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Samy/Dropbox/Woodall Group - LPE/Cristian/Emissivity Chamber/Calculations/"/>
    </mc:Choice>
  </mc:AlternateContent>
  <bookViews>
    <workbookView xWindow="0" yWindow="0" windowWidth="25600" windowHeight="15900" tabRatio="585"/>
  </bookViews>
  <sheets>
    <sheet name="One (3)" sheetId="13" r:id="rId1"/>
    <sheet name="Three Fourths (2)" sheetId="15" r:id="rId2"/>
    <sheet name="One half (2)" sheetId="14" r:id="rId3"/>
    <sheet name="One Fourth (2)" sheetId="16" r:id="rId4"/>
    <sheet name="One Eighth (2)" sheetId="17" r:id="rId5"/>
    <sheet name="One" sheetId="1" r:id="rId6"/>
    <sheet name="Trend" sheetId="10" r:id="rId7"/>
    <sheet name="Three Fourths" sheetId="7" r:id="rId8"/>
    <sheet name="One half" sheetId="6" r:id="rId9"/>
    <sheet name="One Fourth" sheetId="8" r:id="rId10"/>
    <sheet name="One Eighth" sheetId="9" r:id="rId11"/>
    <sheet name="Moving specific heat (T)" sheetId="4" r:id="rId12"/>
    <sheet name="Area of Sample 1" sheetId="5" r:id="rId13"/>
    <sheet name="Sheet1" sheetId="11" r:id="rId1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3" l="1"/>
  <c r="K6" i="16"/>
  <c r="K6" i="17"/>
  <c r="L6" i="17"/>
  <c r="D10" i="17"/>
  <c r="G10" i="17"/>
  <c r="D11" i="17"/>
  <c r="G11" i="17"/>
  <c r="D12" i="17"/>
  <c r="G12" i="17"/>
  <c r="D13" i="17"/>
  <c r="G13" i="17"/>
  <c r="D14" i="17"/>
  <c r="G14" i="17"/>
  <c r="D15" i="17"/>
  <c r="G15" i="17"/>
  <c r="D16" i="17"/>
  <c r="G16" i="17"/>
  <c r="D17" i="17"/>
  <c r="G17" i="17"/>
  <c r="D18" i="17"/>
  <c r="G18" i="17"/>
  <c r="D19" i="17"/>
  <c r="G19" i="17"/>
  <c r="D20" i="17"/>
  <c r="G20" i="17"/>
  <c r="D21" i="17"/>
  <c r="G21" i="17"/>
  <c r="D22" i="17"/>
  <c r="G22" i="17"/>
  <c r="D23" i="17"/>
  <c r="G23" i="17"/>
  <c r="D24" i="17"/>
  <c r="G24" i="17"/>
  <c r="D25" i="17"/>
  <c r="G25" i="17"/>
  <c r="D26" i="17"/>
  <c r="G26" i="17"/>
  <c r="D27" i="17"/>
  <c r="G27" i="17"/>
  <c r="D28" i="17"/>
  <c r="G28" i="17"/>
  <c r="D29" i="17"/>
  <c r="G29" i="17"/>
  <c r="D30" i="17"/>
  <c r="G30" i="17"/>
  <c r="D31" i="17"/>
  <c r="G31" i="17"/>
  <c r="D32" i="17"/>
  <c r="G32" i="17"/>
  <c r="D33" i="17"/>
  <c r="G33" i="17"/>
  <c r="D34" i="17"/>
  <c r="G34" i="17"/>
  <c r="D35" i="17"/>
  <c r="G35" i="17"/>
  <c r="D36" i="17"/>
  <c r="G36" i="17"/>
  <c r="D37" i="17"/>
  <c r="G37" i="17"/>
  <c r="D38" i="17"/>
  <c r="G38" i="17"/>
  <c r="D39" i="17"/>
  <c r="G39" i="17"/>
  <c r="D40" i="17"/>
  <c r="G40" i="17"/>
  <c r="D41" i="17"/>
  <c r="G41" i="17"/>
  <c r="D42" i="17"/>
  <c r="G42" i="17"/>
  <c r="D43" i="17"/>
  <c r="G43" i="17"/>
  <c r="D44" i="17"/>
  <c r="G44" i="17"/>
  <c r="D45" i="17"/>
  <c r="G45" i="17"/>
  <c r="D46" i="17"/>
  <c r="G46" i="17"/>
  <c r="D47" i="17"/>
  <c r="G47" i="17"/>
  <c r="D48" i="17"/>
  <c r="G48" i="17"/>
  <c r="D49" i="17"/>
  <c r="G49" i="17"/>
  <c r="D50" i="17"/>
  <c r="G50" i="17"/>
  <c r="D51" i="17"/>
  <c r="G51" i="17"/>
  <c r="D52" i="17"/>
  <c r="G52" i="17"/>
  <c r="D53" i="17"/>
  <c r="G53" i="17"/>
  <c r="D54" i="17"/>
  <c r="G54" i="17"/>
  <c r="D55" i="17"/>
  <c r="G55" i="17"/>
  <c r="D56" i="17"/>
  <c r="G56" i="17"/>
  <c r="D57" i="17"/>
  <c r="G57" i="17"/>
  <c r="D58" i="17"/>
  <c r="G58" i="17"/>
  <c r="D59" i="17"/>
  <c r="G59" i="17"/>
  <c r="D60" i="17"/>
  <c r="G60" i="17"/>
  <c r="D61" i="17"/>
  <c r="G61" i="17"/>
  <c r="D62" i="17"/>
  <c r="G62" i="17"/>
  <c r="D63" i="17"/>
  <c r="G63" i="17"/>
  <c r="D64" i="17"/>
  <c r="G64" i="17"/>
  <c r="D65" i="17"/>
  <c r="G65" i="17"/>
  <c r="D66" i="17"/>
  <c r="G66" i="17"/>
  <c r="D67" i="17"/>
  <c r="G67" i="17"/>
  <c r="D68" i="17"/>
  <c r="G68" i="17"/>
  <c r="D69" i="17"/>
  <c r="G69" i="17"/>
  <c r="D70" i="17"/>
  <c r="G70" i="17"/>
  <c r="D71" i="17"/>
  <c r="G71" i="17"/>
  <c r="D72" i="17"/>
  <c r="G72" i="17"/>
  <c r="D73" i="17"/>
  <c r="G73" i="17"/>
  <c r="D74" i="17"/>
  <c r="G74" i="17"/>
  <c r="D75" i="17"/>
  <c r="G75" i="17"/>
  <c r="D76" i="17"/>
  <c r="G76" i="17"/>
  <c r="D77" i="17"/>
  <c r="G77" i="17"/>
  <c r="D78" i="17"/>
  <c r="G78" i="17"/>
  <c r="D79" i="17"/>
  <c r="G79" i="17"/>
  <c r="D80" i="17"/>
  <c r="G80" i="17"/>
  <c r="D81" i="17"/>
  <c r="G81" i="17"/>
  <c r="D82" i="17"/>
  <c r="G82" i="17"/>
  <c r="D83" i="17"/>
  <c r="G83" i="17"/>
  <c r="D84" i="17"/>
  <c r="G84" i="17"/>
  <c r="D85" i="17"/>
  <c r="G85" i="17"/>
  <c r="D86" i="17"/>
  <c r="G86" i="17"/>
  <c r="D87" i="17"/>
  <c r="G87" i="17"/>
  <c r="D88" i="17"/>
  <c r="G88" i="17"/>
  <c r="D89" i="17"/>
  <c r="G89" i="17"/>
  <c r="D90" i="17"/>
  <c r="G90" i="17"/>
  <c r="D91" i="17"/>
  <c r="G91" i="17"/>
  <c r="D92" i="17"/>
  <c r="G92" i="17"/>
  <c r="D93" i="17"/>
  <c r="G93" i="17"/>
  <c r="D94" i="17"/>
  <c r="G94" i="17"/>
  <c r="D95" i="17"/>
  <c r="G95" i="17"/>
  <c r="D96" i="17"/>
  <c r="G96" i="17"/>
  <c r="D97" i="17"/>
  <c r="G97" i="17"/>
  <c r="D98" i="17"/>
  <c r="G98" i="17"/>
  <c r="D99" i="17"/>
  <c r="G99" i="17"/>
  <c r="D100" i="17"/>
  <c r="G100" i="17"/>
  <c r="D101" i="17"/>
  <c r="G101" i="17"/>
  <c r="D102" i="17"/>
  <c r="G102" i="17"/>
  <c r="D103" i="17"/>
  <c r="G103" i="17"/>
  <c r="D104" i="17"/>
  <c r="G104" i="17"/>
  <c r="D105" i="17"/>
  <c r="G105" i="17"/>
  <c r="D106" i="17"/>
  <c r="G106" i="17"/>
  <c r="D107" i="17"/>
  <c r="G107" i="17"/>
  <c r="D108" i="17"/>
  <c r="G108" i="17"/>
  <c r="D109" i="17"/>
  <c r="G109" i="17"/>
  <c r="D110" i="17"/>
  <c r="G110" i="17"/>
  <c r="D111" i="17"/>
  <c r="G111" i="17"/>
  <c r="D112" i="17"/>
  <c r="G112" i="17"/>
  <c r="D113" i="17"/>
  <c r="G113" i="17"/>
  <c r="D114" i="17"/>
  <c r="G114" i="17"/>
  <c r="D115" i="17"/>
  <c r="G115" i="17"/>
  <c r="D116" i="17"/>
  <c r="G116" i="17"/>
  <c r="D117" i="17"/>
  <c r="G117" i="17"/>
  <c r="D118" i="17"/>
  <c r="G118" i="17"/>
  <c r="D119" i="17"/>
  <c r="G119" i="17"/>
  <c r="D120" i="17"/>
  <c r="G120" i="17"/>
  <c r="D121" i="17"/>
  <c r="G121" i="17"/>
  <c r="D122" i="17"/>
  <c r="G122" i="17"/>
  <c r="D123" i="17"/>
  <c r="G123" i="17"/>
  <c r="D124" i="17"/>
  <c r="G124" i="17"/>
  <c r="D125" i="17"/>
  <c r="G125" i="17"/>
  <c r="D126" i="17"/>
  <c r="G126" i="17"/>
  <c r="D127" i="17"/>
  <c r="G127" i="17"/>
  <c r="D128" i="17"/>
  <c r="G128" i="17"/>
  <c r="D129" i="17"/>
  <c r="G129" i="17"/>
  <c r="D130" i="17"/>
  <c r="G130" i="17"/>
  <c r="D131" i="17"/>
  <c r="G131" i="17"/>
  <c r="D132" i="17"/>
  <c r="G132" i="17"/>
  <c r="D133" i="17"/>
  <c r="G133" i="17"/>
  <c r="D134" i="17"/>
  <c r="G134" i="17"/>
  <c r="D135" i="17"/>
  <c r="G135" i="17"/>
  <c r="D136" i="17"/>
  <c r="G136" i="17"/>
  <c r="D137" i="17"/>
  <c r="G137" i="17"/>
  <c r="D138" i="17"/>
  <c r="G138" i="17"/>
  <c r="D139" i="17"/>
  <c r="G139" i="17"/>
  <c r="D140" i="17"/>
  <c r="G140" i="17"/>
  <c r="D141" i="17"/>
  <c r="G141" i="17"/>
  <c r="D142" i="17"/>
  <c r="G142" i="17"/>
  <c r="D143" i="17"/>
  <c r="G143" i="17"/>
  <c r="D144" i="17"/>
  <c r="G144" i="17"/>
  <c r="D145" i="17"/>
  <c r="G145" i="17"/>
  <c r="D146" i="17"/>
  <c r="G146" i="17"/>
  <c r="D147" i="17"/>
  <c r="G147" i="17"/>
  <c r="D9" i="17"/>
  <c r="G9" i="17"/>
  <c r="I6" i="17"/>
  <c r="E10" i="17"/>
  <c r="F10" i="17"/>
  <c r="E11" i="17"/>
  <c r="F11" i="17"/>
  <c r="E12" i="17"/>
  <c r="F12" i="17"/>
  <c r="E13" i="17"/>
  <c r="F13" i="17"/>
  <c r="E14" i="17"/>
  <c r="F14" i="17"/>
  <c r="E15" i="17"/>
  <c r="F15" i="17"/>
  <c r="E16" i="17"/>
  <c r="F16" i="17"/>
  <c r="E17" i="17"/>
  <c r="F17" i="17"/>
  <c r="E18" i="17"/>
  <c r="F18" i="17"/>
  <c r="E19" i="17"/>
  <c r="F19" i="17"/>
  <c r="E20" i="17"/>
  <c r="F20" i="17"/>
  <c r="E21" i="17"/>
  <c r="F21" i="17"/>
  <c r="E22" i="17"/>
  <c r="F22" i="17"/>
  <c r="E23" i="17"/>
  <c r="F23" i="17"/>
  <c r="E24" i="17"/>
  <c r="F24" i="17"/>
  <c r="E25" i="17"/>
  <c r="F25" i="17"/>
  <c r="E26" i="17"/>
  <c r="F26" i="17"/>
  <c r="E27" i="17"/>
  <c r="F27" i="17"/>
  <c r="E28" i="17"/>
  <c r="F28" i="17"/>
  <c r="E29" i="17"/>
  <c r="F29" i="17"/>
  <c r="E30" i="17"/>
  <c r="F30" i="17"/>
  <c r="E31" i="17"/>
  <c r="F31" i="17"/>
  <c r="E32" i="17"/>
  <c r="F32" i="17"/>
  <c r="E33" i="17"/>
  <c r="F33" i="17"/>
  <c r="E34" i="17"/>
  <c r="F34" i="17"/>
  <c r="E35" i="17"/>
  <c r="F35" i="17"/>
  <c r="E36" i="17"/>
  <c r="F36" i="17"/>
  <c r="E37" i="17"/>
  <c r="F37" i="17"/>
  <c r="E38" i="17"/>
  <c r="F38" i="17"/>
  <c r="E39" i="17"/>
  <c r="F39" i="17"/>
  <c r="E40" i="17"/>
  <c r="F40" i="17"/>
  <c r="E41" i="17"/>
  <c r="F41" i="17"/>
  <c r="E42" i="17"/>
  <c r="F42" i="17"/>
  <c r="E43" i="17"/>
  <c r="F43" i="17"/>
  <c r="E44" i="17"/>
  <c r="F44" i="17"/>
  <c r="E45" i="17"/>
  <c r="F45" i="17"/>
  <c r="E46" i="17"/>
  <c r="F46" i="17"/>
  <c r="E47" i="17"/>
  <c r="F47" i="17"/>
  <c r="E48" i="17"/>
  <c r="F48" i="17"/>
  <c r="E49" i="17"/>
  <c r="F49" i="17"/>
  <c r="E50" i="17"/>
  <c r="F50" i="17"/>
  <c r="E51" i="17"/>
  <c r="F51" i="17"/>
  <c r="E52" i="17"/>
  <c r="F52" i="17"/>
  <c r="E53" i="17"/>
  <c r="F53" i="17"/>
  <c r="E54" i="17"/>
  <c r="F54" i="17"/>
  <c r="E55" i="17"/>
  <c r="F55" i="17"/>
  <c r="E56" i="17"/>
  <c r="F56" i="17"/>
  <c r="E57" i="17"/>
  <c r="F57" i="17"/>
  <c r="E58" i="17"/>
  <c r="F58" i="17"/>
  <c r="E59" i="17"/>
  <c r="F59" i="17"/>
  <c r="E60" i="17"/>
  <c r="F60" i="17"/>
  <c r="E61" i="17"/>
  <c r="F61" i="17"/>
  <c r="E62" i="17"/>
  <c r="F62" i="17"/>
  <c r="E63" i="17"/>
  <c r="F63" i="17"/>
  <c r="E64" i="17"/>
  <c r="F64" i="17"/>
  <c r="E65" i="17"/>
  <c r="F65" i="17"/>
  <c r="E66" i="17"/>
  <c r="F66" i="17"/>
  <c r="E67" i="17"/>
  <c r="F67" i="17"/>
  <c r="E68" i="17"/>
  <c r="F68" i="17"/>
  <c r="E69" i="17"/>
  <c r="F69" i="17"/>
  <c r="E70" i="17"/>
  <c r="F70" i="17"/>
  <c r="E71" i="17"/>
  <c r="F71" i="17"/>
  <c r="E72" i="17"/>
  <c r="F72" i="17"/>
  <c r="E73" i="17"/>
  <c r="F73" i="17"/>
  <c r="E74" i="17"/>
  <c r="F74" i="17"/>
  <c r="E75" i="17"/>
  <c r="F75" i="17"/>
  <c r="E76" i="17"/>
  <c r="F76" i="17"/>
  <c r="E77" i="17"/>
  <c r="F77" i="17"/>
  <c r="E78" i="17"/>
  <c r="F78" i="17"/>
  <c r="E79" i="17"/>
  <c r="F79" i="17"/>
  <c r="E80" i="17"/>
  <c r="F80" i="17"/>
  <c r="E81" i="17"/>
  <c r="F81" i="17"/>
  <c r="E82" i="17"/>
  <c r="F82" i="17"/>
  <c r="E83" i="17"/>
  <c r="F83" i="17"/>
  <c r="E84" i="17"/>
  <c r="F84" i="17"/>
  <c r="E85" i="17"/>
  <c r="F85" i="17"/>
  <c r="E86" i="17"/>
  <c r="F86" i="17"/>
  <c r="E87" i="17"/>
  <c r="F87" i="17"/>
  <c r="E88" i="17"/>
  <c r="F88" i="17"/>
  <c r="E89" i="17"/>
  <c r="F89" i="17"/>
  <c r="E90" i="17"/>
  <c r="F90" i="17"/>
  <c r="E91" i="17"/>
  <c r="F91" i="17"/>
  <c r="E92" i="17"/>
  <c r="F92" i="17"/>
  <c r="E93" i="17"/>
  <c r="F93" i="17"/>
  <c r="E94" i="17"/>
  <c r="F94" i="17"/>
  <c r="E95" i="17"/>
  <c r="F95" i="17"/>
  <c r="E96" i="17"/>
  <c r="F96" i="17"/>
  <c r="E97" i="17"/>
  <c r="F97" i="17"/>
  <c r="E98" i="17"/>
  <c r="F98" i="17"/>
  <c r="E99" i="17"/>
  <c r="F99" i="17"/>
  <c r="E100" i="17"/>
  <c r="F100" i="17"/>
  <c r="E101" i="17"/>
  <c r="F101" i="17"/>
  <c r="E102" i="17"/>
  <c r="F102" i="17"/>
  <c r="E103" i="17"/>
  <c r="F103" i="17"/>
  <c r="E104" i="17"/>
  <c r="F104" i="17"/>
  <c r="E105" i="17"/>
  <c r="F105" i="17"/>
  <c r="E106" i="17"/>
  <c r="F106" i="17"/>
  <c r="E107" i="17"/>
  <c r="F107" i="17"/>
  <c r="E108" i="17"/>
  <c r="F108" i="17"/>
  <c r="E109" i="17"/>
  <c r="F109" i="17"/>
  <c r="E110" i="17"/>
  <c r="F110" i="17"/>
  <c r="E111" i="17"/>
  <c r="F111" i="17"/>
  <c r="E112" i="17"/>
  <c r="F112" i="17"/>
  <c r="E113" i="17"/>
  <c r="F113" i="17"/>
  <c r="E114" i="17"/>
  <c r="F114" i="17"/>
  <c r="E115" i="17"/>
  <c r="F115" i="17"/>
  <c r="E116" i="17"/>
  <c r="F116" i="17"/>
  <c r="E117" i="17"/>
  <c r="F117" i="17"/>
  <c r="E118" i="17"/>
  <c r="F118" i="17"/>
  <c r="E119" i="17"/>
  <c r="F119" i="17"/>
  <c r="E120" i="17"/>
  <c r="F120" i="17"/>
  <c r="E121" i="17"/>
  <c r="F121" i="17"/>
  <c r="E122" i="17"/>
  <c r="F122" i="17"/>
  <c r="E123" i="17"/>
  <c r="F123" i="17"/>
  <c r="E124" i="17"/>
  <c r="F124" i="17"/>
  <c r="E125" i="17"/>
  <c r="F125" i="17"/>
  <c r="E126" i="17"/>
  <c r="F126" i="17"/>
  <c r="E127" i="17"/>
  <c r="F127" i="17"/>
  <c r="E128" i="17"/>
  <c r="F128" i="17"/>
  <c r="E129" i="17"/>
  <c r="F129" i="17"/>
  <c r="E130" i="17"/>
  <c r="F130" i="17"/>
  <c r="E131" i="17"/>
  <c r="F131" i="17"/>
  <c r="E132" i="17"/>
  <c r="F132" i="17"/>
  <c r="E133" i="17"/>
  <c r="F133" i="17"/>
  <c r="E134" i="17"/>
  <c r="F134" i="17"/>
  <c r="E135" i="17"/>
  <c r="F135" i="17"/>
  <c r="E136" i="17"/>
  <c r="F136" i="17"/>
  <c r="E137" i="17"/>
  <c r="F137" i="17"/>
  <c r="E138" i="17"/>
  <c r="F138" i="17"/>
  <c r="E139" i="17"/>
  <c r="F139" i="17"/>
  <c r="E140" i="17"/>
  <c r="F140" i="17"/>
  <c r="E141" i="17"/>
  <c r="F141" i="17"/>
  <c r="E142" i="17"/>
  <c r="F142" i="17"/>
  <c r="E143" i="17"/>
  <c r="F143" i="17"/>
  <c r="E144" i="17"/>
  <c r="F144" i="17"/>
  <c r="E145" i="17"/>
  <c r="F145" i="17"/>
  <c r="E146" i="17"/>
  <c r="F146" i="17"/>
  <c r="E147" i="17"/>
  <c r="F147" i="17"/>
  <c r="E9" i="17"/>
  <c r="F9" i="17"/>
  <c r="H147" i="17"/>
  <c r="H146" i="17"/>
  <c r="H145" i="17"/>
  <c r="H144" i="17"/>
  <c r="H143" i="17"/>
  <c r="H142" i="17"/>
  <c r="H141" i="17"/>
  <c r="H140" i="17"/>
  <c r="H139" i="17"/>
  <c r="H138" i="17"/>
  <c r="H137" i="17"/>
  <c r="H136" i="17"/>
  <c r="H135" i="17"/>
  <c r="H134" i="17"/>
  <c r="H133" i="17"/>
  <c r="H132" i="17"/>
  <c r="H131" i="17"/>
  <c r="H130" i="17"/>
  <c r="H129" i="17"/>
  <c r="H128" i="17"/>
  <c r="H127" i="17"/>
  <c r="H126" i="17"/>
  <c r="H125" i="17"/>
  <c r="H124" i="17"/>
  <c r="H123" i="17"/>
  <c r="H122" i="17"/>
  <c r="H121" i="17"/>
  <c r="H120" i="17"/>
  <c r="H119" i="17"/>
  <c r="H118" i="17"/>
  <c r="H117" i="17"/>
  <c r="H116" i="17"/>
  <c r="H115" i="17"/>
  <c r="H114" i="17"/>
  <c r="H113" i="17"/>
  <c r="H112" i="17"/>
  <c r="H111" i="17"/>
  <c r="H110" i="17"/>
  <c r="H109" i="17"/>
  <c r="H108" i="17"/>
  <c r="H107" i="17"/>
  <c r="H106" i="17"/>
  <c r="H105" i="17"/>
  <c r="H104" i="17"/>
  <c r="H103" i="17"/>
  <c r="H102" i="17"/>
  <c r="H101" i="17"/>
  <c r="H100" i="17"/>
  <c r="H99" i="17"/>
  <c r="H98" i="17"/>
  <c r="H97" i="17"/>
  <c r="H96" i="17"/>
  <c r="H95" i="17"/>
  <c r="H94" i="17"/>
  <c r="H93" i="17"/>
  <c r="H92" i="17"/>
  <c r="H91" i="17"/>
  <c r="H90" i="17"/>
  <c r="H89" i="17"/>
  <c r="H88" i="17"/>
  <c r="H87" i="17"/>
  <c r="H86" i="17"/>
  <c r="H85" i="17"/>
  <c r="H84" i="17"/>
  <c r="H83" i="17"/>
  <c r="H82" i="17"/>
  <c r="H81" i="17"/>
  <c r="H80" i="17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J9" i="17"/>
  <c r="K9" i="17"/>
  <c r="I9" i="17"/>
  <c r="L6" i="16"/>
  <c r="D10" i="16"/>
  <c r="G10" i="16"/>
  <c r="D11" i="16"/>
  <c r="G11" i="16"/>
  <c r="D12" i="16"/>
  <c r="G12" i="16"/>
  <c r="D13" i="16"/>
  <c r="G13" i="16"/>
  <c r="D14" i="16"/>
  <c r="G14" i="16"/>
  <c r="D15" i="16"/>
  <c r="G15" i="16"/>
  <c r="D16" i="16"/>
  <c r="G16" i="16"/>
  <c r="D17" i="16"/>
  <c r="G17" i="16"/>
  <c r="D18" i="16"/>
  <c r="G18" i="16"/>
  <c r="D19" i="16"/>
  <c r="G19" i="16"/>
  <c r="D20" i="16"/>
  <c r="G20" i="16"/>
  <c r="D21" i="16"/>
  <c r="G21" i="16"/>
  <c r="D22" i="16"/>
  <c r="G22" i="16"/>
  <c r="D23" i="16"/>
  <c r="G23" i="16"/>
  <c r="D24" i="16"/>
  <c r="G24" i="16"/>
  <c r="D25" i="16"/>
  <c r="G25" i="16"/>
  <c r="D26" i="16"/>
  <c r="G26" i="16"/>
  <c r="D27" i="16"/>
  <c r="G27" i="16"/>
  <c r="D28" i="16"/>
  <c r="G28" i="16"/>
  <c r="D29" i="16"/>
  <c r="G29" i="16"/>
  <c r="D30" i="16"/>
  <c r="G30" i="16"/>
  <c r="D31" i="16"/>
  <c r="G31" i="16"/>
  <c r="D32" i="16"/>
  <c r="G32" i="16"/>
  <c r="D33" i="16"/>
  <c r="G33" i="16"/>
  <c r="D34" i="16"/>
  <c r="G34" i="16"/>
  <c r="D35" i="16"/>
  <c r="G35" i="16"/>
  <c r="D36" i="16"/>
  <c r="G36" i="16"/>
  <c r="D37" i="16"/>
  <c r="G37" i="16"/>
  <c r="D38" i="16"/>
  <c r="G38" i="16"/>
  <c r="D39" i="16"/>
  <c r="G39" i="16"/>
  <c r="D40" i="16"/>
  <c r="G40" i="16"/>
  <c r="D41" i="16"/>
  <c r="G41" i="16"/>
  <c r="D42" i="16"/>
  <c r="G42" i="16"/>
  <c r="D43" i="16"/>
  <c r="G43" i="16"/>
  <c r="D44" i="16"/>
  <c r="G44" i="16"/>
  <c r="D45" i="16"/>
  <c r="G45" i="16"/>
  <c r="D46" i="16"/>
  <c r="G46" i="16"/>
  <c r="D47" i="16"/>
  <c r="G47" i="16"/>
  <c r="D48" i="16"/>
  <c r="G48" i="16"/>
  <c r="D49" i="16"/>
  <c r="G49" i="16"/>
  <c r="D50" i="16"/>
  <c r="G50" i="16"/>
  <c r="D51" i="16"/>
  <c r="G51" i="16"/>
  <c r="D52" i="16"/>
  <c r="G52" i="16"/>
  <c r="D53" i="16"/>
  <c r="G53" i="16"/>
  <c r="D54" i="16"/>
  <c r="G54" i="16"/>
  <c r="D55" i="16"/>
  <c r="G55" i="16"/>
  <c r="D56" i="16"/>
  <c r="G56" i="16"/>
  <c r="D57" i="16"/>
  <c r="G57" i="16"/>
  <c r="D58" i="16"/>
  <c r="G58" i="16"/>
  <c r="D59" i="16"/>
  <c r="G59" i="16"/>
  <c r="D60" i="16"/>
  <c r="G60" i="16"/>
  <c r="D61" i="16"/>
  <c r="G61" i="16"/>
  <c r="D62" i="16"/>
  <c r="G62" i="16"/>
  <c r="D63" i="16"/>
  <c r="G63" i="16"/>
  <c r="D64" i="16"/>
  <c r="G64" i="16"/>
  <c r="D65" i="16"/>
  <c r="G65" i="16"/>
  <c r="D66" i="16"/>
  <c r="G66" i="16"/>
  <c r="D67" i="16"/>
  <c r="G67" i="16"/>
  <c r="D68" i="16"/>
  <c r="G68" i="16"/>
  <c r="D69" i="16"/>
  <c r="G69" i="16"/>
  <c r="D70" i="16"/>
  <c r="G70" i="16"/>
  <c r="D71" i="16"/>
  <c r="G71" i="16"/>
  <c r="D72" i="16"/>
  <c r="G72" i="16"/>
  <c r="D73" i="16"/>
  <c r="G73" i="16"/>
  <c r="D74" i="16"/>
  <c r="G74" i="16"/>
  <c r="D75" i="16"/>
  <c r="G75" i="16"/>
  <c r="D76" i="16"/>
  <c r="G76" i="16"/>
  <c r="D77" i="16"/>
  <c r="G77" i="16"/>
  <c r="D78" i="16"/>
  <c r="G78" i="16"/>
  <c r="D79" i="16"/>
  <c r="G79" i="16"/>
  <c r="D80" i="16"/>
  <c r="G80" i="16"/>
  <c r="D81" i="16"/>
  <c r="G81" i="16"/>
  <c r="D82" i="16"/>
  <c r="G82" i="16"/>
  <c r="D83" i="16"/>
  <c r="G83" i="16"/>
  <c r="D84" i="16"/>
  <c r="G84" i="16"/>
  <c r="D85" i="16"/>
  <c r="G85" i="16"/>
  <c r="D86" i="16"/>
  <c r="G86" i="16"/>
  <c r="D87" i="16"/>
  <c r="G87" i="16"/>
  <c r="D88" i="16"/>
  <c r="G88" i="16"/>
  <c r="D89" i="16"/>
  <c r="G89" i="16"/>
  <c r="D90" i="16"/>
  <c r="G90" i="16"/>
  <c r="D91" i="16"/>
  <c r="G91" i="16"/>
  <c r="D92" i="16"/>
  <c r="G92" i="16"/>
  <c r="D93" i="16"/>
  <c r="G93" i="16"/>
  <c r="D94" i="16"/>
  <c r="G94" i="16"/>
  <c r="D95" i="16"/>
  <c r="G95" i="16"/>
  <c r="D96" i="16"/>
  <c r="G96" i="16"/>
  <c r="D97" i="16"/>
  <c r="G97" i="16"/>
  <c r="D98" i="16"/>
  <c r="G98" i="16"/>
  <c r="D99" i="16"/>
  <c r="G99" i="16"/>
  <c r="D100" i="16"/>
  <c r="G100" i="16"/>
  <c r="D101" i="16"/>
  <c r="G101" i="16"/>
  <c r="D102" i="16"/>
  <c r="G102" i="16"/>
  <c r="D103" i="16"/>
  <c r="G103" i="16"/>
  <c r="D104" i="16"/>
  <c r="G104" i="16"/>
  <c r="D105" i="16"/>
  <c r="G105" i="16"/>
  <c r="D106" i="16"/>
  <c r="G106" i="16"/>
  <c r="D107" i="16"/>
  <c r="G107" i="16"/>
  <c r="D108" i="16"/>
  <c r="G108" i="16"/>
  <c r="D109" i="16"/>
  <c r="G109" i="16"/>
  <c r="D110" i="16"/>
  <c r="G110" i="16"/>
  <c r="D111" i="16"/>
  <c r="G111" i="16"/>
  <c r="D112" i="16"/>
  <c r="G112" i="16"/>
  <c r="D113" i="16"/>
  <c r="G113" i="16"/>
  <c r="D114" i="16"/>
  <c r="G114" i="16"/>
  <c r="D115" i="16"/>
  <c r="G115" i="16"/>
  <c r="D116" i="16"/>
  <c r="G116" i="16"/>
  <c r="D117" i="16"/>
  <c r="G117" i="16"/>
  <c r="D118" i="16"/>
  <c r="G118" i="16"/>
  <c r="D119" i="16"/>
  <c r="G119" i="16"/>
  <c r="D120" i="16"/>
  <c r="G120" i="16"/>
  <c r="D121" i="16"/>
  <c r="G121" i="16"/>
  <c r="D122" i="16"/>
  <c r="G122" i="16"/>
  <c r="D123" i="16"/>
  <c r="G123" i="16"/>
  <c r="D124" i="16"/>
  <c r="G124" i="16"/>
  <c r="D125" i="16"/>
  <c r="G125" i="16"/>
  <c r="D126" i="16"/>
  <c r="G126" i="16"/>
  <c r="D127" i="16"/>
  <c r="G127" i="16"/>
  <c r="D128" i="16"/>
  <c r="G128" i="16"/>
  <c r="D129" i="16"/>
  <c r="G129" i="16"/>
  <c r="D130" i="16"/>
  <c r="G130" i="16"/>
  <c r="D131" i="16"/>
  <c r="G131" i="16"/>
  <c r="D132" i="16"/>
  <c r="G132" i="16"/>
  <c r="D133" i="16"/>
  <c r="G133" i="16"/>
  <c r="D134" i="16"/>
  <c r="G134" i="16"/>
  <c r="D135" i="16"/>
  <c r="G135" i="16"/>
  <c r="D136" i="16"/>
  <c r="G136" i="16"/>
  <c r="D137" i="16"/>
  <c r="G137" i="16"/>
  <c r="D138" i="16"/>
  <c r="G138" i="16"/>
  <c r="D9" i="16"/>
  <c r="G9" i="16"/>
  <c r="I6" i="16"/>
  <c r="E10" i="16"/>
  <c r="F10" i="16"/>
  <c r="E11" i="16"/>
  <c r="F11" i="16"/>
  <c r="E12" i="16"/>
  <c r="F12" i="16"/>
  <c r="E13" i="16"/>
  <c r="F13" i="16"/>
  <c r="E14" i="16"/>
  <c r="F14" i="16"/>
  <c r="E15" i="16"/>
  <c r="F15" i="16"/>
  <c r="E16" i="16"/>
  <c r="F16" i="16"/>
  <c r="E17" i="16"/>
  <c r="F17" i="16"/>
  <c r="E18" i="16"/>
  <c r="F18" i="16"/>
  <c r="E19" i="16"/>
  <c r="F19" i="16"/>
  <c r="E20" i="16"/>
  <c r="F20" i="16"/>
  <c r="E21" i="16"/>
  <c r="F21" i="16"/>
  <c r="E22" i="16"/>
  <c r="F22" i="16"/>
  <c r="E23" i="16"/>
  <c r="F23" i="16"/>
  <c r="E24" i="16"/>
  <c r="F24" i="16"/>
  <c r="E25" i="16"/>
  <c r="F25" i="16"/>
  <c r="E26" i="16"/>
  <c r="F26" i="16"/>
  <c r="E27" i="16"/>
  <c r="F27" i="16"/>
  <c r="E28" i="16"/>
  <c r="F28" i="16"/>
  <c r="E29" i="16"/>
  <c r="F29" i="16"/>
  <c r="E30" i="16"/>
  <c r="F30" i="16"/>
  <c r="E31" i="16"/>
  <c r="F31" i="16"/>
  <c r="E32" i="16"/>
  <c r="F32" i="16"/>
  <c r="E33" i="16"/>
  <c r="F33" i="16"/>
  <c r="E34" i="16"/>
  <c r="F34" i="16"/>
  <c r="E35" i="16"/>
  <c r="F35" i="16"/>
  <c r="E36" i="16"/>
  <c r="F36" i="16"/>
  <c r="E37" i="16"/>
  <c r="F37" i="16"/>
  <c r="E38" i="16"/>
  <c r="F38" i="16"/>
  <c r="E39" i="16"/>
  <c r="F39" i="16"/>
  <c r="E40" i="16"/>
  <c r="F40" i="16"/>
  <c r="E41" i="16"/>
  <c r="F41" i="16"/>
  <c r="E42" i="16"/>
  <c r="F42" i="16"/>
  <c r="E43" i="16"/>
  <c r="F43" i="16"/>
  <c r="E44" i="16"/>
  <c r="F44" i="16"/>
  <c r="E45" i="16"/>
  <c r="F45" i="16"/>
  <c r="E46" i="16"/>
  <c r="F46" i="16"/>
  <c r="E47" i="16"/>
  <c r="F47" i="16"/>
  <c r="E48" i="16"/>
  <c r="F48" i="16"/>
  <c r="E49" i="16"/>
  <c r="F49" i="16"/>
  <c r="E50" i="16"/>
  <c r="F50" i="16"/>
  <c r="E51" i="16"/>
  <c r="F51" i="16"/>
  <c r="E52" i="16"/>
  <c r="F52" i="16"/>
  <c r="E53" i="16"/>
  <c r="F53" i="16"/>
  <c r="E54" i="16"/>
  <c r="F54" i="16"/>
  <c r="E55" i="16"/>
  <c r="F55" i="16"/>
  <c r="E56" i="16"/>
  <c r="F56" i="16"/>
  <c r="E57" i="16"/>
  <c r="F57" i="16"/>
  <c r="E58" i="16"/>
  <c r="F58" i="16"/>
  <c r="E59" i="16"/>
  <c r="F59" i="16"/>
  <c r="E60" i="16"/>
  <c r="F60" i="16"/>
  <c r="E61" i="16"/>
  <c r="F61" i="16"/>
  <c r="E62" i="16"/>
  <c r="F62" i="16"/>
  <c r="E63" i="16"/>
  <c r="F63" i="16"/>
  <c r="E64" i="16"/>
  <c r="F64" i="16"/>
  <c r="E65" i="16"/>
  <c r="F65" i="16"/>
  <c r="E66" i="16"/>
  <c r="F66" i="16"/>
  <c r="E67" i="16"/>
  <c r="F67" i="16"/>
  <c r="E68" i="16"/>
  <c r="F68" i="16"/>
  <c r="E69" i="16"/>
  <c r="F69" i="16"/>
  <c r="E70" i="16"/>
  <c r="F70" i="16"/>
  <c r="E71" i="16"/>
  <c r="F71" i="16"/>
  <c r="E72" i="16"/>
  <c r="F72" i="16"/>
  <c r="E73" i="16"/>
  <c r="F73" i="16"/>
  <c r="E74" i="16"/>
  <c r="F74" i="16"/>
  <c r="E75" i="16"/>
  <c r="F75" i="16"/>
  <c r="E76" i="16"/>
  <c r="F76" i="16"/>
  <c r="E77" i="16"/>
  <c r="F77" i="16"/>
  <c r="E78" i="16"/>
  <c r="F78" i="16"/>
  <c r="E79" i="16"/>
  <c r="F79" i="16"/>
  <c r="E80" i="16"/>
  <c r="F80" i="16"/>
  <c r="E81" i="16"/>
  <c r="F81" i="16"/>
  <c r="E82" i="16"/>
  <c r="F82" i="16"/>
  <c r="E83" i="16"/>
  <c r="F83" i="16"/>
  <c r="E84" i="16"/>
  <c r="F84" i="16"/>
  <c r="E85" i="16"/>
  <c r="F85" i="16"/>
  <c r="E86" i="16"/>
  <c r="F86" i="16"/>
  <c r="E87" i="16"/>
  <c r="F87" i="16"/>
  <c r="E88" i="16"/>
  <c r="F88" i="16"/>
  <c r="E89" i="16"/>
  <c r="F89" i="16"/>
  <c r="E90" i="16"/>
  <c r="F90" i="16"/>
  <c r="E91" i="16"/>
  <c r="F91" i="16"/>
  <c r="E92" i="16"/>
  <c r="F92" i="16"/>
  <c r="E93" i="16"/>
  <c r="F93" i="16"/>
  <c r="E94" i="16"/>
  <c r="F94" i="16"/>
  <c r="E95" i="16"/>
  <c r="F95" i="16"/>
  <c r="E96" i="16"/>
  <c r="F96" i="16"/>
  <c r="E97" i="16"/>
  <c r="F97" i="16"/>
  <c r="E98" i="16"/>
  <c r="F98" i="16"/>
  <c r="E99" i="16"/>
  <c r="F99" i="16"/>
  <c r="E100" i="16"/>
  <c r="F100" i="16"/>
  <c r="E101" i="16"/>
  <c r="F101" i="16"/>
  <c r="E102" i="16"/>
  <c r="F102" i="16"/>
  <c r="E103" i="16"/>
  <c r="F103" i="16"/>
  <c r="E104" i="16"/>
  <c r="F104" i="16"/>
  <c r="E105" i="16"/>
  <c r="F105" i="16"/>
  <c r="E106" i="16"/>
  <c r="F106" i="16"/>
  <c r="E107" i="16"/>
  <c r="F107" i="16"/>
  <c r="E108" i="16"/>
  <c r="F108" i="16"/>
  <c r="E109" i="16"/>
  <c r="F109" i="16"/>
  <c r="E110" i="16"/>
  <c r="F110" i="16"/>
  <c r="E111" i="16"/>
  <c r="F111" i="16"/>
  <c r="E112" i="16"/>
  <c r="F112" i="16"/>
  <c r="E113" i="16"/>
  <c r="F113" i="16"/>
  <c r="E114" i="16"/>
  <c r="F114" i="16"/>
  <c r="E115" i="16"/>
  <c r="F115" i="16"/>
  <c r="E116" i="16"/>
  <c r="F116" i="16"/>
  <c r="E117" i="16"/>
  <c r="F117" i="16"/>
  <c r="E118" i="16"/>
  <c r="F118" i="16"/>
  <c r="E119" i="16"/>
  <c r="F119" i="16"/>
  <c r="E120" i="16"/>
  <c r="F120" i="16"/>
  <c r="E121" i="16"/>
  <c r="F121" i="16"/>
  <c r="E122" i="16"/>
  <c r="F122" i="16"/>
  <c r="E123" i="16"/>
  <c r="F123" i="16"/>
  <c r="E124" i="16"/>
  <c r="F124" i="16"/>
  <c r="E125" i="16"/>
  <c r="F125" i="16"/>
  <c r="E126" i="16"/>
  <c r="F126" i="16"/>
  <c r="E127" i="16"/>
  <c r="F127" i="16"/>
  <c r="E128" i="16"/>
  <c r="F128" i="16"/>
  <c r="E129" i="16"/>
  <c r="F129" i="16"/>
  <c r="E130" i="16"/>
  <c r="F130" i="16"/>
  <c r="E131" i="16"/>
  <c r="F131" i="16"/>
  <c r="E132" i="16"/>
  <c r="F132" i="16"/>
  <c r="E133" i="16"/>
  <c r="F133" i="16"/>
  <c r="E134" i="16"/>
  <c r="F134" i="16"/>
  <c r="E135" i="16"/>
  <c r="F135" i="16"/>
  <c r="E136" i="16"/>
  <c r="F136" i="16"/>
  <c r="E137" i="16"/>
  <c r="F137" i="16"/>
  <c r="E138" i="16"/>
  <c r="F138" i="16"/>
  <c r="E9" i="16"/>
  <c r="F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J9" i="16"/>
  <c r="K9" i="16"/>
  <c r="I9" i="16"/>
  <c r="K6" i="15"/>
  <c r="L6" i="15"/>
  <c r="D9" i="15"/>
  <c r="G9" i="15"/>
  <c r="I6" i="15"/>
  <c r="E9" i="15"/>
  <c r="D10" i="15"/>
  <c r="F9" i="15"/>
  <c r="H9" i="15"/>
  <c r="G10" i="15"/>
  <c r="E10" i="15"/>
  <c r="D11" i="15"/>
  <c r="F10" i="15"/>
  <c r="H10" i="15"/>
  <c r="G11" i="15"/>
  <c r="E11" i="15"/>
  <c r="D12" i="15"/>
  <c r="F11" i="15"/>
  <c r="H11" i="15"/>
  <c r="G12" i="15"/>
  <c r="E12" i="15"/>
  <c r="D13" i="15"/>
  <c r="F12" i="15"/>
  <c r="H12" i="15"/>
  <c r="G13" i="15"/>
  <c r="E13" i="15"/>
  <c r="D14" i="15"/>
  <c r="F13" i="15"/>
  <c r="H13" i="15"/>
  <c r="G14" i="15"/>
  <c r="E14" i="15"/>
  <c r="D15" i="15"/>
  <c r="F14" i="15"/>
  <c r="H14" i="15"/>
  <c r="G15" i="15"/>
  <c r="E15" i="15"/>
  <c r="D16" i="15"/>
  <c r="F15" i="15"/>
  <c r="H15" i="15"/>
  <c r="G16" i="15"/>
  <c r="E16" i="15"/>
  <c r="D17" i="15"/>
  <c r="F16" i="15"/>
  <c r="H16" i="15"/>
  <c r="G17" i="15"/>
  <c r="E17" i="15"/>
  <c r="D18" i="15"/>
  <c r="F17" i="15"/>
  <c r="H17" i="15"/>
  <c r="G18" i="15"/>
  <c r="E18" i="15"/>
  <c r="D19" i="15"/>
  <c r="F18" i="15"/>
  <c r="H18" i="15"/>
  <c r="G19" i="15"/>
  <c r="E19" i="15"/>
  <c r="D20" i="15"/>
  <c r="F19" i="15"/>
  <c r="H19" i="15"/>
  <c r="G20" i="15"/>
  <c r="E20" i="15"/>
  <c r="D21" i="15"/>
  <c r="F20" i="15"/>
  <c r="H20" i="15"/>
  <c r="G21" i="15"/>
  <c r="E21" i="15"/>
  <c r="D22" i="15"/>
  <c r="F21" i="15"/>
  <c r="H21" i="15"/>
  <c r="G22" i="15"/>
  <c r="E22" i="15"/>
  <c r="D23" i="15"/>
  <c r="F22" i="15"/>
  <c r="H22" i="15"/>
  <c r="G23" i="15"/>
  <c r="E23" i="15"/>
  <c r="D24" i="15"/>
  <c r="F23" i="15"/>
  <c r="H23" i="15"/>
  <c r="G24" i="15"/>
  <c r="E24" i="15"/>
  <c r="D25" i="15"/>
  <c r="F24" i="15"/>
  <c r="H24" i="15"/>
  <c r="G25" i="15"/>
  <c r="E25" i="15"/>
  <c r="D26" i="15"/>
  <c r="F25" i="15"/>
  <c r="H25" i="15"/>
  <c r="G26" i="15"/>
  <c r="E26" i="15"/>
  <c r="D27" i="15"/>
  <c r="F26" i="15"/>
  <c r="H26" i="15"/>
  <c r="G27" i="15"/>
  <c r="E27" i="15"/>
  <c r="D28" i="15"/>
  <c r="F27" i="15"/>
  <c r="H27" i="15"/>
  <c r="G28" i="15"/>
  <c r="E28" i="15"/>
  <c r="D29" i="15"/>
  <c r="F28" i="15"/>
  <c r="H28" i="15"/>
  <c r="G29" i="15"/>
  <c r="E29" i="15"/>
  <c r="D30" i="15"/>
  <c r="F29" i="15"/>
  <c r="H29" i="15"/>
  <c r="G30" i="15"/>
  <c r="E30" i="15"/>
  <c r="D31" i="15"/>
  <c r="F30" i="15"/>
  <c r="H30" i="15"/>
  <c r="G31" i="15"/>
  <c r="E31" i="15"/>
  <c r="D32" i="15"/>
  <c r="F31" i="15"/>
  <c r="H31" i="15"/>
  <c r="G32" i="15"/>
  <c r="E32" i="15"/>
  <c r="D33" i="15"/>
  <c r="F32" i="15"/>
  <c r="H32" i="15"/>
  <c r="G33" i="15"/>
  <c r="E33" i="15"/>
  <c r="D34" i="15"/>
  <c r="F33" i="15"/>
  <c r="H33" i="15"/>
  <c r="G34" i="15"/>
  <c r="E34" i="15"/>
  <c r="D35" i="15"/>
  <c r="F34" i="15"/>
  <c r="H34" i="15"/>
  <c r="G35" i="15"/>
  <c r="E35" i="15"/>
  <c r="D36" i="15"/>
  <c r="F35" i="15"/>
  <c r="H35" i="15"/>
  <c r="G36" i="15"/>
  <c r="E36" i="15"/>
  <c r="D37" i="15"/>
  <c r="F36" i="15"/>
  <c r="H36" i="15"/>
  <c r="G37" i="15"/>
  <c r="E37" i="15"/>
  <c r="D38" i="15"/>
  <c r="F37" i="15"/>
  <c r="H37" i="15"/>
  <c r="G38" i="15"/>
  <c r="E38" i="15"/>
  <c r="D39" i="15"/>
  <c r="F38" i="15"/>
  <c r="H38" i="15"/>
  <c r="G39" i="15"/>
  <c r="E39" i="15"/>
  <c r="D40" i="15"/>
  <c r="F39" i="15"/>
  <c r="H39" i="15"/>
  <c r="G40" i="15"/>
  <c r="E40" i="15"/>
  <c r="D41" i="15"/>
  <c r="F40" i="15"/>
  <c r="H40" i="15"/>
  <c r="G41" i="15"/>
  <c r="E41" i="15"/>
  <c r="D42" i="15"/>
  <c r="F41" i="15"/>
  <c r="H41" i="15"/>
  <c r="G42" i="15"/>
  <c r="E42" i="15"/>
  <c r="D43" i="15"/>
  <c r="F42" i="15"/>
  <c r="H42" i="15"/>
  <c r="G43" i="15"/>
  <c r="E43" i="15"/>
  <c r="D44" i="15"/>
  <c r="F43" i="15"/>
  <c r="H43" i="15"/>
  <c r="G44" i="15"/>
  <c r="E44" i="15"/>
  <c r="D45" i="15"/>
  <c r="F44" i="15"/>
  <c r="H44" i="15"/>
  <c r="G45" i="15"/>
  <c r="E45" i="15"/>
  <c r="D46" i="15"/>
  <c r="F45" i="15"/>
  <c r="H45" i="15"/>
  <c r="G46" i="15"/>
  <c r="E46" i="15"/>
  <c r="D47" i="15"/>
  <c r="F46" i="15"/>
  <c r="H46" i="15"/>
  <c r="G47" i="15"/>
  <c r="E47" i="15"/>
  <c r="D48" i="15"/>
  <c r="F47" i="15"/>
  <c r="H47" i="15"/>
  <c r="G48" i="15"/>
  <c r="E48" i="15"/>
  <c r="D49" i="15"/>
  <c r="F48" i="15"/>
  <c r="H48" i="15"/>
  <c r="G49" i="15"/>
  <c r="E49" i="15"/>
  <c r="D50" i="15"/>
  <c r="F49" i="15"/>
  <c r="H49" i="15"/>
  <c r="G50" i="15"/>
  <c r="E50" i="15"/>
  <c r="D51" i="15"/>
  <c r="F50" i="15"/>
  <c r="H50" i="15"/>
  <c r="G51" i="15"/>
  <c r="E51" i="15"/>
  <c r="D52" i="15"/>
  <c r="F51" i="15"/>
  <c r="H51" i="15"/>
  <c r="G52" i="15"/>
  <c r="E52" i="15"/>
  <c r="D53" i="15"/>
  <c r="F52" i="15"/>
  <c r="H52" i="15"/>
  <c r="G53" i="15"/>
  <c r="E53" i="15"/>
  <c r="D54" i="15"/>
  <c r="F53" i="15"/>
  <c r="H53" i="15"/>
  <c r="G54" i="15"/>
  <c r="E54" i="15"/>
  <c r="D55" i="15"/>
  <c r="F54" i="15"/>
  <c r="H54" i="15"/>
  <c r="G55" i="15"/>
  <c r="E55" i="15"/>
  <c r="D56" i="15"/>
  <c r="F55" i="15"/>
  <c r="H55" i="15"/>
  <c r="G56" i="15"/>
  <c r="E56" i="15"/>
  <c r="D57" i="15"/>
  <c r="F56" i="15"/>
  <c r="H56" i="15"/>
  <c r="G57" i="15"/>
  <c r="E57" i="15"/>
  <c r="D58" i="15"/>
  <c r="F57" i="15"/>
  <c r="H57" i="15"/>
  <c r="G58" i="15"/>
  <c r="E58" i="15"/>
  <c r="D59" i="15"/>
  <c r="F58" i="15"/>
  <c r="H58" i="15"/>
  <c r="G59" i="15"/>
  <c r="E59" i="15"/>
  <c r="D60" i="15"/>
  <c r="F59" i="15"/>
  <c r="H59" i="15"/>
  <c r="G60" i="15"/>
  <c r="E60" i="15"/>
  <c r="D61" i="15"/>
  <c r="F60" i="15"/>
  <c r="H60" i="15"/>
  <c r="G61" i="15"/>
  <c r="E61" i="15"/>
  <c r="D62" i="15"/>
  <c r="F61" i="15"/>
  <c r="H61" i="15"/>
  <c r="G62" i="15"/>
  <c r="E62" i="15"/>
  <c r="D63" i="15"/>
  <c r="F62" i="15"/>
  <c r="H62" i="15"/>
  <c r="G63" i="15"/>
  <c r="E63" i="15"/>
  <c r="D64" i="15"/>
  <c r="F63" i="15"/>
  <c r="H63" i="15"/>
  <c r="G64" i="15"/>
  <c r="E64" i="15"/>
  <c r="D65" i="15"/>
  <c r="F64" i="15"/>
  <c r="H64" i="15"/>
  <c r="G65" i="15"/>
  <c r="E65" i="15"/>
  <c r="D66" i="15"/>
  <c r="F65" i="15"/>
  <c r="H65" i="15"/>
  <c r="G66" i="15"/>
  <c r="E66" i="15"/>
  <c r="D67" i="15"/>
  <c r="F66" i="15"/>
  <c r="H66" i="15"/>
  <c r="G67" i="15"/>
  <c r="E67" i="15"/>
  <c r="D68" i="15"/>
  <c r="F67" i="15"/>
  <c r="H67" i="15"/>
  <c r="G68" i="15"/>
  <c r="E68" i="15"/>
  <c r="D69" i="15"/>
  <c r="F68" i="15"/>
  <c r="H68" i="15"/>
  <c r="G69" i="15"/>
  <c r="E69" i="15"/>
  <c r="D70" i="15"/>
  <c r="F69" i="15"/>
  <c r="H69" i="15"/>
  <c r="G70" i="15"/>
  <c r="E70" i="15"/>
  <c r="D71" i="15"/>
  <c r="F70" i="15"/>
  <c r="H70" i="15"/>
  <c r="G71" i="15"/>
  <c r="E71" i="15"/>
  <c r="D72" i="15"/>
  <c r="F71" i="15"/>
  <c r="H71" i="15"/>
  <c r="G72" i="15"/>
  <c r="E72" i="15"/>
  <c r="D73" i="15"/>
  <c r="F72" i="15"/>
  <c r="H72" i="15"/>
  <c r="G73" i="15"/>
  <c r="E73" i="15"/>
  <c r="D74" i="15"/>
  <c r="F73" i="15"/>
  <c r="H73" i="15"/>
  <c r="G74" i="15"/>
  <c r="E74" i="15"/>
  <c r="D75" i="15"/>
  <c r="F74" i="15"/>
  <c r="H74" i="15"/>
  <c r="G75" i="15"/>
  <c r="E75" i="15"/>
  <c r="D76" i="15"/>
  <c r="F75" i="15"/>
  <c r="H75" i="15"/>
  <c r="G76" i="15"/>
  <c r="E76" i="15"/>
  <c r="D77" i="15"/>
  <c r="F76" i="15"/>
  <c r="H76" i="15"/>
  <c r="G77" i="15"/>
  <c r="E77" i="15"/>
  <c r="D78" i="15"/>
  <c r="F77" i="15"/>
  <c r="H77" i="15"/>
  <c r="G78" i="15"/>
  <c r="E78" i="15"/>
  <c r="D79" i="15"/>
  <c r="F78" i="15"/>
  <c r="H78" i="15"/>
  <c r="G79" i="15"/>
  <c r="E79" i="15"/>
  <c r="D80" i="15"/>
  <c r="F79" i="15"/>
  <c r="H79" i="15"/>
  <c r="G80" i="15"/>
  <c r="E80" i="15"/>
  <c r="D81" i="15"/>
  <c r="F80" i="15"/>
  <c r="H80" i="15"/>
  <c r="G81" i="15"/>
  <c r="E81" i="15"/>
  <c r="D82" i="15"/>
  <c r="F81" i="15"/>
  <c r="H81" i="15"/>
  <c r="G82" i="15"/>
  <c r="E82" i="15"/>
  <c r="D83" i="15"/>
  <c r="F82" i="15"/>
  <c r="H82" i="15"/>
  <c r="G83" i="15"/>
  <c r="E83" i="15"/>
  <c r="D84" i="15"/>
  <c r="F83" i="15"/>
  <c r="H83" i="15"/>
  <c r="G84" i="15"/>
  <c r="E84" i="15"/>
  <c r="D85" i="15"/>
  <c r="F84" i="15"/>
  <c r="H84" i="15"/>
  <c r="G85" i="15"/>
  <c r="E85" i="15"/>
  <c r="D86" i="15"/>
  <c r="F85" i="15"/>
  <c r="H85" i="15"/>
  <c r="G86" i="15"/>
  <c r="E86" i="15"/>
  <c r="D87" i="15"/>
  <c r="F86" i="15"/>
  <c r="H86" i="15"/>
  <c r="G87" i="15"/>
  <c r="E87" i="15"/>
  <c r="D88" i="15"/>
  <c r="F87" i="15"/>
  <c r="H87" i="15"/>
  <c r="G88" i="15"/>
  <c r="E88" i="15"/>
  <c r="D89" i="15"/>
  <c r="F88" i="15"/>
  <c r="H88" i="15"/>
  <c r="G89" i="15"/>
  <c r="E89" i="15"/>
  <c r="D90" i="15"/>
  <c r="F89" i="15"/>
  <c r="H89" i="15"/>
  <c r="G90" i="15"/>
  <c r="E90" i="15"/>
  <c r="D91" i="15"/>
  <c r="F90" i="15"/>
  <c r="H90" i="15"/>
  <c r="G91" i="15"/>
  <c r="E91" i="15"/>
  <c r="D92" i="15"/>
  <c r="F91" i="15"/>
  <c r="H91" i="15"/>
  <c r="G92" i="15"/>
  <c r="E92" i="15"/>
  <c r="D93" i="15"/>
  <c r="F92" i="15"/>
  <c r="H92" i="15"/>
  <c r="G93" i="15"/>
  <c r="E93" i="15"/>
  <c r="D94" i="15"/>
  <c r="F93" i="15"/>
  <c r="H93" i="15"/>
  <c r="G94" i="15"/>
  <c r="E94" i="15"/>
  <c r="D95" i="15"/>
  <c r="F94" i="15"/>
  <c r="H94" i="15"/>
  <c r="G95" i="15"/>
  <c r="E95" i="15"/>
  <c r="D96" i="15"/>
  <c r="F95" i="15"/>
  <c r="H95" i="15"/>
  <c r="G96" i="15"/>
  <c r="E96" i="15"/>
  <c r="D97" i="15"/>
  <c r="F96" i="15"/>
  <c r="H96" i="15"/>
  <c r="G97" i="15"/>
  <c r="E97" i="15"/>
  <c r="D98" i="15"/>
  <c r="F97" i="15"/>
  <c r="H97" i="15"/>
  <c r="G98" i="15"/>
  <c r="E98" i="15"/>
  <c r="D99" i="15"/>
  <c r="F98" i="15"/>
  <c r="H98" i="15"/>
  <c r="G99" i="15"/>
  <c r="E99" i="15"/>
  <c r="D100" i="15"/>
  <c r="F99" i="15"/>
  <c r="H99" i="15"/>
  <c r="G100" i="15"/>
  <c r="E100" i="15"/>
  <c r="D101" i="15"/>
  <c r="F100" i="15"/>
  <c r="H100" i="15"/>
  <c r="G101" i="15"/>
  <c r="E101" i="15"/>
  <c r="D102" i="15"/>
  <c r="F101" i="15"/>
  <c r="H101" i="15"/>
  <c r="G102" i="15"/>
  <c r="E102" i="15"/>
  <c r="D103" i="15"/>
  <c r="F102" i="15"/>
  <c r="H102" i="15"/>
  <c r="G103" i="15"/>
  <c r="E103" i="15"/>
  <c r="D104" i="15"/>
  <c r="F103" i="15"/>
  <c r="H103" i="15"/>
  <c r="G104" i="15"/>
  <c r="E104" i="15"/>
  <c r="D105" i="15"/>
  <c r="F104" i="15"/>
  <c r="H104" i="15"/>
  <c r="G105" i="15"/>
  <c r="E105" i="15"/>
  <c r="D106" i="15"/>
  <c r="F105" i="15"/>
  <c r="H105" i="15"/>
  <c r="G106" i="15"/>
  <c r="E106" i="15"/>
  <c r="D107" i="15"/>
  <c r="F106" i="15"/>
  <c r="H106" i="15"/>
  <c r="G107" i="15"/>
  <c r="E107" i="15"/>
  <c r="D108" i="15"/>
  <c r="F107" i="15"/>
  <c r="H107" i="15"/>
  <c r="G108" i="15"/>
  <c r="E108" i="15"/>
  <c r="D109" i="15"/>
  <c r="F108" i="15"/>
  <c r="H108" i="15"/>
  <c r="G109" i="15"/>
  <c r="E109" i="15"/>
  <c r="D110" i="15"/>
  <c r="F109" i="15"/>
  <c r="H109" i="15"/>
  <c r="G110" i="15"/>
  <c r="E110" i="15"/>
  <c r="D111" i="15"/>
  <c r="F110" i="15"/>
  <c r="H110" i="15"/>
  <c r="G111" i="15"/>
  <c r="E111" i="15"/>
  <c r="D112" i="15"/>
  <c r="F111" i="15"/>
  <c r="H111" i="15"/>
  <c r="G112" i="15"/>
  <c r="E112" i="15"/>
  <c r="D113" i="15"/>
  <c r="F112" i="15"/>
  <c r="H112" i="15"/>
  <c r="G113" i="15"/>
  <c r="E113" i="15"/>
  <c r="D114" i="15"/>
  <c r="F113" i="15"/>
  <c r="H113" i="15"/>
  <c r="G114" i="15"/>
  <c r="E114" i="15"/>
  <c r="D115" i="15"/>
  <c r="F114" i="15"/>
  <c r="H114" i="15"/>
  <c r="G115" i="15"/>
  <c r="E115" i="15"/>
  <c r="D116" i="15"/>
  <c r="F115" i="15"/>
  <c r="H115" i="15"/>
  <c r="G116" i="15"/>
  <c r="E116" i="15"/>
  <c r="D117" i="15"/>
  <c r="F116" i="15"/>
  <c r="H116" i="15"/>
  <c r="G117" i="15"/>
  <c r="E117" i="15"/>
  <c r="D118" i="15"/>
  <c r="F117" i="15"/>
  <c r="H117" i="15"/>
  <c r="G118" i="15"/>
  <c r="E118" i="15"/>
  <c r="D119" i="15"/>
  <c r="F118" i="15"/>
  <c r="H118" i="15"/>
  <c r="G119" i="15"/>
  <c r="E119" i="15"/>
  <c r="D120" i="15"/>
  <c r="F119" i="15"/>
  <c r="H119" i="15"/>
  <c r="G120" i="15"/>
  <c r="E120" i="15"/>
  <c r="D121" i="15"/>
  <c r="F120" i="15"/>
  <c r="H120" i="15"/>
  <c r="G121" i="15"/>
  <c r="E121" i="15"/>
  <c r="D122" i="15"/>
  <c r="F121" i="15"/>
  <c r="H121" i="15"/>
  <c r="G122" i="15"/>
  <c r="E122" i="15"/>
  <c r="D123" i="15"/>
  <c r="F122" i="15"/>
  <c r="H122" i="15"/>
  <c r="G123" i="15"/>
  <c r="E123" i="15"/>
  <c r="D124" i="15"/>
  <c r="F123" i="15"/>
  <c r="H123" i="15"/>
  <c r="G124" i="15"/>
  <c r="E124" i="15"/>
  <c r="D125" i="15"/>
  <c r="F124" i="15"/>
  <c r="H124" i="15"/>
  <c r="G125" i="15"/>
  <c r="E125" i="15"/>
  <c r="D126" i="15"/>
  <c r="F125" i="15"/>
  <c r="H125" i="15"/>
  <c r="G126" i="15"/>
  <c r="E126" i="15"/>
  <c r="D127" i="15"/>
  <c r="F126" i="15"/>
  <c r="H126" i="15"/>
  <c r="G127" i="15"/>
  <c r="E127" i="15"/>
  <c r="D128" i="15"/>
  <c r="F127" i="15"/>
  <c r="H127" i="15"/>
  <c r="G128" i="15"/>
  <c r="E128" i="15"/>
  <c r="D129" i="15"/>
  <c r="F128" i="15"/>
  <c r="H128" i="15"/>
  <c r="G129" i="15"/>
  <c r="E129" i="15"/>
  <c r="D130" i="15"/>
  <c r="F129" i="15"/>
  <c r="H129" i="15"/>
  <c r="G130" i="15"/>
  <c r="E130" i="15"/>
  <c r="D131" i="15"/>
  <c r="F130" i="15"/>
  <c r="H130" i="15"/>
  <c r="G131" i="15"/>
  <c r="E131" i="15"/>
  <c r="D132" i="15"/>
  <c r="F131" i="15"/>
  <c r="H131" i="15"/>
  <c r="G132" i="15"/>
  <c r="E132" i="15"/>
  <c r="D133" i="15"/>
  <c r="F132" i="15"/>
  <c r="H132" i="15"/>
  <c r="G133" i="15"/>
  <c r="E133" i="15"/>
  <c r="D134" i="15"/>
  <c r="F133" i="15"/>
  <c r="H133" i="15"/>
  <c r="G134" i="15"/>
  <c r="E134" i="15"/>
  <c r="D135" i="15"/>
  <c r="F134" i="15"/>
  <c r="H134" i="15"/>
  <c r="G135" i="15"/>
  <c r="E135" i="15"/>
  <c r="D136" i="15"/>
  <c r="F135" i="15"/>
  <c r="H135" i="15"/>
  <c r="G136" i="15"/>
  <c r="E136" i="15"/>
  <c r="D137" i="15"/>
  <c r="F136" i="15"/>
  <c r="H136" i="15"/>
  <c r="G137" i="15"/>
  <c r="E137" i="15"/>
  <c r="D138" i="15"/>
  <c r="F137" i="15"/>
  <c r="H137" i="15"/>
  <c r="G138" i="15"/>
  <c r="E138" i="15"/>
  <c r="D139" i="15"/>
  <c r="F138" i="15"/>
  <c r="H138" i="15"/>
  <c r="G139" i="15"/>
  <c r="E139" i="15"/>
  <c r="D140" i="15"/>
  <c r="F139" i="15"/>
  <c r="H139" i="15"/>
  <c r="G140" i="15"/>
  <c r="E140" i="15"/>
  <c r="D141" i="15"/>
  <c r="F140" i="15"/>
  <c r="H140" i="15"/>
  <c r="G141" i="15"/>
  <c r="E141" i="15"/>
  <c r="D142" i="15"/>
  <c r="F141" i="15"/>
  <c r="H141" i="15"/>
  <c r="G142" i="15"/>
  <c r="E142" i="15"/>
  <c r="D143" i="15"/>
  <c r="F142" i="15"/>
  <c r="H142" i="15"/>
  <c r="G143" i="15"/>
  <c r="E143" i="15"/>
  <c r="D144" i="15"/>
  <c r="F143" i="15"/>
  <c r="H143" i="15"/>
  <c r="G144" i="15"/>
  <c r="E144" i="15"/>
  <c r="D145" i="15"/>
  <c r="F144" i="15"/>
  <c r="H144" i="15"/>
  <c r="G145" i="15"/>
  <c r="E145" i="15"/>
  <c r="D146" i="15"/>
  <c r="F145" i="15"/>
  <c r="H145" i="15"/>
  <c r="G146" i="15"/>
  <c r="E146" i="15"/>
  <c r="D147" i="15"/>
  <c r="F146" i="15"/>
  <c r="H146" i="15"/>
  <c r="G147" i="15"/>
  <c r="E147" i="15"/>
  <c r="D148" i="15"/>
  <c r="F147" i="15"/>
  <c r="H147" i="15"/>
  <c r="G148" i="15"/>
  <c r="E148" i="15"/>
  <c r="D149" i="15"/>
  <c r="F148" i="15"/>
  <c r="H148" i="15"/>
  <c r="G149" i="15"/>
  <c r="E149" i="15"/>
  <c r="D150" i="15"/>
  <c r="F149" i="15"/>
  <c r="H149" i="15"/>
  <c r="G150" i="15"/>
  <c r="E150" i="15"/>
  <c r="D151" i="15"/>
  <c r="F150" i="15"/>
  <c r="H150" i="15"/>
  <c r="G151" i="15"/>
  <c r="E151" i="15"/>
  <c r="D152" i="15"/>
  <c r="F151" i="15"/>
  <c r="H151" i="15"/>
  <c r="G152" i="15"/>
  <c r="E152" i="15"/>
  <c r="D153" i="15"/>
  <c r="F152" i="15"/>
  <c r="H152" i="15"/>
  <c r="G153" i="15"/>
  <c r="E153" i="15"/>
  <c r="D154" i="15"/>
  <c r="F153" i="15"/>
  <c r="H153" i="15"/>
  <c r="G154" i="15"/>
  <c r="E154" i="15"/>
  <c r="D155" i="15"/>
  <c r="F154" i="15"/>
  <c r="H154" i="15"/>
  <c r="G155" i="15"/>
  <c r="E155" i="15"/>
  <c r="D156" i="15"/>
  <c r="F155" i="15"/>
  <c r="H155" i="15"/>
  <c r="G156" i="15"/>
  <c r="E156" i="15"/>
  <c r="D157" i="15"/>
  <c r="F156" i="15"/>
  <c r="H156" i="15"/>
  <c r="G157" i="15"/>
  <c r="E157" i="15"/>
  <c r="D158" i="15"/>
  <c r="F157" i="15"/>
  <c r="H157" i="15"/>
  <c r="G158" i="15"/>
  <c r="E158" i="15"/>
  <c r="D159" i="15"/>
  <c r="F158" i="15"/>
  <c r="H158" i="15"/>
  <c r="G159" i="15"/>
  <c r="E159" i="15"/>
  <c r="D160" i="15"/>
  <c r="F159" i="15"/>
  <c r="H159" i="15"/>
  <c r="G160" i="15"/>
  <c r="E160" i="15"/>
  <c r="D161" i="15"/>
  <c r="F160" i="15"/>
  <c r="H160" i="15"/>
  <c r="G161" i="15"/>
  <c r="E161" i="15"/>
  <c r="D162" i="15"/>
  <c r="F161" i="15"/>
  <c r="H161" i="15"/>
  <c r="G162" i="15"/>
  <c r="E162" i="15"/>
  <c r="D163" i="15"/>
  <c r="F162" i="15"/>
  <c r="H162" i="15"/>
  <c r="G163" i="15"/>
  <c r="E163" i="15"/>
  <c r="D164" i="15"/>
  <c r="F163" i="15"/>
  <c r="H163" i="15"/>
  <c r="G164" i="15"/>
  <c r="E164" i="15"/>
  <c r="D165" i="15"/>
  <c r="F164" i="15"/>
  <c r="H164" i="15"/>
  <c r="G165" i="15"/>
  <c r="E165" i="15"/>
  <c r="D166" i="15"/>
  <c r="F165" i="15"/>
  <c r="H165" i="15"/>
  <c r="G166" i="15"/>
  <c r="E166" i="15"/>
  <c r="D167" i="15"/>
  <c r="F166" i="15"/>
  <c r="H166" i="15"/>
  <c r="G167" i="15"/>
  <c r="E167" i="15"/>
  <c r="D168" i="15"/>
  <c r="F167" i="15"/>
  <c r="H167" i="15"/>
  <c r="G168" i="15"/>
  <c r="E168" i="15"/>
  <c r="D169" i="15"/>
  <c r="F168" i="15"/>
  <c r="H168" i="15"/>
  <c r="G169" i="15"/>
  <c r="E169" i="15"/>
  <c r="D170" i="15"/>
  <c r="F169" i="15"/>
  <c r="H169" i="15"/>
  <c r="G170" i="15"/>
  <c r="E170" i="15"/>
  <c r="D171" i="15"/>
  <c r="F170" i="15"/>
  <c r="H170" i="15"/>
  <c r="G171" i="15"/>
  <c r="E171" i="15"/>
  <c r="D172" i="15"/>
  <c r="F171" i="15"/>
  <c r="H171" i="15"/>
  <c r="G172" i="15"/>
  <c r="E172" i="15"/>
  <c r="D173" i="15"/>
  <c r="F172" i="15"/>
  <c r="H172" i="15"/>
  <c r="G173" i="15"/>
  <c r="E173" i="15"/>
  <c r="D174" i="15"/>
  <c r="F173" i="15"/>
  <c r="H173" i="15"/>
  <c r="G174" i="15"/>
  <c r="E174" i="15"/>
  <c r="D175" i="15"/>
  <c r="F174" i="15"/>
  <c r="H174" i="15"/>
  <c r="G175" i="15"/>
  <c r="E175" i="15"/>
  <c r="D176" i="15"/>
  <c r="F175" i="15"/>
  <c r="H175" i="15"/>
  <c r="G176" i="15"/>
  <c r="E176" i="15"/>
  <c r="D177" i="15"/>
  <c r="F176" i="15"/>
  <c r="H176" i="15"/>
  <c r="G177" i="15"/>
  <c r="E177" i="15"/>
  <c r="D178" i="15"/>
  <c r="F177" i="15"/>
  <c r="H177" i="15"/>
  <c r="G178" i="15"/>
  <c r="E178" i="15"/>
  <c r="D179" i="15"/>
  <c r="F178" i="15"/>
  <c r="H178" i="15"/>
  <c r="G179" i="15"/>
  <c r="E179" i="15"/>
  <c r="D180" i="15"/>
  <c r="F179" i="15"/>
  <c r="H179" i="15"/>
  <c r="G180" i="15"/>
  <c r="E180" i="15"/>
  <c r="D181" i="15"/>
  <c r="F180" i="15"/>
  <c r="H180" i="15"/>
  <c r="G181" i="15"/>
  <c r="E181" i="15"/>
  <c r="D182" i="15"/>
  <c r="F181" i="15"/>
  <c r="H181" i="15"/>
  <c r="G182" i="15"/>
  <c r="E182" i="15"/>
  <c r="D183" i="15"/>
  <c r="F182" i="15"/>
  <c r="H182" i="15"/>
  <c r="G183" i="15"/>
  <c r="E183" i="15"/>
  <c r="D184" i="15"/>
  <c r="F183" i="15"/>
  <c r="H183" i="15"/>
  <c r="G184" i="15"/>
  <c r="E184" i="15"/>
  <c r="D185" i="15"/>
  <c r="F184" i="15"/>
  <c r="H184" i="15"/>
  <c r="G185" i="15"/>
  <c r="E185" i="15"/>
  <c r="D186" i="15"/>
  <c r="F185" i="15"/>
  <c r="H185" i="15"/>
  <c r="G186" i="15"/>
  <c r="E186" i="15"/>
  <c r="D187" i="15"/>
  <c r="F186" i="15"/>
  <c r="H186" i="15"/>
  <c r="G187" i="15"/>
  <c r="E187" i="15"/>
  <c r="D188" i="15"/>
  <c r="F187" i="15"/>
  <c r="H187" i="15"/>
  <c r="G188" i="15"/>
  <c r="E188" i="15"/>
  <c r="D189" i="15"/>
  <c r="F188" i="15"/>
  <c r="H188" i="15"/>
  <c r="G189" i="15"/>
  <c r="E189" i="15"/>
  <c r="D190" i="15"/>
  <c r="F189" i="15"/>
  <c r="H189" i="15"/>
  <c r="G190" i="15"/>
  <c r="E190" i="15"/>
  <c r="D191" i="15"/>
  <c r="F190" i="15"/>
  <c r="H190" i="15"/>
  <c r="G191" i="15"/>
  <c r="E191" i="15"/>
  <c r="D192" i="15"/>
  <c r="F191" i="15"/>
  <c r="H191" i="15"/>
  <c r="G192" i="15"/>
  <c r="E192" i="15"/>
  <c r="D193" i="15"/>
  <c r="F192" i="15"/>
  <c r="H192" i="15"/>
  <c r="G193" i="15"/>
  <c r="E193" i="15"/>
  <c r="D194" i="15"/>
  <c r="F193" i="15"/>
  <c r="H193" i="15"/>
  <c r="G194" i="15"/>
  <c r="E194" i="15"/>
  <c r="D195" i="15"/>
  <c r="F194" i="15"/>
  <c r="H194" i="15"/>
  <c r="G195" i="15"/>
  <c r="E195" i="15"/>
  <c r="D196" i="15"/>
  <c r="F195" i="15"/>
  <c r="H195" i="15"/>
  <c r="G196" i="15"/>
  <c r="E196" i="15"/>
  <c r="D197" i="15"/>
  <c r="F196" i="15"/>
  <c r="H196" i="15"/>
  <c r="G197" i="15"/>
  <c r="E197" i="15"/>
  <c r="D198" i="15"/>
  <c r="F197" i="15"/>
  <c r="H197" i="15"/>
  <c r="G198" i="15"/>
  <c r="E198" i="15"/>
  <c r="D199" i="15"/>
  <c r="F198" i="15"/>
  <c r="H198" i="15"/>
  <c r="G199" i="15"/>
  <c r="E199" i="15"/>
  <c r="D200" i="15"/>
  <c r="F199" i="15"/>
  <c r="H199" i="15"/>
  <c r="G200" i="15"/>
  <c r="E200" i="15"/>
  <c r="D201" i="15"/>
  <c r="F200" i="15"/>
  <c r="H200" i="15"/>
  <c r="G201" i="15"/>
  <c r="E201" i="15"/>
  <c r="D202" i="15"/>
  <c r="F201" i="15"/>
  <c r="H201" i="15"/>
  <c r="G202" i="15"/>
  <c r="E202" i="15"/>
  <c r="D203" i="15"/>
  <c r="F202" i="15"/>
  <c r="H202" i="15"/>
  <c r="G203" i="15"/>
  <c r="E203" i="15"/>
  <c r="D204" i="15"/>
  <c r="F203" i="15"/>
  <c r="H203" i="15"/>
  <c r="G204" i="15"/>
  <c r="E204" i="15"/>
  <c r="D205" i="15"/>
  <c r="F204" i="15"/>
  <c r="H204" i="15"/>
  <c r="G205" i="15"/>
  <c r="E205" i="15"/>
  <c r="D206" i="15"/>
  <c r="F205" i="15"/>
  <c r="H205" i="15"/>
  <c r="G206" i="15"/>
  <c r="E206" i="15"/>
  <c r="D207" i="15"/>
  <c r="F206" i="15"/>
  <c r="H206" i="15"/>
  <c r="G207" i="15"/>
  <c r="E207" i="15"/>
  <c r="D208" i="15"/>
  <c r="F207" i="15"/>
  <c r="H207" i="15"/>
  <c r="G208" i="15"/>
  <c r="E208" i="15"/>
  <c r="D209" i="15"/>
  <c r="F208" i="15"/>
  <c r="H208" i="15"/>
  <c r="G209" i="15"/>
  <c r="E209" i="15"/>
  <c r="D210" i="15"/>
  <c r="F209" i="15"/>
  <c r="H209" i="15"/>
  <c r="G210" i="15"/>
  <c r="E210" i="15"/>
  <c r="D211" i="15"/>
  <c r="F210" i="15"/>
  <c r="H210" i="15"/>
  <c r="G211" i="15"/>
  <c r="E211" i="15"/>
  <c r="D212" i="15"/>
  <c r="F211" i="15"/>
  <c r="H211" i="15"/>
  <c r="G212" i="15"/>
  <c r="E212" i="15"/>
  <c r="D213" i="15"/>
  <c r="F212" i="15"/>
  <c r="H212" i="15"/>
  <c r="G213" i="15"/>
  <c r="E213" i="15"/>
  <c r="D214" i="15"/>
  <c r="F213" i="15"/>
  <c r="H213" i="15"/>
  <c r="G214" i="15"/>
  <c r="E214" i="15"/>
  <c r="D215" i="15"/>
  <c r="F214" i="15"/>
  <c r="H214" i="15"/>
  <c r="G215" i="15"/>
  <c r="E215" i="15"/>
  <c r="D216" i="15"/>
  <c r="F215" i="15"/>
  <c r="H215" i="15"/>
  <c r="G216" i="15"/>
  <c r="E216" i="15"/>
  <c r="D217" i="15"/>
  <c r="F216" i="15"/>
  <c r="H216" i="15"/>
  <c r="G217" i="15"/>
  <c r="E217" i="15"/>
  <c r="D218" i="15"/>
  <c r="F217" i="15"/>
  <c r="H217" i="15"/>
  <c r="G218" i="15"/>
  <c r="E218" i="15"/>
  <c r="D219" i="15"/>
  <c r="F218" i="15"/>
  <c r="H218" i="15"/>
  <c r="G219" i="15"/>
  <c r="E219" i="15"/>
  <c r="D220" i="15"/>
  <c r="F219" i="15"/>
  <c r="H219" i="15"/>
  <c r="G220" i="15"/>
  <c r="E220" i="15"/>
  <c r="D221" i="15"/>
  <c r="F220" i="15"/>
  <c r="H220" i="15"/>
  <c r="G221" i="15"/>
  <c r="E221" i="15"/>
  <c r="D222" i="15"/>
  <c r="F221" i="15"/>
  <c r="H221" i="15"/>
  <c r="G222" i="15"/>
  <c r="E222" i="15"/>
  <c r="D223" i="15"/>
  <c r="F222" i="15"/>
  <c r="H222" i="15"/>
  <c r="G223" i="15"/>
  <c r="E223" i="15"/>
  <c r="D224" i="15"/>
  <c r="F223" i="15"/>
  <c r="H223" i="15"/>
  <c r="G224" i="15"/>
  <c r="E224" i="15"/>
  <c r="D225" i="15"/>
  <c r="F224" i="15"/>
  <c r="H224" i="15"/>
  <c r="G225" i="15"/>
  <c r="E225" i="15"/>
  <c r="D226" i="15"/>
  <c r="F225" i="15"/>
  <c r="H225" i="15"/>
  <c r="G226" i="15"/>
  <c r="E226" i="15"/>
  <c r="D227" i="15"/>
  <c r="F226" i="15"/>
  <c r="H226" i="15"/>
  <c r="G227" i="15"/>
  <c r="E227" i="15"/>
  <c r="D228" i="15"/>
  <c r="F227" i="15"/>
  <c r="H227" i="15"/>
  <c r="G228" i="15"/>
  <c r="E228" i="15"/>
  <c r="D229" i="15"/>
  <c r="F228" i="15"/>
  <c r="H228" i="15"/>
  <c r="G229" i="15"/>
  <c r="E229" i="15"/>
  <c r="D230" i="15"/>
  <c r="F229" i="15"/>
  <c r="H229" i="15"/>
  <c r="G230" i="15"/>
  <c r="E230" i="15"/>
  <c r="D231" i="15"/>
  <c r="F230" i="15"/>
  <c r="H230" i="15"/>
  <c r="J9" i="15"/>
  <c r="K9" i="15"/>
  <c r="I9" i="15"/>
  <c r="G231" i="15"/>
  <c r="D232" i="15"/>
  <c r="G232" i="15"/>
  <c r="D233" i="15"/>
  <c r="G233" i="15"/>
  <c r="D234" i="15"/>
  <c r="G234" i="15"/>
  <c r="D235" i="15"/>
  <c r="G235" i="15"/>
  <c r="D236" i="15"/>
  <c r="G236" i="15"/>
  <c r="D237" i="15"/>
  <c r="G237" i="15"/>
  <c r="D238" i="15"/>
  <c r="G238" i="15"/>
  <c r="D239" i="15"/>
  <c r="G239" i="15"/>
  <c r="E231" i="15"/>
  <c r="F231" i="15"/>
  <c r="E232" i="15"/>
  <c r="F232" i="15"/>
  <c r="E233" i="15"/>
  <c r="F233" i="15"/>
  <c r="E234" i="15"/>
  <c r="F234" i="15"/>
  <c r="E235" i="15"/>
  <c r="F235" i="15"/>
  <c r="E236" i="15"/>
  <c r="F236" i="15"/>
  <c r="E237" i="15"/>
  <c r="F237" i="15"/>
  <c r="E238" i="15"/>
  <c r="F238" i="15"/>
  <c r="E239" i="15"/>
  <c r="F239" i="15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9" i="14"/>
  <c r="H239" i="15"/>
  <c r="H238" i="15"/>
  <c r="H237" i="15"/>
  <c r="H236" i="15"/>
  <c r="H235" i="15"/>
  <c r="H234" i="15"/>
  <c r="H233" i="15"/>
  <c r="H232" i="15"/>
  <c r="H231" i="15"/>
  <c r="H6" i="13"/>
  <c r="I6" i="13"/>
  <c r="D10" i="13"/>
  <c r="E10" i="13"/>
  <c r="F10" i="13"/>
  <c r="D11" i="13"/>
  <c r="E11" i="13"/>
  <c r="F11" i="13"/>
  <c r="D12" i="13"/>
  <c r="E12" i="13"/>
  <c r="F12" i="13"/>
  <c r="D13" i="13"/>
  <c r="E13" i="13"/>
  <c r="F13" i="13"/>
  <c r="D14" i="13"/>
  <c r="E14" i="13"/>
  <c r="F14" i="13"/>
  <c r="D15" i="13"/>
  <c r="E15" i="13"/>
  <c r="F15" i="13"/>
  <c r="D16" i="13"/>
  <c r="E16" i="13"/>
  <c r="F16" i="13"/>
  <c r="D17" i="13"/>
  <c r="E17" i="13"/>
  <c r="F17" i="13"/>
  <c r="D18" i="13"/>
  <c r="E18" i="13"/>
  <c r="F18" i="13"/>
  <c r="D19" i="13"/>
  <c r="E19" i="13"/>
  <c r="F19" i="13"/>
  <c r="D20" i="13"/>
  <c r="E20" i="13"/>
  <c r="F20" i="13"/>
  <c r="D21" i="13"/>
  <c r="E21" i="13"/>
  <c r="F21" i="13"/>
  <c r="D22" i="13"/>
  <c r="E22" i="13"/>
  <c r="F22" i="13"/>
  <c r="D23" i="13"/>
  <c r="E23" i="13"/>
  <c r="F23" i="13"/>
  <c r="D24" i="13"/>
  <c r="E24" i="13"/>
  <c r="F24" i="13"/>
  <c r="D25" i="13"/>
  <c r="E25" i="13"/>
  <c r="F25" i="13"/>
  <c r="D26" i="13"/>
  <c r="E26" i="13"/>
  <c r="F26" i="13"/>
  <c r="D27" i="13"/>
  <c r="E27" i="13"/>
  <c r="F27" i="13"/>
  <c r="D28" i="13"/>
  <c r="E28" i="13"/>
  <c r="F28" i="13"/>
  <c r="D29" i="13"/>
  <c r="E29" i="13"/>
  <c r="F29" i="13"/>
  <c r="D30" i="13"/>
  <c r="E30" i="13"/>
  <c r="F30" i="13"/>
  <c r="D31" i="13"/>
  <c r="E31" i="13"/>
  <c r="F31" i="13"/>
  <c r="D32" i="13"/>
  <c r="E32" i="13"/>
  <c r="F32" i="13"/>
  <c r="D33" i="13"/>
  <c r="E33" i="13"/>
  <c r="F33" i="13"/>
  <c r="D34" i="13"/>
  <c r="E34" i="13"/>
  <c r="F34" i="13"/>
  <c r="D35" i="13"/>
  <c r="E35" i="13"/>
  <c r="F35" i="13"/>
  <c r="D36" i="13"/>
  <c r="E36" i="13"/>
  <c r="F36" i="13"/>
  <c r="D37" i="13"/>
  <c r="E37" i="13"/>
  <c r="F37" i="13"/>
  <c r="D38" i="13"/>
  <c r="E38" i="13"/>
  <c r="F38" i="13"/>
  <c r="D39" i="13"/>
  <c r="E39" i="13"/>
  <c r="F39" i="13"/>
  <c r="D40" i="13"/>
  <c r="E40" i="13"/>
  <c r="F40" i="13"/>
  <c r="D41" i="13"/>
  <c r="E41" i="13"/>
  <c r="F41" i="13"/>
  <c r="D42" i="13"/>
  <c r="E42" i="13"/>
  <c r="F42" i="13"/>
  <c r="D43" i="13"/>
  <c r="E43" i="13"/>
  <c r="F43" i="13"/>
  <c r="D44" i="13"/>
  <c r="E44" i="13"/>
  <c r="F44" i="13"/>
  <c r="D45" i="13"/>
  <c r="E45" i="13"/>
  <c r="F45" i="13"/>
  <c r="D46" i="13"/>
  <c r="E46" i="13"/>
  <c r="F46" i="13"/>
  <c r="D47" i="13"/>
  <c r="E47" i="13"/>
  <c r="F47" i="13"/>
  <c r="D48" i="13"/>
  <c r="E48" i="13"/>
  <c r="F48" i="13"/>
  <c r="D49" i="13"/>
  <c r="E49" i="13"/>
  <c r="F49" i="13"/>
  <c r="D50" i="13"/>
  <c r="E50" i="13"/>
  <c r="F50" i="13"/>
  <c r="D51" i="13"/>
  <c r="E51" i="13"/>
  <c r="F51" i="13"/>
  <c r="D52" i="13"/>
  <c r="E52" i="13"/>
  <c r="F52" i="13"/>
  <c r="D53" i="13"/>
  <c r="E53" i="13"/>
  <c r="F53" i="13"/>
  <c r="D54" i="13"/>
  <c r="E54" i="13"/>
  <c r="F54" i="13"/>
  <c r="D55" i="13"/>
  <c r="E55" i="13"/>
  <c r="F55" i="13"/>
  <c r="D56" i="13"/>
  <c r="E56" i="13"/>
  <c r="F56" i="13"/>
  <c r="D57" i="13"/>
  <c r="E57" i="13"/>
  <c r="F57" i="13"/>
  <c r="D58" i="13"/>
  <c r="E58" i="13"/>
  <c r="F58" i="13"/>
  <c r="D59" i="13"/>
  <c r="E59" i="13"/>
  <c r="F59" i="13"/>
  <c r="D60" i="13"/>
  <c r="E60" i="13"/>
  <c r="F60" i="13"/>
  <c r="D61" i="13"/>
  <c r="E61" i="13"/>
  <c r="F61" i="13"/>
  <c r="D62" i="13"/>
  <c r="E62" i="13"/>
  <c r="F62" i="13"/>
  <c r="D63" i="13"/>
  <c r="E63" i="13"/>
  <c r="F63" i="13"/>
  <c r="D64" i="13"/>
  <c r="E64" i="13"/>
  <c r="F64" i="13"/>
  <c r="D65" i="13"/>
  <c r="E65" i="13"/>
  <c r="F65" i="13"/>
  <c r="D66" i="13"/>
  <c r="E66" i="13"/>
  <c r="F66" i="13"/>
  <c r="D67" i="13"/>
  <c r="E67" i="13"/>
  <c r="F67" i="13"/>
  <c r="D68" i="13"/>
  <c r="E68" i="13"/>
  <c r="F68" i="13"/>
  <c r="D69" i="13"/>
  <c r="E69" i="13"/>
  <c r="F69" i="13"/>
  <c r="D70" i="13"/>
  <c r="E70" i="13"/>
  <c r="F70" i="13"/>
  <c r="D71" i="13"/>
  <c r="E71" i="13"/>
  <c r="F71" i="13"/>
  <c r="D72" i="13"/>
  <c r="E72" i="13"/>
  <c r="F72" i="13"/>
  <c r="D73" i="13"/>
  <c r="E73" i="13"/>
  <c r="F73" i="13"/>
  <c r="D74" i="13"/>
  <c r="E74" i="13"/>
  <c r="F74" i="13"/>
  <c r="D75" i="13"/>
  <c r="E75" i="13"/>
  <c r="F75" i="13"/>
  <c r="D76" i="13"/>
  <c r="E76" i="13"/>
  <c r="F76" i="13"/>
  <c r="D77" i="13"/>
  <c r="E77" i="13"/>
  <c r="F77" i="13"/>
  <c r="D78" i="13"/>
  <c r="E78" i="13"/>
  <c r="F78" i="13"/>
  <c r="D79" i="13"/>
  <c r="E79" i="13"/>
  <c r="F79" i="13"/>
  <c r="D80" i="13"/>
  <c r="E80" i="13"/>
  <c r="F80" i="13"/>
  <c r="D81" i="13"/>
  <c r="E81" i="13"/>
  <c r="F81" i="13"/>
  <c r="D82" i="13"/>
  <c r="E82" i="13"/>
  <c r="F82" i="13"/>
  <c r="D83" i="13"/>
  <c r="E83" i="13"/>
  <c r="F83" i="13"/>
  <c r="D84" i="13"/>
  <c r="E84" i="13"/>
  <c r="F84" i="13"/>
  <c r="D85" i="13"/>
  <c r="E85" i="13"/>
  <c r="F85" i="13"/>
  <c r="D86" i="13"/>
  <c r="E86" i="13"/>
  <c r="F86" i="13"/>
  <c r="D87" i="13"/>
  <c r="E87" i="13"/>
  <c r="F87" i="13"/>
  <c r="D88" i="13"/>
  <c r="E88" i="13"/>
  <c r="F88" i="13"/>
  <c r="D89" i="13"/>
  <c r="E89" i="13"/>
  <c r="F89" i="13"/>
  <c r="D90" i="13"/>
  <c r="E90" i="13"/>
  <c r="F90" i="13"/>
  <c r="D91" i="13"/>
  <c r="E91" i="13"/>
  <c r="F91" i="13"/>
  <c r="D92" i="13"/>
  <c r="E92" i="13"/>
  <c r="F92" i="13"/>
  <c r="D93" i="13"/>
  <c r="E93" i="13"/>
  <c r="F93" i="13"/>
  <c r="D94" i="13"/>
  <c r="E94" i="13"/>
  <c r="F94" i="13"/>
  <c r="D95" i="13"/>
  <c r="E95" i="13"/>
  <c r="F95" i="13"/>
  <c r="D96" i="13"/>
  <c r="E96" i="13"/>
  <c r="F96" i="13"/>
  <c r="D97" i="13"/>
  <c r="E97" i="13"/>
  <c r="F97" i="13"/>
  <c r="D98" i="13"/>
  <c r="E98" i="13"/>
  <c r="F98" i="13"/>
  <c r="D99" i="13"/>
  <c r="E99" i="13"/>
  <c r="F99" i="13"/>
  <c r="D100" i="13"/>
  <c r="E100" i="13"/>
  <c r="F100" i="13"/>
  <c r="D101" i="13"/>
  <c r="E101" i="13"/>
  <c r="F101" i="13"/>
  <c r="D102" i="13"/>
  <c r="E102" i="13"/>
  <c r="F102" i="13"/>
  <c r="D103" i="13"/>
  <c r="E103" i="13"/>
  <c r="F103" i="13"/>
  <c r="D104" i="13"/>
  <c r="E104" i="13"/>
  <c r="F104" i="13"/>
  <c r="D105" i="13"/>
  <c r="E105" i="13"/>
  <c r="F105" i="13"/>
  <c r="D106" i="13"/>
  <c r="E106" i="13"/>
  <c r="F106" i="13"/>
  <c r="D107" i="13"/>
  <c r="E107" i="13"/>
  <c r="F107" i="13"/>
  <c r="D108" i="13"/>
  <c r="E108" i="13"/>
  <c r="F108" i="13"/>
  <c r="D109" i="13"/>
  <c r="E109" i="13"/>
  <c r="F109" i="13"/>
  <c r="D110" i="13"/>
  <c r="E110" i="13"/>
  <c r="F110" i="13"/>
  <c r="D111" i="13"/>
  <c r="E111" i="13"/>
  <c r="F111" i="13"/>
  <c r="D112" i="13"/>
  <c r="E112" i="13"/>
  <c r="F112" i="13"/>
  <c r="D113" i="13"/>
  <c r="E113" i="13"/>
  <c r="F113" i="13"/>
  <c r="D114" i="13"/>
  <c r="E114" i="13"/>
  <c r="F114" i="13"/>
  <c r="D115" i="13"/>
  <c r="E115" i="13"/>
  <c r="F115" i="13"/>
  <c r="D116" i="13"/>
  <c r="E116" i="13"/>
  <c r="F116" i="13"/>
  <c r="D117" i="13"/>
  <c r="E117" i="13"/>
  <c r="F117" i="13"/>
  <c r="D118" i="13"/>
  <c r="E118" i="13"/>
  <c r="F118" i="13"/>
  <c r="D119" i="13"/>
  <c r="E119" i="13"/>
  <c r="F119" i="13"/>
  <c r="D120" i="13"/>
  <c r="E120" i="13"/>
  <c r="F120" i="13"/>
  <c r="D121" i="13"/>
  <c r="E121" i="13"/>
  <c r="F121" i="13"/>
  <c r="D122" i="13"/>
  <c r="E122" i="13"/>
  <c r="F122" i="13"/>
  <c r="D123" i="13"/>
  <c r="E123" i="13"/>
  <c r="F123" i="13"/>
  <c r="D124" i="13"/>
  <c r="E124" i="13"/>
  <c r="F124" i="13"/>
  <c r="D125" i="13"/>
  <c r="E125" i="13"/>
  <c r="F125" i="13"/>
  <c r="D126" i="13"/>
  <c r="E126" i="13"/>
  <c r="F126" i="13"/>
  <c r="D127" i="13"/>
  <c r="E127" i="13"/>
  <c r="F127" i="13"/>
  <c r="D128" i="13"/>
  <c r="E128" i="13"/>
  <c r="F128" i="13"/>
  <c r="D129" i="13"/>
  <c r="E129" i="13"/>
  <c r="F129" i="13"/>
  <c r="D130" i="13"/>
  <c r="E130" i="13"/>
  <c r="F130" i="13"/>
  <c r="D131" i="13"/>
  <c r="E131" i="13"/>
  <c r="F131" i="13"/>
  <c r="D132" i="13"/>
  <c r="E132" i="13"/>
  <c r="F132" i="13"/>
  <c r="D133" i="13"/>
  <c r="E133" i="13"/>
  <c r="F133" i="13"/>
  <c r="D134" i="13"/>
  <c r="E134" i="13"/>
  <c r="F134" i="13"/>
  <c r="D135" i="13"/>
  <c r="E135" i="13"/>
  <c r="F135" i="13"/>
  <c r="D136" i="13"/>
  <c r="E136" i="13"/>
  <c r="F136" i="13"/>
  <c r="D137" i="13"/>
  <c r="E137" i="13"/>
  <c r="F137" i="13"/>
  <c r="D138" i="13"/>
  <c r="E138" i="13"/>
  <c r="F138" i="13"/>
  <c r="D139" i="13"/>
  <c r="E139" i="13"/>
  <c r="F139" i="13"/>
  <c r="D140" i="13"/>
  <c r="E140" i="13"/>
  <c r="F140" i="13"/>
  <c r="D141" i="13"/>
  <c r="E141" i="13"/>
  <c r="F141" i="13"/>
  <c r="D142" i="13"/>
  <c r="E142" i="13"/>
  <c r="F142" i="13"/>
  <c r="D143" i="13"/>
  <c r="E143" i="13"/>
  <c r="F143" i="13"/>
  <c r="D144" i="13"/>
  <c r="E144" i="13"/>
  <c r="F144" i="13"/>
  <c r="D145" i="13"/>
  <c r="E145" i="13"/>
  <c r="F145" i="13"/>
  <c r="D146" i="13"/>
  <c r="E146" i="13"/>
  <c r="F146" i="13"/>
  <c r="D147" i="13"/>
  <c r="E147" i="13"/>
  <c r="F147" i="13"/>
  <c r="D148" i="13"/>
  <c r="E148" i="13"/>
  <c r="F148" i="13"/>
  <c r="D149" i="13"/>
  <c r="E149" i="13"/>
  <c r="F149" i="13"/>
  <c r="D150" i="13"/>
  <c r="E150" i="13"/>
  <c r="F150" i="13"/>
  <c r="D151" i="13"/>
  <c r="E151" i="13"/>
  <c r="F151" i="13"/>
  <c r="D152" i="13"/>
  <c r="E152" i="13"/>
  <c r="F152" i="13"/>
  <c r="D153" i="13"/>
  <c r="E153" i="13"/>
  <c r="F153" i="13"/>
  <c r="D154" i="13"/>
  <c r="E154" i="13"/>
  <c r="F154" i="13"/>
  <c r="D155" i="13"/>
  <c r="E155" i="13"/>
  <c r="F155" i="13"/>
  <c r="D156" i="13"/>
  <c r="E156" i="13"/>
  <c r="F156" i="13"/>
  <c r="D157" i="13"/>
  <c r="E157" i="13"/>
  <c r="F157" i="13"/>
  <c r="D158" i="13"/>
  <c r="E158" i="13"/>
  <c r="F158" i="13"/>
  <c r="D159" i="13"/>
  <c r="E159" i="13"/>
  <c r="F159" i="13"/>
  <c r="D160" i="13"/>
  <c r="E160" i="13"/>
  <c r="F160" i="13"/>
  <c r="D161" i="13"/>
  <c r="E161" i="13"/>
  <c r="F161" i="13"/>
  <c r="D162" i="13"/>
  <c r="E162" i="13"/>
  <c r="F162" i="13"/>
  <c r="D163" i="13"/>
  <c r="E163" i="13"/>
  <c r="F163" i="13"/>
  <c r="D164" i="13"/>
  <c r="E164" i="13"/>
  <c r="F164" i="13"/>
  <c r="D165" i="13"/>
  <c r="E165" i="13"/>
  <c r="F165" i="13"/>
  <c r="D166" i="13"/>
  <c r="E166" i="13"/>
  <c r="F166" i="13"/>
  <c r="D167" i="13"/>
  <c r="E167" i="13"/>
  <c r="F167" i="13"/>
  <c r="D168" i="13"/>
  <c r="E168" i="13"/>
  <c r="F168" i="13"/>
  <c r="D169" i="13"/>
  <c r="E169" i="13"/>
  <c r="F169" i="13"/>
  <c r="D170" i="13"/>
  <c r="E170" i="13"/>
  <c r="F170" i="13"/>
  <c r="D171" i="13"/>
  <c r="E171" i="13"/>
  <c r="F171" i="13"/>
  <c r="D172" i="13"/>
  <c r="E172" i="13"/>
  <c r="F172" i="13"/>
  <c r="D173" i="13"/>
  <c r="E173" i="13"/>
  <c r="F173" i="13"/>
  <c r="D174" i="13"/>
  <c r="E174" i="13"/>
  <c r="F174" i="13"/>
  <c r="D175" i="13"/>
  <c r="E175" i="13"/>
  <c r="F175" i="13"/>
  <c r="D176" i="13"/>
  <c r="E176" i="13"/>
  <c r="F176" i="13"/>
  <c r="D177" i="13"/>
  <c r="E177" i="13"/>
  <c r="F177" i="13"/>
  <c r="D178" i="13"/>
  <c r="E178" i="13"/>
  <c r="F178" i="13"/>
  <c r="D179" i="13"/>
  <c r="E179" i="13"/>
  <c r="F179" i="13"/>
  <c r="D180" i="13"/>
  <c r="E180" i="13"/>
  <c r="F180" i="13"/>
  <c r="D181" i="13"/>
  <c r="E181" i="13"/>
  <c r="F181" i="13"/>
  <c r="D182" i="13"/>
  <c r="E182" i="13"/>
  <c r="F182" i="13"/>
  <c r="D183" i="13"/>
  <c r="E183" i="13"/>
  <c r="F183" i="13"/>
  <c r="D184" i="13"/>
  <c r="E184" i="13"/>
  <c r="F184" i="13"/>
  <c r="D185" i="13"/>
  <c r="E185" i="13"/>
  <c r="F185" i="13"/>
  <c r="D186" i="13"/>
  <c r="E186" i="13"/>
  <c r="F186" i="13"/>
  <c r="D187" i="13"/>
  <c r="E187" i="13"/>
  <c r="F187" i="13"/>
  <c r="D188" i="13"/>
  <c r="E188" i="13"/>
  <c r="F188" i="13"/>
  <c r="D189" i="13"/>
  <c r="E189" i="13"/>
  <c r="F189" i="13"/>
  <c r="D190" i="13"/>
  <c r="E190" i="13"/>
  <c r="F190" i="13"/>
  <c r="D191" i="13"/>
  <c r="E191" i="13"/>
  <c r="F191" i="13"/>
  <c r="D192" i="13"/>
  <c r="E192" i="13"/>
  <c r="F192" i="13"/>
  <c r="D193" i="13"/>
  <c r="E193" i="13"/>
  <c r="F193" i="13"/>
  <c r="D194" i="13"/>
  <c r="E194" i="13"/>
  <c r="F194" i="13"/>
  <c r="D195" i="13"/>
  <c r="E195" i="13"/>
  <c r="F195" i="13"/>
  <c r="D196" i="13"/>
  <c r="E196" i="13"/>
  <c r="F196" i="13"/>
  <c r="D197" i="13"/>
  <c r="E197" i="13"/>
  <c r="F197" i="13"/>
  <c r="D198" i="13"/>
  <c r="E198" i="13"/>
  <c r="F198" i="13"/>
  <c r="D199" i="13"/>
  <c r="E199" i="13"/>
  <c r="F199" i="13"/>
  <c r="D200" i="13"/>
  <c r="E200" i="13"/>
  <c r="F200" i="13"/>
  <c r="D201" i="13"/>
  <c r="E201" i="13"/>
  <c r="F201" i="13"/>
  <c r="D202" i="13"/>
  <c r="E202" i="13"/>
  <c r="F202" i="13"/>
  <c r="D203" i="13"/>
  <c r="E203" i="13"/>
  <c r="F203" i="13"/>
  <c r="D204" i="13"/>
  <c r="E204" i="13"/>
  <c r="F204" i="13"/>
  <c r="D205" i="13"/>
  <c r="E205" i="13"/>
  <c r="F205" i="13"/>
  <c r="D206" i="13"/>
  <c r="E206" i="13"/>
  <c r="F206" i="13"/>
  <c r="D207" i="13"/>
  <c r="E207" i="13"/>
  <c r="F207" i="13"/>
  <c r="D208" i="13"/>
  <c r="E208" i="13"/>
  <c r="F208" i="13"/>
  <c r="D209" i="13"/>
  <c r="E209" i="13"/>
  <c r="F209" i="13"/>
  <c r="D210" i="13"/>
  <c r="E210" i="13"/>
  <c r="F210" i="13"/>
  <c r="D211" i="13"/>
  <c r="E211" i="13"/>
  <c r="F211" i="13"/>
  <c r="D212" i="13"/>
  <c r="E212" i="13"/>
  <c r="F212" i="13"/>
  <c r="D213" i="13"/>
  <c r="E213" i="13"/>
  <c r="F213" i="13"/>
  <c r="D214" i="13"/>
  <c r="E214" i="13"/>
  <c r="F214" i="13"/>
  <c r="D215" i="13"/>
  <c r="E215" i="13"/>
  <c r="F215" i="13"/>
  <c r="D216" i="13"/>
  <c r="E216" i="13"/>
  <c r="F216" i="13"/>
  <c r="D217" i="13"/>
  <c r="E217" i="13"/>
  <c r="F217" i="13"/>
  <c r="D218" i="13"/>
  <c r="E218" i="13"/>
  <c r="F218" i="13"/>
  <c r="D219" i="13"/>
  <c r="E219" i="13"/>
  <c r="F219" i="13"/>
  <c r="D220" i="13"/>
  <c r="E220" i="13"/>
  <c r="F220" i="13"/>
  <c r="D221" i="13"/>
  <c r="E221" i="13"/>
  <c r="F221" i="13"/>
  <c r="D222" i="13"/>
  <c r="E222" i="13"/>
  <c r="F222" i="13"/>
  <c r="D223" i="13"/>
  <c r="E223" i="13"/>
  <c r="F223" i="13"/>
  <c r="D224" i="13"/>
  <c r="E224" i="13"/>
  <c r="F224" i="13"/>
  <c r="D225" i="13"/>
  <c r="E225" i="13"/>
  <c r="F225" i="13"/>
  <c r="D226" i="13"/>
  <c r="E226" i="13"/>
  <c r="F226" i="13"/>
  <c r="D227" i="13"/>
  <c r="E227" i="13"/>
  <c r="F227" i="13"/>
  <c r="D228" i="13"/>
  <c r="E228" i="13"/>
  <c r="F228" i="13"/>
  <c r="D229" i="13"/>
  <c r="E229" i="13"/>
  <c r="F229" i="13"/>
  <c r="D230" i="13"/>
  <c r="E230" i="13"/>
  <c r="F230" i="13"/>
  <c r="D231" i="13"/>
  <c r="E231" i="13"/>
  <c r="F231" i="13"/>
  <c r="D232" i="13"/>
  <c r="E232" i="13"/>
  <c r="F232" i="13"/>
  <c r="D233" i="13"/>
  <c r="E233" i="13"/>
  <c r="F233" i="13"/>
  <c r="D234" i="13"/>
  <c r="E234" i="13"/>
  <c r="F234" i="13"/>
  <c r="D235" i="13"/>
  <c r="E235" i="13"/>
  <c r="F235" i="13"/>
  <c r="D236" i="13"/>
  <c r="E236" i="13"/>
  <c r="F236" i="13"/>
  <c r="D237" i="13"/>
  <c r="E237" i="13"/>
  <c r="F237" i="13"/>
  <c r="D238" i="13"/>
  <c r="E238" i="13"/>
  <c r="F238" i="13"/>
  <c r="D239" i="13"/>
  <c r="E239" i="13"/>
  <c r="F239" i="13"/>
  <c r="D240" i="13"/>
  <c r="E240" i="13"/>
  <c r="F240" i="13"/>
  <c r="D241" i="13"/>
  <c r="E241" i="13"/>
  <c r="F241" i="13"/>
  <c r="D242" i="13"/>
  <c r="E242" i="13"/>
  <c r="F242" i="13"/>
  <c r="D243" i="13"/>
  <c r="E243" i="13"/>
  <c r="F243" i="13"/>
  <c r="D244" i="13"/>
  <c r="E244" i="13"/>
  <c r="F244" i="13"/>
  <c r="D245" i="13"/>
  <c r="E245" i="13"/>
  <c r="F245" i="13"/>
  <c r="D246" i="13"/>
  <c r="E246" i="13"/>
  <c r="F246" i="13"/>
  <c r="D247" i="13"/>
  <c r="E247" i="13"/>
  <c r="F247" i="13"/>
  <c r="D248" i="13"/>
  <c r="E248" i="13"/>
  <c r="F248" i="13"/>
  <c r="D249" i="13"/>
  <c r="E249" i="13"/>
  <c r="F249" i="13"/>
  <c r="D250" i="13"/>
  <c r="E250" i="13"/>
  <c r="F250" i="13"/>
  <c r="D251" i="13"/>
  <c r="E251" i="13"/>
  <c r="F251" i="13"/>
  <c r="D252" i="13"/>
  <c r="E252" i="13"/>
  <c r="F252" i="13"/>
  <c r="D253" i="13"/>
  <c r="E253" i="13"/>
  <c r="F253" i="13"/>
  <c r="D254" i="13"/>
  <c r="E254" i="13"/>
  <c r="F254" i="13"/>
  <c r="D255" i="13"/>
  <c r="E255" i="13"/>
  <c r="F255" i="13"/>
  <c r="D256" i="13"/>
  <c r="E256" i="13"/>
  <c r="F256" i="13"/>
  <c r="D257" i="13"/>
  <c r="E257" i="13"/>
  <c r="F257" i="13"/>
  <c r="D258" i="13"/>
  <c r="E258" i="13"/>
  <c r="F258" i="13"/>
  <c r="D259" i="13"/>
  <c r="E259" i="13"/>
  <c r="F259" i="13"/>
  <c r="D260" i="13"/>
  <c r="E260" i="13"/>
  <c r="F260" i="13"/>
  <c r="D261" i="13"/>
  <c r="E261" i="13"/>
  <c r="F261" i="13"/>
  <c r="D262" i="13"/>
  <c r="E262" i="13"/>
  <c r="F262" i="13"/>
  <c r="D263" i="13"/>
  <c r="E263" i="13"/>
  <c r="F263" i="13"/>
  <c r="D264" i="13"/>
  <c r="E264" i="13"/>
  <c r="F264" i="13"/>
  <c r="D265" i="13"/>
  <c r="E265" i="13"/>
  <c r="F265" i="13"/>
  <c r="D266" i="13"/>
  <c r="E266" i="13"/>
  <c r="F266" i="13"/>
  <c r="D267" i="13"/>
  <c r="E267" i="13"/>
  <c r="F267" i="13"/>
  <c r="D268" i="13"/>
  <c r="E268" i="13"/>
  <c r="F268" i="13"/>
  <c r="D269" i="13"/>
  <c r="E269" i="13"/>
  <c r="F269" i="13"/>
  <c r="D9" i="13"/>
  <c r="F9" i="13"/>
  <c r="I6" i="14"/>
  <c r="E9" i="14"/>
  <c r="F9" i="14"/>
  <c r="E10" i="14"/>
  <c r="F10" i="14"/>
  <c r="E11" i="14"/>
  <c r="F11" i="14"/>
  <c r="E12" i="14"/>
  <c r="F12" i="14"/>
  <c r="E13" i="14"/>
  <c r="F13" i="14"/>
  <c r="E14" i="14"/>
  <c r="F14" i="14"/>
  <c r="E15" i="14"/>
  <c r="F15" i="14"/>
  <c r="E16" i="14"/>
  <c r="F16" i="14"/>
  <c r="E17" i="14"/>
  <c r="F17" i="14"/>
  <c r="E18" i="14"/>
  <c r="F18" i="14"/>
  <c r="E19" i="14"/>
  <c r="F19" i="14"/>
  <c r="E20" i="14"/>
  <c r="F20" i="14"/>
  <c r="E21" i="14"/>
  <c r="F21" i="14"/>
  <c r="E22" i="14"/>
  <c r="F22" i="14"/>
  <c r="E23" i="14"/>
  <c r="F23" i="14"/>
  <c r="E24" i="14"/>
  <c r="F24" i="14"/>
  <c r="E25" i="14"/>
  <c r="F25" i="14"/>
  <c r="E26" i="14"/>
  <c r="F26" i="14"/>
  <c r="E27" i="14"/>
  <c r="F27" i="14"/>
  <c r="E28" i="14"/>
  <c r="F28" i="14"/>
  <c r="E29" i="14"/>
  <c r="F29" i="14"/>
  <c r="E30" i="14"/>
  <c r="F30" i="14"/>
  <c r="E31" i="14"/>
  <c r="F31" i="14"/>
  <c r="E32" i="14"/>
  <c r="F32" i="14"/>
  <c r="E33" i="14"/>
  <c r="F33" i="14"/>
  <c r="E34" i="14"/>
  <c r="F34" i="14"/>
  <c r="E35" i="14"/>
  <c r="F35" i="14"/>
  <c r="E36" i="14"/>
  <c r="F36" i="14"/>
  <c r="E37" i="14"/>
  <c r="F37" i="14"/>
  <c r="E38" i="14"/>
  <c r="F38" i="14"/>
  <c r="E39" i="14"/>
  <c r="F39" i="14"/>
  <c r="E40" i="14"/>
  <c r="F40" i="14"/>
  <c r="E41" i="14"/>
  <c r="F41" i="14"/>
  <c r="E42" i="14"/>
  <c r="F42" i="14"/>
  <c r="E43" i="14"/>
  <c r="F43" i="14"/>
  <c r="E44" i="14"/>
  <c r="F44" i="14"/>
  <c r="E45" i="14"/>
  <c r="F45" i="14"/>
  <c r="E46" i="14"/>
  <c r="F46" i="14"/>
  <c r="E47" i="14"/>
  <c r="F47" i="14"/>
  <c r="E48" i="14"/>
  <c r="F48" i="14"/>
  <c r="E49" i="14"/>
  <c r="F49" i="14"/>
  <c r="E50" i="14"/>
  <c r="F50" i="14"/>
  <c r="E51" i="14"/>
  <c r="F51" i="14"/>
  <c r="E52" i="14"/>
  <c r="F52" i="14"/>
  <c r="E53" i="14"/>
  <c r="F53" i="14"/>
  <c r="E54" i="14"/>
  <c r="F54" i="14"/>
  <c r="E55" i="14"/>
  <c r="F55" i="14"/>
  <c r="E56" i="14"/>
  <c r="F56" i="14"/>
  <c r="E57" i="14"/>
  <c r="F57" i="14"/>
  <c r="E58" i="14"/>
  <c r="F58" i="14"/>
  <c r="E59" i="14"/>
  <c r="F59" i="14"/>
  <c r="E60" i="14"/>
  <c r="F60" i="14"/>
  <c r="E61" i="14"/>
  <c r="F61" i="14"/>
  <c r="E62" i="14"/>
  <c r="F62" i="14"/>
  <c r="E63" i="14"/>
  <c r="F63" i="14"/>
  <c r="E64" i="14"/>
  <c r="F64" i="14"/>
  <c r="E65" i="14"/>
  <c r="F65" i="14"/>
  <c r="E66" i="14"/>
  <c r="F66" i="14"/>
  <c r="E67" i="14"/>
  <c r="F67" i="14"/>
  <c r="E68" i="14"/>
  <c r="F68" i="14"/>
  <c r="E69" i="14"/>
  <c r="F69" i="14"/>
  <c r="E70" i="14"/>
  <c r="F70" i="14"/>
  <c r="E71" i="14"/>
  <c r="F71" i="14"/>
  <c r="E72" i="14"/>
  <c r="F72" i="14"/>
  <c r="E73" i="14"/>
  <c r="F73" i="14"/>
  <c r="E74" i="14"/>
  <c r="F74" i="14"/>
  <c r="E75" i="14"/>
  <c r="F75" i="14"/>
  <c r="E76" i="14"/>
  <c r="F76" i="14"/>
  <c r="E77" i="14"/>
  <c r="F77" i="14"/>
  <c r="E78" i="14"/>
  <c r="F78" i="14"/>
  <c r="E79" i="14"/>
  <c r="F79" i="14"/>
  <c r="E80" i="14"/>
  <c r="F80" i="14"/>
  <c r="E81" i="14"/>
  <c r="F81" i="14"/>
  <c r="E82" i="14"/>
  <c r="F82" i="14"/>
  <c r="E83" i="14"/>
  <c r="F83" i="14"/>
  <c r="E84" i="14"/>
  <c r="F84" i="14"/>
  <c r="E85" i="14"/>
  <c r="F85" i="14"/>
  <c r="E86" i="14"/>
  <c r="F86" i="14"/>
  <c r="E87" i="14"/>
  <c r="F87" i="14"/>
  <c r="E88" i="14"/>
  <c r="F88" i="14"/>
  <c r="E89" i="14"/>
  <c r="F89" i="14"/>
  <c r="E90" i="14"/>
  <c r="F90" i="14"/>
  <c r="E91" i="14"/>
  <c r="F91" i="14"/>
  <c r="E92" i="14"/>
  <c r="F92" i="14"/>
  <c r="E93" i="14"/>
  <c r="F93" i="14"/>
  <c r="E94" i="14"/>
  <c r="F94" i="14"/>
  <c r="E95" i="14"/>
  <c r="F95" i="14"/>
  <c r="E96" i="14"/>
  <c r="F96" i="14"/>
  <c r="E97" i="14"/>
  <c r="F97" i="14"/>
  <c r="E98" i="14"/>
  <c r="F98" i="14"/>
  <c r="E99" i="14"/>
  <c r="F99" i="14"/>
  <c r="E100" i="14"/>
  <c r="F100" i="14"/>
  <c r="E101" i="14"/>
  <c r="F101" i="14"/>
  <c r="E102" i="14"/>
  <c r="F102" i="14"/>
  <c r="E103" i="14"/>
  <c r="F103" i="14"/>
  <c r="E104" i="14"/>
  <c r="F104" i="14"/>
  <c r="E105" i="14"/>
  <c r="F105" i="14"/>
  <c r="E106" i="14"/>
  <c r="F106" i="14"/>
  <c r="E107" i="14"/>
  <c r="F107" i="14"/>
  <c r="E108" i="14"/>
  <c r="F108" i="14"/>
  <c r="E109" i="14"/>
  <c r="F109" i="14"/>
  <c r="E110" i="14"/>
  <c r="F110" i="14"/>
  <c r="E111" i="14"/>
  <c r="F111" i="14"/>
  <c r="E112" i="14"/>
  <c r="F112" i="14"/>
  <c r="E113" i="14"/>
  <c r="F113" i="14"/>
  <c r="E114" i="14"/>
  <c r="F114" i="14"/>
  <c r="E115" i="14"/>
  <c r="F115" i="14"/>
  <c r="E116" i="14"/>
  <c r="F116" i="14"/>
  <c r="E117" i="14"/>
  <c r="F117" i="14"/>
  <c r="E118" i="14"/>
  <c r="F118" i="14"/>
  <c r="E119" i="14"/>
  <c r="F119" i="14"/>
  <c r="E120" i="14"/>
  <c r="F120" i="14"/>
  <c r="E121" i="14"/>
  <c r="F121" i="14"/>
  <c r="E122" i="14"/>
  <c r="F122" i="14"/>
  <c r="E123" i="14"/>
  <c r="F123" i="14"/>
  <c r="E124" i="14"/>
  <c r="F124" i="14"/>
  <c r="E125" i="14"/>
  <c r="F125" i="14"/>
  <c r="E126" i="14"/>
  <c r="F126" i="14"/>
  <c r="E127" i="14"/>
  <c r="F127" i="14"/>
  <c r="E128" i="14"/>
  <c r="F128" i="14"/>
  <c r="E129" i="14"/>
  <c r="F129" i="14"/>
  <c r="E130" i="14"/>
  <c r="F130" i="14"/>
  <c r="E131" i="14"/>
  <c r="F131" i="14"/>
  <c r="E132" i="14"/>
  <c r="F132" i="14"/>
  <c r="E133" i="14"/>
  <c r="F133" i="14"/>
  <c r="E134" i="14"/>
  <c r="F134" i="14"/>
  <c r="E135" i="14"/>
  <c r="F135" i="14"/>
  <c r="E136" i="14"/>
  <c r="F136" i="14"/>
  <c r="E137" i="14"/>
  <c r="F137" i="14"/>
  <c r="E138" i="14"/>
  <c r="F138" i="14"/>
  <c r="E139" i="14"/>
  <c r="F139" i="14"/>
  <c r="E140" i="14"/>
  <c r="F140" i="14"/>
  <c r="E141" i="14"/>
  <c r="F141" i="14"/>
  <c r="E142" i="14"/>
  <c r="F142" i="14"/>
  <c r="E143" i="14"/>
  <c r="F143" i="14"/>
  <c r="E144" i="14"/>
  <c r="F144" i="14"/>
  <c r="E145" i="14"/>
  <c r="F145" i="14"/>
  <c r="E146" i="14"/>
  <c r="F146" i="14"/>
  <c r="E147" i="14"/>
  <c r="F147" i="14"/>
  <c r="E148" i="14"/>
  <c r="F148" i="14"/>
  <c r="E149" i="14"/>
  <c r="F149" i="14"/>
  <c r="E150" i="14"/>
  <c r="F150" i="14"/>
  <c r="E151" i="14"/>
  <c r="F151" i="14"/>
  <c r="E152" i="14"/>
  <c r="F152" i="14"/>
  <c r="E153" i="14"/>
  <c r="F153" i="14"/>
  <c r="E154" i="14"/>
  <c r="F154" i="14"/>
  <c r="E155" i="14"/>
  <c r="F155" i="14"/>
  <c r="E156" i="14"/>
  <c r="F156" i="14"/>
  <c r="E157" i="14"/>
  <c r="F157" i="14"/>
  <c r="E158" i="14"/>
  <c r="F158" i="14"/>
  <c r="E159" i="14"/>
  <c r="F159" i="14"/>
  <c r="E160" i="14"/>
  <c r="F160" i="14"/>
  <c r="E161" i="14"/>
  <c r="F161" i="14"/>
  <c r="E162" i="14"/>
  <c r="F162" i="14"/>
  <c r="E163" i="14"/>
  <c r="F163" i="14"/>
  <c r="E164" i="14"/>
  <c r="F164" i="14"/>
  <c r="E165" i="14"/>
  <c r="F165" i="14"/>
  <c r="E166" i="14"/>
  <c r="F166" i="14"/>
  <c r="E167" i="14"/>
  <c r="F167" i="14"/>
  <c r="E168" i="14"/>
  <c r="F168" i="14"/>
  <c r="E169" i="14"/>
  <c r="F169" i="14"/>
  <c r="E170" i="14"/>
  <c r="F170" i="14"/>
  <c r="E171" i="14"/>
  <c r="F171" i="14"/>
  <c r="E172" i="14"/>
  <c r="F172" i="14"/>
  <c r="E173" i="14"/>
  <c r="F173" i="14"/>
  <c r="E174" i="14"/>
  <c r="F174" i="14"/>
  <c r="E175" i="14"/>
  <c r="F175" i="14"/>
  <c r="E176" i="14"/>
  <c r="F176" i="14"/>
  <c r="E177" i="14"/>
  <c r="F177" i="14"/>
  <c r="E178" i="14"/>
  <c r="F178" i="14"/>
  <c r="E179" i="14"/>
  <c r="F179" i="14"/>
  <c r="E180" i="14"/>
  <c r="F180" i="14"/>
  <c r="E181" i="14"/>
  <c r="F181" i="14"/>
  <c r="E182" i="14"/>
  <c r="F182" i="14"/>
  <c r="E183" i="14"/>
  <c r="F183" i="14"/>
  <c r="E184" i="14"/>
  <c r="F184" i="14"/>
  <c r="E185" i="14"/>
  <c r="F185" i="14"/>
  <c r="E186" i="14"/>
  <c r="F186" i="14"/>
  <c r="E187" i="14"/>
  <c r="F187" i="14"/>
  <c r="E188" i="14"/>
  <c r="F188" i="14"/>
  <c r="E189" i="14"/>
  <c r="F189" i="14"/>
  <c r="E190" i="14"/>
  <c r="F190" i="14"/>
  <c r="E191" i="14"/>
  <c r="F191" i="14"/>
  <c r="E192" i="14"/>
  <c r="F192" i="14"/>
  <c r="E193" i="14"/>
  <c r="F193" i="14"/>
  <c r="E194" i="14"/>
  <c r="F194" i="14"/>
  <c r="E195" i="14"/>
  <c r="F195" i="14"/>
  <c r="E196" i="14"/>
  <c r="F196" i="14"/>
  <c r="E197" i="14"/>
  <c r="F197" i="14"/>
  <c r="E198" i="14"/>
  <c r="F198" i="14"/>
  <c r="E199" i="14"/>
  <c r="F199" i="14"/>
  <c r="E200" i="14"/>
  <c r="F200" i="14"/>
  <c r="E201" i="14"/>
  <c r="F201" i="14"/>
  <c r="E202" i="14"/>
  <c r="F202" i="14"/>
  <c r="E203" i="14"/>
  <c r="F203" i="14"/>
  <c r="E204" i="14"/>
  <c r="F204" i="14"/>
  <c r="E205" i="14"/>
  <c r="F205" i="14"/>
  <c r="E206" i="14"/>
  <c r="F206" i="14"/>
  <c r="E207" i="14"/>
  <c r="F207" i="14"/>
  <c r="E208" i="14"/>
  <c r="F208" i="14"/>
  <c r="E209" i="14"/>
  <c r="F209" i="14"/>
  <c r="E210" i="14"/>
  <c r="F210" i="14"/>
  <c r="E211" i="14"/>
  <c r="F211" i="14"/>
  <c r="E212" i="14"/>
  <c r="F212" i="14"/>
  <c r="E213" i="14"/>
  <c r="F213" i="14"/>
  <c r="E214" i="14"/>
  <c r="F214" i="14"/>
  <c r="E215" i="14"/>
  <c r="F215" i="14"/>
  <c r="L6" i="14"/>
  <c r="K6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9" i="14"/>
  <c r="J9" i="14"/>
  <c r="K9" i="14"/>
  <c r="I9" i="14"/>
  <c r="L6" i="13"/>
  <c r="K6" i="13"/>
  <c r="G20" i="13"/>
  <c r="H20" i="13"/>
  <c r="G21" i="13"/>
  <c r="H21" i="13"/>
  <c r="G22" i="13"/>
  <c r="H22" i="13"/>
  <c r="G23" i="13"/>
  <c r="H23" i="13"/>
  <c r="G24" i="13"/>
  <c r="H24" i="13"/>
  <c r="G25" i="13"/>
  <c r="H25" i="13"/>
  <c r="G26" i="13"/>
  <c r="H26" i="13"/>
  <c r="G27" i="13"/>
  <c r="H27" i="13"/>
  <c r="G28" i="13"/>
  <c r="H28" i="13"/>
  <c r="G29" i="13"/>
  <c r="H29" i="13"/>
  <c r="G30" i="13"/>
  <c r="H30" i="13"/>
  <c r="G31" i="13"/>
  <c r="H31" i="13"/>
  <c r="G32" i="13"/>
  <c r="H32" i="13"/>
  <c r="G33" i="13"/>
  <c r="H33" i="13"/>
  <c r="G34" i="13"/>
  <c r="H34" i="13"/>
  <c r="G35" i="13"/>
  <c r="H35" i="13"/>
  <c r="G36" i="13"/>
  <c r="H36" i="13"/>
  <c r="G37" i="13"/>
  <c r="H37" i="13"/>
  <c r="G38" i="13"/>
  <c r="H38" i="13"/>
  <c r="G39" i="13"/>
  <c r="H39" i="13"/>
  <c r="G40" i="13"/>
  <c r="H40" i="13"/>
  <c r="G41" i="13"/>
  <c r="H41" i="13"/>
  <c r="G42" i="13"/>
  <c r="H42" i="13"/>
  <c r="G43" i="13"/>
  <c r="H43" i="13"/>
  <c r="G44" i="13"/>
  <c r="H44" i="13"/>
  <c r="G45" i="13"/>
  <c r="H45" i="13"/>
  <c r="G46" i="13"/>
  <c r="H46" i="13"/>
  <c r="G47" i="13"/>
  <c r="H47" i="13"/>
  <c r="G48" i="13"/>
  <c r="H48" i="13"/>
  <c r="G49" i="13"/>
  <c r="H49" i="13"/>
  <c r="G50" i="13"/>
  <c r="H50" i="13"/>
  <c r="G51" i="13"/>
  <c r="H51" i="13"/>
  <c r="G52" i="13"/>
  <c r="H52" i="13"/>
  <c r="G53" i="13"/>
  <c r="H53" i="13"/>
  <c r="G54" i="13"/>
  <c r="H54" i="13"/>
  <c r="G55" i="13"/>
  <c r="H55" i="13"/>
  <c r="G56" i="13"/>
  <c r="H56" i="13"/>
  <c r="G57" i="13"/>
  <c r="H57" i="13"/>
  <c r="G58" i="13"/>
  <c r="H58" i="13"/>
  <c r="G59" i="13"/>
  <c r="H59" i="13"/>
  <c r="G60" i="13"/>
  <c r="H60" i="13"/>
  <c r="G61" i="13"/>
  <c r="H61" i="13"/>
  <c r="G62" i="13"/>
  <c r="H62" i="13"/>
  <c r="G63" i="13"/>
  <c r="H63" i="13"/>
  <c r="G64" i="13"/>
  <c r="H64" i="13"/>
  <c r="G65" i="13"/>
  <c r="H65" i="13"/>
  <c r="G66" i="13"/>
  <c r="H66" i="13"/>
  <c r="G67" i="13"/>
  <c r="H67" i="13"/>
  <c r="G68" i="13"/>
  <c r="H68" i="13"/>
  <c r="G69" i="13"/>
  <c r="H69" i="13"/>
  <c r="G70" i="13"/>
  <c r="H70" i="13"/>
  <c r="G71" i="13"/>
  <c r="H71" i="13"/>
  <c r="G72" i="13"/>
  <c r="H72" i="13"/>
  <c r="G73" i="13"/>
  <c r="H73" i="13"/>
  <c r="G74" i="13"/>
  <c r="H74" i="13"/>
  <c r="G75" i="13"/>
  <c r="H75" i="13"/>
  <c r="G76" i="13"/>
  <c r="H76" i="13"/>
  <c r="G77" i="13"/>
  <c r="H77" i="13"/>
  <c r="G78" i="13"/>
  <c r="H78" i="13"/>
  <c r="G79" i="13"/>
  <c r="H79" i="13"/>
  <c r="G80" i="13"/>
  <c r="H80" i="13"/>
  <c r="G81" i="13"/>
  <c r="H81" i="13"/>
  <c r="G82" i="13"/>
  <c r="H82" i="13"/>
  <c r="G83" i="13"/>
  <c r="H83" i="13"/>
  <c r="G84" i="13"/>
  <c r="H84" i="13"/>
  <c r="G85" i="13"/>
  <c r="H85" i="13"/>
  <c r="G86" i="13"/>
  <c r="H86" i="13"/>
  <c r="G87" i="13"/>
  <c r="H87" i="13"/>
  <c r="G88" i="13"/>
  <c r="H88" i="13"/>
  <c r="G89" i="13"/>
  <c r="H89" i="13"/>
  <c r="G90" i="13"/>
  <c r="H90" i="13"/>
  <c r="G91" i="13"/>
  <c r="H91" i="13"/>
  <c r="G92" i="13"/>
  <c r="H92" i="13"/>
  <c r="G93" i="13"/>
  <c r="H93" i="13"/>
  <c r="G94" i="13"/>
  <c r="H94" i="13"/>
  <c r="G95" i="13"/>
  <c r="H95" i="13"/>
  <c r="G96" i="13"/>
  <c r="H96" i="13"/>
  <c r="G97" i="13"/>
  <c r="H97" i="13"/>
  <c r="G98" i="13"/>
  <c r="H98" i="13"/>
  <c r="G99" i="13"/>
  <c r="H99" i="13"/>
  <c r="G100" i="13"/>
  <c r="H100" i="13"/>
  <c r="G101" i="13"/>
  <c r="H101" i="13"/>
  <c r="G102" i="13"/>
  <c r="H102" i="13"/>
  <c r="G103" i="13"/>
  <c r="H103" i="13"/>
  <c r="G104" i="13"/>
  <c r="H104" i="13"/>
  <c r="G105" i="13"/>
  <c r="H105" i="13"/>
  <c r="G106" i="13"/>
  <c r="H106" i="13"/>
  <c r="G107" i="13"/>
  <c r="H107" i="13"/>
  <c r="G108" i="13"/>
  <c r="H108" i="13"/>
  <c r="G109" i="13"/>
  <c r="H109" i="13"/>
  <c r="G110" i="13"/>
  <c r="H110" i="13"/>
  <c r="G111" i="13"/>
  <c r="H111" i="13"/>
  <c r="G112" i="13"/>
  <c r="H112" i="13"/>
  <c r="G113" i="13"/>
  <c r="H113" i="13"/>
  <c r="G114" i="13"/>
  <c r="H114" i="13"/>
  <c r="G115" i="13"/>
  <c r="H115" i="13"/>
  <c r="G116" i="13"/>
  <c r="H116" i="13"/>
  <c r="G117" i="13"/>
  <c r="H117" i="13"/>
  <c r="G118" i="13"/>
  <c r="H118" i="13"/>
  <c r="G119" i="13"/>
  <c r="H119" i="13"/>
  <c r="G120" i="13"/>
  <c r="H120" i="13"/>
  <c r="G121" i="13"/>
  <c r="H121" i="13"/>
  <c r="G122" i="13"/>
  <c r="H122" i="13"/>
  <c r="G123" i="13"/>
  <c r="H123" i="13"/>
  <c r="G124" i="13"/>
  <c r="H124" i="13"/>
  <c r="G125" i="13"/>
  <c r="H125" i="13"/>
  <c r="G126" i="13"/>
  <c r="H126" i="13"/>
  <c r="G127" i="13"/>
  <c r="H127" i="13"/>
  <c r="G128" i="13"/>
  <c r="H128" i="13"/>
  <c r="G129" i="13"/>
  <c r="H129" i="13"/>
  <c r="G130" i="13"/>
  <c r="H130" i="13"/>
  <c r="G131" i="13"/>
  <c r="H131" i="13"/>
  <c r="G132" i="13"/>
  <c r="H132" i="13"/>
  <c r="G133" i="13"/>
  <c r="H133" i="13"/>
  <c r="G134" i="13"/>
  <c r="H134" i="13"/>
  <c r="G135" i="13"/>
  <c r="H135" i="13"/>
  <c r="G136" i="13"/>
  <c r="H136" i="13"/>
  <c r="G137" i="13"/>
  <c r="H137" i="13"/>
  <c r="G138" i="13"/>
  <c r="H138" i="13"/>
  <c r="G139" i="13"/>
  <c r="H139" i="13"/>
  <c r="G140" i="13"/>
  <c r="H140" i="13"/>
  <c r="G141" i="13"/>
  <c r="H141" i="13"/>
  <c r="G142" i="13"/>
  <c r="H142" i="13"/>
  <c r="G143" i="13"/>
  <c r="H143" i="13"/>
  <c r="G144" i="13"/>
  <c r="H144" i="13"/>
  <c r="G145" i="13"/>
  <c r="H145" i="13"/>
  <c r="G146" i="13"/>
  <c r="H146" i="13"/>
  <c r="G147" i="13"/>
  <c r="H147" i="13"/>
  <c r="G148" i="13"/>
  <c r="H148" i="13"/>
  <c r="G149" i="13"/>
  <c r="H149" i="13"/>
  <c r="G150" i="13"/>
  <c r="H150" i="13"/>
  <c r="G151" i="13"/>
  <c r="H151" i="13"/>
  <c r="G152" i="13"/>
  <c r="H152" i="13"/>
  <c r="G153" i="13"/>
  <c r="H153" i="13"/>
  <c r="G154" i="13"/>
  <c r="H154" i="13"/>
  <c r="G155" i="13"/>
  <c r="H155" i="13"/>
  <c r="G156" i="13"/>
  <c r="H156" i="13"/>
  <c r="G157" i="13"/>
  <c r="H157" i="13"/>
  <c r="G158" i="13"/>
  <c r="H158" i="13"/>
  <c r="G159" i="13"/>
  <c r="H159" i="13"/>
  <c r="G160" i="13"/>
  <c r="H160" i="13"/>
  <c r="G161" i="13"/>
  <c r="H161" i="13"/>
  <c r="G162" i="13"/>
  <c r="H162" i="13"/>
  <c r="G163" i="13"/>
  <c r="H163" i="13"/>
  <c r="G164" i="13"/>
  <c r="H164" i="13"/>
  <c r="G165" i="13"/>
  <c r="H165" i="13"/>
  <c r="G166" i="13"/>
  <c r="H166" i="13"/>
  <c r="G167" i="13"/>
  <c r="H167" i="13"/>
  <c r="G168" i="13"/>
  <c r="H168" i="13"/>
  <c r="G169" i="13"/>
  <c r="H169" i="13"/>
  <c r="G170" i="13"/>
  <c r="H170" i="13"/>
  <c r="G171" i="13"/>
  <c r="H171" i="13"/>
  <c r="G172" i="13"/>
  <c r="H172" i="13"/>
  <c r="G173" i="13"/>
  <c r="H173" i="13"/>
  <c r="G174" i="13"/>
  <c r="H174" i="13"/>
  <c r="G175" i="13"/>
  <c r="H175" i="13"/>
  <c r="G176" i="13"/>
  <c r="H176" i="13"/>
  <c r="G177" i="13"/>
  <c r="H177" i="13"/>
  <c r="G178" i="13"/>
  <c r="H178" i="13"/>
  <c r="G179" i="13"/>
  <c r="H179" i="13"/>
  <c r="G180" i="13"/>
  <c r="H180" i="13"/>
  <c r="G181" i="13"/>
  <c r="H181" i="13"/>
  <c r="G182" i="13"/>
  <c r="H182" i="13"/>
  <c r="G183" i="13"/>
  <c r="H183" i="13"/>
  <c r="G184" i="13"/>
  <c r="H184" i="13"/>
  <c r="G185" i="13"/>
  <c r="H185" i="13"/>
  <c r="G186" i="13"/>
  <c r="H186" i="13"/>
  <c r="G187" i="13"/>
  <c r="H187" i="13"/>
  <c r="G188" i="13"/>
  <c r="H188" i="13"/>
  <c r="G189" i="13"/>
  <c r="H189" i="13"/>
  <c r="G190" i="13"/>
  <c r="H190" i="13"/>
  <c r="G191" i="13"/>
  <c r="H191" i="13"/>
  <c r="G192" i="13"/>
  <c r="H192" i="13"/>
  <c r="G193" i="13"/>
  <c r="H193" i="13"/>
  <c r="G194" i="13"/>
  <c r="H194" i="13"/>
  <c r="G195" i="13"/>
  <c r="H195" i="13"/>
  <c r="G196" i="13"/>
  <c r="H196" i="13"/>
  <c r="G197" i="13"/>
  <c r="H197" i="13"/>
  <c r="G198" i="13"/>
  <c r="H198" i="13"/>
  <c r="G199" i="13"/>
  <c r="H199" i="13"/>
  <c r="G200" i="13"/>
  <c r="H200" i="13"/>
  <c r="G201" i="13"/>
  <c r="H201" i="13"/>
  <c r="G202" i="13"/>
  <c r="H202" i="13"/>
  <c r="G203" i="13"/>
  <c r="H203" i="13"/>
  <c r="G204" i="13"/>
  <c r="H204" i="13"/>
  <c r="G205" i="13"/>
  <c r="H205" i="13"/>
  <c r="G206" i="13"/>
  <c r="H206" i="13"/>
  <c r="G207" i="13"/>
  <c r="H207" i="13"/>
  <c r="G208" i="13"/>
  <c r="H208" i="13"/>
  <c r="G209" i="13"/>
  <c r="H209" i="13"/>
  <c r="G210" i="13"/>
  <c r="H210" i="13"/>
  <c r="G211" i="13"/>
  <c r="H211" i="13"/>
  <c r="G212" i="13"/>
  <c r="H212" i="13"/>
  <c r="G213" i="13"/>
  <c r="H213" i="13"/>
  <c r="G214" i="13"/>
  <c r="H214" i="13"/>
  <c r="G215" i="13"/>
  <c r="H215" i="13"/>
  <c r="G216" i="13"/>
  <c r="H216" i="13"/>
  <c r="G217" i="13"/>
  <c r="H217" i="13"/>
  <c r="G218" i="13"/>
  <c r="H218" i="13"/>
  <c r="G219" i="13"/>
  <c r="H219" i="13"/>
  <c r="G220" i="13"/>
  <c r="H220" i="13"/>
  <c r="G221" i="13"/>
  <c r="H221" i="13"/>
  <c r="G222" i="13"/>
  <c r="H222" i="13"/>
  <c r="G223" i="13"/>
  <c r="H223" i="13"/>
  <c r="G224" i="13"/>
  <c r="H224" i="13"/>
  <c r="G225" i="13"/>
  <c r="H225" i="13"/>
  <c r="G226" i="13"/>
  <c r="H226" i="13"/>
  <c r="G227" i="13"/>
  <c r="H227" i="13"/>
  <c r="G228" i="13"/>
  <c r="H228" i="13"/>
  <c r="G229" i="13"/>
  <c r="H229" i="13"/>
  <c r="G230" i="13"/>
  <c r="H230" i="13"/>
  <c r="G231" i="13"/>
  <c r="H231" i="13"/>
  <c r="G232" i="13"/>
  <c r="H232" i="13"/>
  <c r="G233" i="13"/>
  <c r="H233" i="13"/>
  <c r="G234" i="13"/>
  <c r="H234" i="13"/>
  <c r="G235" i="13"/>
  <c r="H235" i="13"/>
  <c r="G236" i="13"/>
  <c r="H236" i="13"/>
  <c r="G237" i="13"/>
  <c r="H237" i="13"/>
  <c r="G238" i="13"/>
  <c r="H238" i="13"/>
  <c r="G239" i="13"/>
  <c r="H239" i="13"/>
  <c r="G240" i="13"/>
  <c r="H240" i="13"/>
  <c r="G241" i="13"/>
  <c r="H241" i="13"/>
  <c r="G242" i="13"/>
  <c r="H242" i="13"/>
  <c r="G243" i="13"/>
  <c r="H243" i="13"/>
  <c r="G244" i="13"/>
  <c r="H244" i="13"/>
  <c r="G245" i="13"/>
  <c r="H245" i="13"/>
  <c r="G246" i="13"/>
  <c r="H246" i="13"/>
  <c r="G247" i="13"/>
  <c r="H247" i="13"/>
  <c r="G248" i="13"/>
  <c r="H248" i="13"/>
  <c r="G249" i="13"/>
  <c r="H249" i="13"/>
  <c r="G250" i="13"/>
  <c r="H250" i="13"/>
  <c r="G251" i="13"/>
  <c r="H251" i="13"/>
  <c r="G252" i="13"/>
  <c r="H252" i="13"/>
  <c r="G253" i="13"/>
  <c r="H253" i="13"/>
  <c r="G254" i="13"/>
  <c r="H254" i="13"/>
  <c r="G255" i="13"/>
  <c r="H255" i="13"/>
  <c r="G256" i="13"/>
  <c r="H256" i="13"/>
  <c r="G257" i="13"/>
  <c r="H257" i="13"/>
  <c r="G258" i="13"/>
  <c r="H258" i="13"/>
  <c r="G259" i="13"/>
  <c r="H259" i="13"/>
  <c r="G260" i="13"/>
  <c r="H260" i="13"/>
  <c r="G261" i="13"/>
  <c r="H261" i="13"/>
  <c r="G262" i="13"/>
  <c r="H262" i="13"/>
  <c r="G263" i="13"/>
  <c r="H263" i="13"/>
  <c r="G264" i="13"/>
  <c r="H264" i="13"/>
  <c r="G265" i="13"/>
  <c r="H265" i="13"/>
  <c r="G266" i="13"/>
  <c r="H266" i="13"/>
  <c r="G267" i="13"/>
  <c r="H267" i="13"/>
  <c r="G268" i="13"/>
  <c r="H268" i="13"/>
  <c r="I9" i="13"/>
  <c r="G9" i="13"/>
  <c r="G269" i="13"/>
  <c r="H269" i="13"/>
  <c r="G19" i="13"/>
  <c r="H19" i="13"/>
  <c r="G18" i="13"/>
  <c r="H18" i="13"/>
  <c r="G17" i="13"/>
  <c r="H17" i="13"/>
  <c r="G16" i="13"/>
  <c r="H16" i="13"/>
  <c r="G15" i="13"/>
  <c r="H15" i="13"/>
  <c r="G14" i="13"/>
  <c r="H14" i="13"/>
  <c r="G13" i="13"/>
  <c r="H13" i="13"/>
  <c r="G12" i="13"/>
  <c r="H12" i="13"/>
  <c r="G11" i="13"/>
  <c r="H11" i="13"/>
  <c r="G10" i="13"/>
  <c r="H10" i="13"/>
  <c r="J9" i="13"/>
  <c r="K9" i="13"/>
  <c r="H9" i="13"/>
  <c r="D9" i="1"/>
  <c r="E9" i="1"/>
  <c r="D9" i="9"/>
  <c r="E9" i="9"/>
  <c r="L6" i="6"/>
  <c r="K6" i="6"/>
  <c r="G9" i="6"/>
  <c r="G10" i="6"/>
  <c r="I6" i="6"/>
  <c r="D9" i="6"/>
  <c r="E9" i="6"/>
  <c r="F9" i="6"/>
  <c r="D10" i="6"/>
  <c r="E10" i="6"/>
  <c r="F10" i="6"/>
  <c r="H10" i="6"/>
  <c r="G11" i="6"/>
  <c r="D16" i="8"/>
  <c r="E16" i="8"/>
  <c r="D13" i="8"/>
  <c r="E13" i="8"/>
  <c r="D10" i="8"/>
  <c r="E10" i="8"/>
  <c r="D11" i="8"/>
  <c r="E11" i="8"/>
  <c r="E17" i="10"/>
  <c r="H17" i="10"/>
  <c r="G17" i="10"/>
  <c r="G18" i="10"/>
  <c r="F17" i="10"/>
  <c r="F18" i="10"/>
  <c r="B10" i="4"/>
  <c r="C10" i="4"/>
  <c r="L6" i="9"/>
  <c r="L6" i="1"/>
  <c r="K6" i="9"/>
  <c r="G9" i="9"/>
  <c r="I6" i="9"/>
  <c r="F9" i="9"/>
  <c r="H9" i="9"/>
  <c r="G10" i="9"/>
  <c r="D10" i="9"/>
  <c r="E10" i="9"/>
  <c r="F10" i="9"/>
  <c r="H10" i="9"/>
  <c r="G11" i="9"/>
  <c r="D11" i="9"/>
  <c r="E11" i="9"/>
  <c r="F11" i="9"/>
  <c r="H11" i="9"/>
  <c r="G12" i="9"/>
  <c r="D12" i="9"/>
  <c r="E12" i="9"/>
  <c r="F12" i="9"/>
  <c r="H12" i="9"/>
  <c r="G13" i="9"/>
  <c r="D13" i="9"/>
  <c r="E13" i="9"/>
  <c r="F13" i="9"/>
  <c r="H13" i="9"/>
  <c r="G14" i="9"/>
  <c r="D14" i="9"/>
  <c r="E14" i="9"/>
  <c r="F14" i="9"/>
  <c r="H14" i="9"/>
  <c r="G15" i="9"/>
  <c r="D15" i="9"/>
  <c r="E15" i="9"/>
  <c r="F15" i="9"/>
  <c r="H15" i="9"/>
  <c r="G16" i="9"/>
  <c r="D16" i="9"/>
  <c r="E16" i="9"/>
  <c r="F16" i="9"/>
  <c r="H16" i="9"/>
  <c r="G17" i="9"/>
  <c r="D17" i="9"/>
  <c r="E17" i="9"/>
  <c r="F17" i="9"/>
  <c r="H17" i="9"/>
  <c r="G18" i="9"/>
  <c r="D18" i="9"/>
  <c r="E18" i="9"/>
  <c r="F18" i="9"/>
  <c r="H18" i="9"/>
  <c r="G19" i="9"/>
  <c r="D19" i="9"/>
  <c r="E19" i="9"/>
  <c r="F19" i="9"/>
  <c r="H19" i="9"/>
  <c r="G20" i="9"/>
  <c r="D20" i="9"/>
  <c r="E20" i="9"/>
  <c r="F20" i="9"/>
  <c r="H20" i="9"/>
  <c r="G21" i="9"/>
  <c r="D21" i="9"/>
  <c r="E21" i="9"/>
  <c r="F21" i="9"/>
  <c r="H21" i="9"/>
  <c r="G22" i="9"/>
  <c r="D22" i="9"/>
  <c r="E22" i="9"/>
  <c r="F22" i="9"/>
  <c r="H22" i="9"/>
  <c r="G23" i="9"/>
  <c r="D23" i="9"/>
  <c r="E23" i="9"/>
  <c r="F23" i="9"/>
  <c r="H23" i="9"/>
  <c r="G24" i="9"/>
  <c r="D24" i="9"/>
  <c r="E24" i="9"/>
  <c r="F24" i="9"/>
  <c r="H24" i="9"/>
  <c r="G25" i="9"/>
  <c r="D25" i="9"/>
  <c r="E25" i="9"/>
  <c r="F25" i="9"/>
  <c r="H25" i="9"/>
  <c r="G26" i="9"/>
  <c r="D26" i="9"/>
  <c r="E26" i="9"/>
  <c r="F26" i="9"/>
  <c r="H26" i="9"/>
  <c r="G27" i="9"/>
  <c r="D27" i="9"/>
  <c r="E27" i="9"/>
  <c r="F27" i="9"/>
  <c r="H27" i="9"/>
  <c r="G28" i="9"/>
  <c r="D28" i="9"/>
  <c r="E28" i="9"/>
  <c r="F28" i="9"/>
  <c r="H28" i="9"/>
  <c r="G29" i="9"/>
  <c r="D29" i="9"/>
  <c r="E29" i="9"/>
  <c r="F29" i="9"/>
  <c r="H29" i="9"/>
  <c r="G30" i="9"/>
  <c r="D30" i="9"/>
  <c r="E30" i="9"/>
  <c r="F30" i="9"/>
  <c r="H30" i="9"/>
  <c r="G31" i="9"/>
  <c r="D31" i="9"/>
  <c r="E31" i="9"/>
  <c r="F31" i="9"/>
  <c r="H31" i="9"/>
  <c r="G32" i="9"/>
  <c r="D32" i="9"/>
  <c r="E32" i="9"/>
  <c r="F32" i="9"/>
  <c r="H32" i="9"/>
  <c r="G33" i="9"/>
  <c r="D33" i="9"/>
  <c r="E33" i="9"/>
  <c r="F33" i="9"/>
  <c r="H33" i="9"/>
  <c r="G34" i="9"/>
  <c r="D34" i="9"/>
  <c r="E34" i="9"/>
  <c r="F34" i="9"/>
  <c r="H34" i="9"/>
  <c r="G35" i="9"/>
  <c r="D35" i="9"/>
  <c r="E35" i="9"/>
  <c r="F35" i="9"/>
  <c r="H35" i="9"/>
  <c r="G36" i="9"/>
  <c r="D36" i="9"/>
  <c r="E36" i="9"/>
  <c r="F36" i="9"/>
  <c r="H36" i="9"/>
  <c r="G37" i="9"/>
  <c r="D37" i="9"/>
  <c r="E37" i="9"/>
  <c r="F37" i="9"/>
  <c r="H37" i="9"/>
  <c r="G38" i="9"/>
  <c r="D38" i="9"/>
  <c r="E38" i="9"/>
  <c r="F38" i="9"/>
  <c r="H38" i="9"/>
  <c r="G39" i="9"/>
  <c r="D39" i="9"/>
  <c r="E39" i="9"/>
  <c r="F39" i="9"/>
  <c r="H39" i="9"/>
  <c r="G40" i="9"/>
  <c r="D40" i="9"/>
  <c r="E40" i="9"/>
  <c r="F40" i="9"/>
  <c r="H40" i="9"/>
  <c r="G41" i="9"/>
  <c r="D41" i="9"/>
  <c r="E41" i="9"/>
  <c r="F41" i="9"/>
  <c r="H41" i="9"/>
  <c r="G42" i="9"/>
  <c r="D42" i="9"/>
  <c r="E42" i="9"/>
  <c r="F42" i="9"/>
  <c r="H42" i="9"/>
  <c r="G43" i="9"/>
  <c r="D43" i="9"/>
  <c r="E43" i="9"/>
  <c r="F43" i="9"/>
  <c r="H43" i="9"/>
  <c r="G44" i="9"/>
  <c r="D44" i="9"/>
  <c r="E44" i="9"/>
  <c r="F44" i="9"/>
  <c r="H44" i="9"/>
  <c r="G45" i="9"/>
  <c r="D45" i="9"/>
  <c r="E45" i="9"/>
  <c r="F45" i="9"/>
  <c r="H45" i="9"/>
  <c r="G46" i="9"/>
  <c r="D46" i="9"/>
  <c r="E46" i="9"/>
  <c r="F46" i="9"/>
  <c r="H46" i="9"/>
  <c r="G47" i="9"/>
  <c r="D47" i="9"/>
  <c r="E47" i="9"/>
  <c r="F47" i="9"/>
  <c r="H47" i="9"/>
  <c r="G48" i="9"/>
  <c r="D48" i="9"/>
  <c r="E48" i="9"/>
  <c r="F48" i="9"/>
  <c r="H48" i="9"/>
  <c r="G49" i="9"/>
  <c r="D49" i="9"/>
  <c r="E49" i="9"/>
  <c r="F49" i="9"/>
  <c r="H49" i="9"/>
  <c r="G50" i="9"/>
  <c r="D50" i="9"/>
  <c r="E50" i="9"/>
  <c r="F50" i="9"/>
  <c r="H50" i="9"/>
  <c r="G51" i="9"/>
  <c r="D51" i="9"/>
  <c r="E51" i="9"/>
  <c r="F51" i="9"/>
  <c r="H51" i="9"/>
  <c r="G52" i="9"/>
  <c r="D52" i="9"/>
  <c r="E52" i="9"/>
  <c r="F52" i="9"/>
  <c r="H52" i="9"/>
  <c r="G53" i="9"/>
  <c r="D53" i="9"/>
  <c r="E53" i="9"/>
  <c r="F53" i="9"/>
  <c r="H53" i="9"/>
  <c r="G54" i="9"/>
  <c r="D54" i="9"/>
  <c r="E54" i="9"/>
  <c r="F54" i="9"/>
  <c r="H54" i="9"/>
  <c r="G55" i="9"/>
  <c r="D55" i="9"/>
  <c r="E55" i="9"/>
  <c r="F55" i="9"/>
  <c r="H55" i="9"/>
  <c r="G56" i="9"/>
  <c r="D56" i="9"/>
  <c r="E56" i="9"/>
  <c r="F56" i="9"/>
  <c r="H56" i="9"/>
  <c r="G57" i="9"/>
  <c r="D57" i="9"/>
  <c r="E57" i="9"/>
  <c r="F57" i="9"/>
  <c r="H57" i="9"/>
  <c r="G58" i="9"/>
  <c r="D58" i="9"/>
  <c r="E58" i="9"/>
  <c r="F58" i="9"/>
  <c r="H58" i="9"/>
  <c r="G59" i="9"/>
  <c r="D59" i="9"/>
  <c r="E59" i="9"/>
  <c r="F59" i="9"/>
  <c r="H59" i="9"/>
  <c r="G60" i="9"/>
  <c r="D60" i="9"/>
  <c r="E60" i="9"/>
  <c r="F60" i="9"/>
  <c r="H60" i="9"/>
  <c r="G61" i="9"/>
  <c r="D61" i="9"/>
  <c r="E61" i="9"/>
  <c r="F61" i="9"/>
  <c r="H61" i="9"/>
  <c r="G62" i="9"/>
  <c r="D62" i="9"/>
  <c r="E62" i="9"/>
  <c r="F62" i="9"/>
  <c r="H62" i="9"/>
  <c r="G63" i="9"/>
  <c r="D63" i="9"/>
  <c r="E63" i="9"/>
  <c r="F63" i="9"/>
  <c r="H63" i="9"/>
  <c r="G64" i="9"/>
  <c r="D64" i="9"/>
  <c r="E64" i="9"/>
  <c r="F64" i="9"/>
  <c r="H64" i="9"/>
  <c r="G65" i="9"/>
  <c r="D65" i="9"/>
  <c r="E65" i="9"/>
  <c r="F65" i="9"/>
  <c r="H65" i="9"/>
  <c r="G66" i="9"/>
  <c r="D66" i="9"/>
  <c r="E66" i="9"/>
  <c r="F66" i="9"/>
  <c r="H66" i="9"/>
  <c r="G67" i="9"/>
  <c r="D67" i="9"/>
  <c r="E67" i="9"/>
  <c r="F67" i="9"/>
  <c r="H67" i="9"/>
  <c r="G68" i="9"/>
  <c r="D68" i="9"/>
  <c r="E68" i="9"/>
  <c r="F68" i="9"/>
  <c r="H68" i="9"/>
  <c r="G69" i="9"/>
  <c r="D69" i="9"/>
  <c r="E69" i="9"/>
  <c r="F69" i="9"/>
  <c r="H69" i="9"/>
  <c r="G70" i="9"/>
  <c r="D70" i="9"/>
  <c r="E70" i="9"/>
  <c r="F70" i="9"/>
  <c r="H70" i="9"/>
  <c r="G71" i="9"/>
  <c r="D71" i="9"/>
  <c r="E71" i="9"/>
  <c r="F71" i="9"/>
  <c r="H71" i="9"/>
  <c r="G72" i="9"/>
  <c r="D72" i="9"/>
  <c r="E72" i="9"/>
  <c r="F72" i="9"/>
  <c r="H72" i="9"/>
  <c r="G73" i="9"/>
  <c r="D73" i="9"/>
  <c r="E73" i="9"/>
  <c r="F73" i="9"/>
  <c r="H73" i="9"/>
  <c r="G74" i="9"/>
  <c r="D74" i="9"/>
  <c r="E74" i="9"/>
  <c r="F74" i="9"/>
  <c r="H74" i="9"/>
  <c r="G75" i="9"/>
  <c r="D75" i="9"/>
  <c r="E75" i="9"/>
  <c r="F75" i="9"/>
  <c r="H75" i="9"/>
  <c r="G76" i="9"/>
  <c r="D76" i="9"/>
  <c r="E76" i="9"/>
  <c r="F76" i="9"/>
  <c r="H76" i="9"/>
  <c r="G77" i="9"/>
  <c r="D77" i="9"/>
  <c r="E77" i="9"/>
  <c r="F77" i="9"/>
  <c r="H77" i="9"/>
  <c r="G78" i="9"/>
  <c r="D78" i="9"/>
  <c r="E78" i="9"/>
  <c r="F78" i="9"/>
  <c r="H78" i="9"/>
  <c r="G79" i="9"/>
  <c r="D79" i="9"/>
  <c r="E79" i="9"/>
  <c r="F79" i="9"/>
  <c r="H79" i="9"/>
  <c r="G80" i="9"/>
  <c r="D80" i="9"/>
  <c r="E80" i="9"/>
  <c r="F80" i="9"/>
  <c r="H80" i="9"/>
  <c r="G81" i="9"/>
  <c r="D81" i="9"/>
  <c r="E81" i="9"/>
  <c r="F81" i="9"/>
  <c r="H81" i="9"/>
  <c r="G82" i="9"/>
  <c r="D82" i="9"/>
  <c r="E82" i="9"/>
  <c r="F82" i="9"/>
  <c r="H82" i="9"/>
  <c r="G83" i="9"/>
  <c r="D83" i="9"/>
  <c r="E83" i="9"/>
  <c r="F83" i="9"/>
  <c r="H83" i="9"/>
  <c r="G84" i="9"/>
  <c r="D84" i="9"/>
  <c r="E84" i="9"/>
  <c r="F84" i="9"/>
  <c r="H84" i="9"/>
  <c r="G85" i="9"/>
  <c r="D85" i="9"/>
  <c r="E85" i="9"/>
  <c r="F85" i="9"/>
  <c r="H85" i="9"/>
  <c r="G86" i="9"/>
  <c r="D86" i="9"/>
  <c r="E86" i="9"/>
  <c r="F86" i="9"/>
  <c r="H86" i="9"/>
  <c r="G87" i="9"/>
  <c r="D87" i="9"/>
  <c r="E87" i="9"/>
  <c r="F87" i="9"/>
  <c r="H87" i="9"/>
  <c r="G88" i="9"/>
  <c r="D88" i="9"/>
  <c r="E88" i="9"/>
  <c r="F88" i="9"/>
  <c r="H88" i="9"/>
  <c r="G89" i="9"/>
  <c r="D89" i="9"/>
  <c r="E89" i="9"/>
  <c r="F89" i="9"/>
  <c r="H89" i="9"/>
  <c r="G90" i="9"/>
  <c r="D90" i="9"/>
  <c r="E90" i="9"/>
  <c r="F90" i="9"/>
  <c r="H90" i="9"/>
  <c r="G91" i="9"/>
  <c r="D91" i="9"/>
  <c r="E91" i="9"/>
  <c r="F91" i="9"/>
  <c r="H91" i="9"/>
  <c r="G92" i="9"/>
  <c r="D92" i="9"/>
  <c r="E92" i="9"/>
  <c r="F92" i="9"/>
  <c r="H92" i="9"/>
  <c r="G93" i="9"/>
  <c r="D93" i="9"/>
  <c r="E93" i="9"/>
  <c r="F93" i="9"/>
  <c r="H93" i="9"/>
  <c r="G94" i="9"/>
  <c r="D94" i="9"/>
  <c r="E94" i="9"/>
  <c r="F94" i="9"/>
  <c r="H94" i="9"/>
  <c r="G95" i="9"/>
  <c r="D95" i="9"/>
  <c r="E95" i="9"/>
  <c r="F95" i="9"/>
  <c r="H95" i="9"/>
  <c r="G96" i="9"/>
  <c r="D96" i="9"/>
  <c r="E96" i="9"/>
  <c r="F96" i="9"/>
  <c r="H96" i="9"/>
  <c r="G97" i="9"/>
  <c r="D97" i="9"/>
  <c r="E97" i="9"/>
  <c r="F97" i="9"/>
  <c r="H97" i="9"/>
  <c r="G98" i="9"/>
  <c r="D98" i="9"/>
  <c r="E98" i="9"/>
  <c r="F98" i="9"/>
  <c r="H98" i="9"/>
  <c r="G99" i="9"/>
  <c r="D99" i="9"/>
  <c r="E99" i="9"/>
  <c r="F99" i="9"/>
  <c r="H99" i="9"/>
  <c r="G100" i="9"/>
  <c r="D100" i="9"/>
  <c r="E100" i="9"/>
  <c r="F100" i="9"/>
  <c r="H100" i="9"/>
  <c r="G101" i="9"/>
  <c r="D101" i="9"/>
  <c r="E101" i="9"/>
  <c r="F101" i="9"/>
  <c r="H101" i="9"/>
  <c r="G102" i="9"/>
  <c r="D102" i="9"/>
  <c r="E102" i="9"/>
  <c r="F102" i="9"/>
  <c r="H102" i="9"/>
  <c r="G103" i="9"/>
  <c r="D103" i="9"/>
  <c r="E103" i="9"/>
  <c r="F103" i="9"/>
  <c r="H103" i="9"/>
  <c r="G104" i="9"/>
  <c r="D104" i="9"/>
  <c r="E104" i="9"/>
  <c r="F104" i="9"/>
  <c r="H104" i="9"/>
  <c r="G105" i="9"/>
  <c r="D105" i="9"/>
  <c r="E105" i="9"/>
  <c r="F105" i="9"/>
  <c r="H105" i="9"/>
  <c r="G106" i="9"/>
  <c r="D106" i="9"/>
  <c r="E106" i="9"/>
  <c r="F106" i="9"/>
  <c r="H106" i="9"/>
  <c r="G107" i="9"/>
  <c r="D107" i="9"/>
  <c r="E107" i="9"/>
  <c r="F107" i="9"/>
  <c r="H107" i="9"/>
  <c r="G108" i="9"/>
  <c r="D108" i="9"/>
  <c r="E108" i="9"/>
  <c r="F108" i="9"/>
  <c r="H108" i="9"/>
  <c r="G109" i="9"/>
  <c r="D109" i="9"/>
  <c r="E109" i="9"/>
  <c r="F109" i="9"/>
  <c r="H109" i="9"/>
  <c r="G110" i="9"/>
  <c r="D110" i="9"/>
  <c r="E110" i="9"/>
  <c r="F110" i="9"/>
  <c r="H110" i="9"/>
  <c r="G111" i="9"/>
  <c r="D111" i="9"/>
  <c r="E111" i="9"/>
  <c r="F111" i="9"/>
  <c r="H111" i="9"/>
  <c r="G112" i="9"/>
  <c r="D112" i="9"/>
  <c r="E112" i="9"/>
  <c r="F112" i="9"/>
  <c r="H112" i="9"/>
  <c r="G113" i="9"/>
  <c r="D113" i="9"/>
  <c r="E113" i="9"/>
  <c r="F113" i="9"/>
  <c r="H113" i="9"/>
  <c r="G114" i="9"/>
  <c r="D114" i="9"/>
  <c r="E114" i="9"/>
  <c r="F114" i="9"/>
  <c r="H114" i="9"/>
  <c r="G115" i="9"/>
  <c r="D115" i="9"/>
  <c r="E115" i="9"/>
  <c r="F115" i="9"/>
  <c r="H115" i="9"/>
  <c r="G116" i="9"/>
  <c r="D116" i="9"/>
  <c r="E116" i="9"/>
  <c r="F116" i="9"/>
  <c r="H116" i="9"/>
  <c r="G117" i="9"/>
  <c r="D117" i="9"/>
  <c r="E117" i="9"/>
  <c r="F117" i="9"/>
  <c r="H117" i="9"/>
  <c r="G118" i="9"/>
  <c r="D118" i="9"/>
  <c r="E118" i="9"/>
  <c r="F118" i="9"/>
  <c r="H118" i="9"/>
  <c r="G119" i="9"/>
  <c r="D119" i="9"/>
  <c r="E119" i="9"/>
  <c r="F119" i="9"/>
  <c r="H119" i="9"/>
  <c r="G120" i="9"/>
  <c r="D120" i="9"/>
  <c r="E120" i="9"/>
  <c r="F120" i="9"/>
  <c r="H120" i="9"/>
  <c r="G121" i="9"/>
  <c r="D121" i="9"/>
  <c r="E121" i="9"/>
  <c r="F121" i="9"/>
  <c r="H121" i="9"/>
  <c r="G122" i="9"/>
  <c r="D122" i="9"/>
  <c r="E122" i="9"/>
  <c r="F122" i="9"/>
  <c r="H122" i="9"/>
  <c r="G123" i="9"/>
  <c r="D123" i="9"/>
  <c r="E123" i="9"/>
  <c r="F123" i="9"/>
  <c r="H123" i="9"/>
  <c r="G124" i="9"/>
  <c r="D124" i="9"/>
  <c r="E124" i="9"/>
  <c r="F124" i="9"/>
  <c r="H124" i="9"/>
  <c r="G125" i="9"/>
  <c r="D125" i="9"/>
  <c r="E125" i="9"/>
  <c r="F125" i="9"/>
  <c r="H125" i="9"/>
  <c r="G126" i="9"/>
  <c r="D126" i="9"/>
  <c r="E126" i="9"/>
  <c r="F126" i="9"/>
  <c r="H126" i="9"/>
  <c r="G127" i="9"/>
  <c r="D127" i="9"/>
  <c r="E127" i="9"/>
  <c r="F127" i="9"/>
  <c r="H127" i="9"/>
  <c r="G128" i="9"/>
  <c r="D128" i="9"/>
  <c r="E128" i="9"/>
  <c r="F128" i="9"/>
  <c r="H128" i="9"/>
  <c r="G129" i="9"/>
  <c r="D129" i="9"/>
  <c r="E129" i="9"/>
  <c r="F129" i="9"/>
  <c r="H129" i="9"/>
  <c r="G130" i="9"/>
  <c r="D130" i="9"/>
  <c r="E130" i="9"/>
  <c r="F130" i="9"/>
  <c r="H130" i="9"/>
  <c r="G131" i="9"/>
  <c r="D131" i="9"/>
  <c r="E131" i="9"/>
  <c r="F131" i="9"/>
  <c r="H131" i="9"/>
  <c r="G132" i="9"/>
  <c r="D132" i="9"/>
  <c r="E132" i="9"/>
  <c r="F132" i="9"/>
  <c r="H132" i="9"/>
  <c r="G133" i="9"/>
  <c r="D133" i="9"/>
  <c r="E133" i="9"/>
  <c r="F133" i="9"/>
  <c r="H133" i="9"/>
  <c r="G134" i="9"/>
  <c r="D134" i="9"/>
  <c r="E134" i="9"/>
  <c r="F134" i="9"/>
  <c r="H134" i="9"/>
  <c r="G135" i="9"/>
  <c r="D135" i="9"/>
  <c r="E135" i="9"/>
  <c r="F135" i="9"/>
  <c r="H135" i="9"/>
  <c r="G136" i="9"/>
  <c r="D136" i="9"/>
  <c r="E136" i="9"/>
  <c r="F136" i="9"/>
  <c r="H136" i="9"/>
  <c r="G137" i="9"/>
  <c r="D137" i="9"/>
  <c r="E137" i="9"/>
  <c r="F137" i="9"/>
  <c r="H137" i="9"/>
  <c r="G138" i="9"/>
  <c r="D138" i="9"/>
  <c r="E138" i="9"/>
  <c r="F138" i="9"/>
  <c r="H138" i="9"/>
  <c r="G139" i="9"/>
  <c r="D139" i="9"/>
  <c r="E139" i="9"/>
  <c r="F139" i="9"/>
  <c r="H139" i="9"/>
  <c r="G140" i="9"/>
  <c r="D140" i="9"/>
  <c r="E140" i="9"/>
  <c r="F140" i="9"/>
  <c r="H140" i="9"/>
  <c r="G141" i="9"/>
  <c r="D141" i="9"/>
  <c r="E141" i="9"/>
  <c r="F141" i="9"/>
  <c r="H141" i="9"/>
  <c r="G142" i="9"/>
  <c r="D142" i="9"/>
  <c r="E142" i="9"/>
  <c r="F142" i="9"/>
  <c r="H142" i="9"/>
  <c r="G143" i="9"/>
  <c r="D143" i="9"/>
  <c r="E143" i="9"/>
  <c r="F143" i="9"/>
  <c r="H143" i="9"/>
  <c r="G144" i="9"/>
  <c r="D144" i="9"/>
  <c r="E144" i="9"/>
  <c r="F144" i="9"/>
  <c r="H144" i="9"/>
  <c r="G145" i="9"/>
  <c r="D145" i="9"/>
  <c r="E145" i="9"/>
  <c r="F145" i="9"/>
  <c r="H145" i="9"/>
  <c r="G146" i="9"/>
  <c r="D146" i="9"/>
  <c r="E146" i="9"/>
  <c r="F146" i="9"/>
  <c r="H146" i="9"/>
  <c r="J9" i="9"/>
  <c r="K9" i="9"/>
  <c r="I9" i="9"/>
  <c r="G147" i="9"/>
  <c r="D147" i="9"/>
  <c r="E147" i="9"/>
  <c r="F147" i="9"/>
  <c r="H147" i="9"/>
  <c r="K6" i="8"/>
  <c r="L6" i="8"/>
  <c r="G9" i="8"/>
  <c r="I6" i="8"/>
  <c r="D9" i="8"/>
  <c r="E9" i="8"/>
  <c r="F9" i="8"/>
  <c r="H9" i="8"/>
  <c r="G10" i="8"/>
  <c r="F10" i="8"/>
  <c r="H10" i="8"/>
  <c r="G11" i="8"/>
  <c r="F11" i="8"/>
  <c r="H11" i="8"/>
  <c r="G12" i="8"/>
  <c r="D12" i="8"/>
  <c r="E12" i="8"/>
  <c r="F12" i="8"/>
  <c r="H12" i="8"/>
  <c r="G13" i="8"/>
  <c r="F13" i="8"/>
  <c r="H13" i="8"/>
  <c r="G14" i="8"/>
  <c r="D14" i="8"/>
  <c r="E14" i="8"/>
  <c r="F14" i="8"/>
  <c r="H14" i="8"/>
  <c r="G15" i="8"/>
  <c r="D15" i="8"/>
  <c r="E15" i="8"/>
  <c r="F15" i="8"/>
  <c r="H15" i="8"/>
  <c r="G16" i="8"/>
  <c r="F16" i="8"/>
  <c r="H16" i="8"/>
  <c r="G17" i="8"/>
  <c r="D17" i="8"/>
  <c r="E17" i="8"/>
  <c r="F17" i="8"/>
  <c r="H17" i="8"/>
  <c r="G18" i="8"/>
  <c r="D18" i="8"/>
  <c r="E18" i="8"/>
  <c r="F18" i="8"/>
  <c r="H18" i="8"/>
  <c r="G19" i="8"/>
  <c r="D19" i="8"/>
  <c r="E19" i="8"/>
  <c r="F19" i="8"/>
  <c r="H19" i="8"/>
  <c r="G20" i="8"/>
  <c r="D20" i="8"/>
  <c r="E20" i="8"/>
  <c r="F20" i="8"/>
  <c r="H20" i="8"/>
  <c r="G21" i="8"/>
  <c r="D21" i="8"/>
  <c r="E21" i="8"/>
  <c r="F21" i="8"/>
  <c r="H21" i="8"/>
  <c r="G22" i="8"/>
  <c r="D22" i="8"/>
  <c r="E22" i="8"/>
  <c r="F22" i="8"/>
  <c r="H22" i="8"/>
  <c r="G23" i="8"/>
  <c r="D23" i="8"/>
  <c r="E23" i="8"/>
  <c r="F23" i="8"/>
  <c r="H23" i="8"/>
  <c r="G24" i="8"/>
  <c r="D24" i="8"/>
  <c r="E24" i="8"/>
  <c r="F24" i="8"/>
  <c r="H24" i="8"/>
  <c r="G25" i="8"/>
  <c r="D25" i="8"/>
  <c r="E25" i="8"/>
  <c r="F25" i="8"/>
  <c r="H25" i="8"/>
  <c r="G26" i="8"/>
  <c r="D26" i="8"/>
  <c r="E26" i="8"/>
  <c r="F26" i="8"/>
  <c r="H26" i="8"/>
  <c r="G27" i="8"/>
  <c r="D27" i="8"/>
  <c r="E27" i="8"/>
  <c r="F27" i="8"/>
  <c r="H27" i="8"/>
  <c r="G28" i="8"/>
  <c r="D28" i="8"/>
  <c r="E28" i="8"/>
  <c r="F28" i="8"/>
  <c r="H28" i="8"/>
  <c r="G29" i="8"/>
  <c r="D29" i="8"/>
  <c r="E29" i="8"/>
  <c r="F29" i="8"/>
  <c r="H29" i="8"/>
  <c r="G30" i="8"/>
  <c r="D30" i="8"/>
  <c r="E30" i="8"/>
  <c r="F30" i="8"/>
  <c r="H30" i="8"/>
  <c r="G31" i="8"/>
  <c r="D31" i="8"/>
  <c r="E31" i="8"/>
  <c r="F31" i="8"/>
  <c r="H31" i="8"/>
  <c r="G32" i="8"/>
  <c r="D32" i="8"/>
  <c r="E32" i="8"/>
  <c r="F32" i="8"/>
  <c r="H32" i="8"/>
  <c r="G33" i="8"/>
  <c r="D33" i="8"/>
  <c r="E33" i="8"/>
  <c r="F33" i="8"/>
  <c r="H33" i="8"/>
  <c r="G34" i="8"/>
  <c r="D34" i="8"/>
  <c r="E34" i="8"/>
  <c r="F34" i="8"/>
  <c r="H34" i="8"/>
  <c r="G35" i="8"/>
  <c r="D35" i="8"/>
  <c r="E35" i="8"/>
  <c r="F35" i="8"/>
  <c r="H35" i="8"/>
  <c r="G36" i="8"/>
  <c r="D36" i="8"/>
  <c r="E36" i="8"/>
  <c r="F36" i="8"/>
  <c r="H36" i="8"/>
  <c r="G37" i="8"/>
  <c r="D37" i="8"/>
  <c r="E37" i="8"/>
  <c r="F37" i="8"/>
  <c r="H37" i="8"/>
  <c r="G38" i="8"/>
  <c r="D38" i="8"/>
  <c r="E38" i="8"/>
  <c r="F38" i="8"/>
  <c r="H38" i="8"/>
  <c r="G39" i="8"/>
  <c r="D39" i="8"/>
  <c r="E39" i="8"/>
  <c r="F39" i="8"/>
  <c r="H39" i="8"/>
  <c r="G40" i="8"/>
  <c r="D40" i="8"/>
  <c r="E40" i="8"/>
  <c r="F40" i="8"/>
  <c r="H40" i="8"/>
  <c r="G41" i="8"/>
  <c r="D41" i="8"/>
  <c r="E41" i="8"/>
  <c r="F41" i="8"/>
  <c r="H41" i="8"/>
  <c r="G42" i="8"/>
  <c r="D42" i="8"/>
  <c r="E42" i="8"/>
  <c r="F42" i="8"/>
  <c r="H42" i="8"/>
  <c r="G43" i="8"/>
  <c r="D43" i="8"/>
  <c r="E43" i="8"/>
  <c r="F43" i="8"/>
  <c r="H43" i="8"/>
  <c r="G44" i="8"/>
  <c r="D44" i="8"/>
  <c r="E44" i="8"/>
  <c r="F44" i="8"/>
  <c r="H44" i="8"/>
  <c r="G45" i="8"/>
  <c r="D45" i="8"/>
  <c r="E45" i="8"/>
  <c r="F45" i="8"/>
  <c r="H45" i="8"/>
  <c r="G46" i="8"/>
  <c r="D46" i="8"/>
  <c r="E46" i="8"/>
  <c r="F46" i="8"/>
  <c r="H46" i="8"/>
  <c r="G47" i="8"/>
  <c r="D47" i="8"/>
  <c r="E47" i="8"/>
  <c r="F47" i="8"/>
  <c r="H47" i="8"/>
  <c r="G48" i="8"/>
  <c r="D48" i="8"/>
  <c r="E48" i="8"/>
  <c r="F48" i="8"/>
  <c r="H48" i="8"/>
  <c r="G49" i="8"/>
  <c r="D49" i="8"/>
  <c r="E49" i="8"/>
  <c r="F49" i="8"/>
  <c r="H49" i="8"/>
  <c r="G50" i="8"/>
  <c r="D50" i="8"/>
  <c r="E50" i="8"/>
  <c r="F50" i="8"/>
  <c r="H50" i="8"/>
  <c r="G51" i="8"/>
  <c r="D51" i="8"/>
  <c r="E51" i="8"/>
  <c r="F51" i="8"/>
  <c r="H51" i="8"/>
  <c r="G52" i="8"/>
  <c r="D52" i="8"/>
  <c r="E52" i="8"/>
  <c r="F52" i="8"/>
  <c r="H52" i="8"/>
  <c r="G53" i="8"/>
  <c r="D53" i="8"/>
  <c r="E53" i="8"/>
  <c r="F53" i="8"/>
  <c r="H53" i="8"/>
  <c r="G54" i="8"/>
  <c r="D54" i="8"/>
  <c r="E54" i="8"/>
  <c r="F54" i="8"/>
  <c r="H54" i="8"/>
  <c r="G55" i="8"/>
  <c r="D55" i="8"/>
  <c r="E55" i="8"/>
  <c r="F55" i="8"/>
  <c r="H55" i="8"/>
  <c r="G56" i="8"/>
  <c r="D56" i="8"/>
  <c r="E56" i="8"/>
  <c r="F56" i="8"/>
  <c r="H56" i="8"/>
  <c r="G57" i="8"/>
  <c r="D57" i="8"/>
  <c r="E57" i="8"/>
  <c r="F57" i="8"/>
  <c r="H57" i="8"/>
  <c r="G58" i="8"/>
  <c r="D58" i="8"/>
  <c r="E58" i="8"/>
  <c r="F58" i="8"/>
  <c r="H58" i="8"/>
  <c r="G59" i="8"/>
  <c r="D59" i="8"/>
  <c r="E59" i="8"/>
  <c r="F59" i="8"/>
  <c r="H59" i="8"/>
  <c r="G60" i="8"/>
  <c r="D60" i="8"/>
  <c r="E60" i="8"/>
  <c r="F60" i="8"/>
  <c r="H60" i="8"/>
  <c r="G61" i="8"/>
  <c r="D61" i="8"/>
  <c r="E61" i="8"/>
  <c r="F61" i="8"/>
  <c r="H61" i="8"/>
  <c r="G62" i="8"/>
  <c r="D62" i="8"/>
  <c r="E62" i="8"/>
  <c r="F62" i="8"/>
  <c r="H62" i="8"/>
  <c r="G63" i="8"/>
  <c r="D63" i="8"/>
  <c r="E63" i="8"/>
  <c r="F63" i="8"/>
  <c r="H63" i="8"/>
  <c r="G64" i="8"/>
  <c r="D64" i="8"/>
  <c r="E64" i="8"/>
  <c r="F64" i="8"/>
  <c r="H64" i="8"/>
  <c r="G65" i="8"/>
  <c r="D65" i="8"/>
  <c r="E65" i="8"/>
  <c r="F65" i="8"/>
  <c r="H65" i="8"/>
  <c r="G66" i="8"/>
  <c r="D66" i="8"/>
  <c r="E66" i="8"/>
  <c r="F66" i="8"/>
  <c r="H66" i="8"/>
  <c r="G67" i="8"/>
  <c r="D67" i="8"/>
  <c r="E67" i="8"/>
  <c r="F67" i="8"/>
  <c r="H67" i="8"/>
  <c r="G68" i="8"/>
  <c r="D68" i="8"/>
  <c r="E68" i="8"/>
  <c r="F68" i="8"/>
  <c r="H68" i="8"/>
  <c r="G69" i="8"/>
  <c r="D69" i="8"/>
  <c r="E69" i="8"/>
  <c r="F69" i="8"/>
  <c r="H69" i="8"/>
  <c r="G70" i="8"/>
  <c r="D70" i="8"/>
  <c r="E70" i="8"/>
  <c r="F70" i="8"/>
  <c r="H70" i="8"/>
  <c r="G71" i="8"/>
  <c r="D71" i="8"/>
  <c r="E71" i="8"/>
  <c r="F71" i="8"/>
  <c r="H71" i="8"/>
  <c r="G72" i="8"/>
  <c r="D72" i="8"/>
  <c r="E72" i="8"/>
  <c r="F72" i="8"/>
  <c r="H72" i="8"/>
  <c r="G73" i="8"/>
  <c r="D73" i="8"/>
  <c r="E73" i="8"/>
  <c r="F73" i="8"/>
  <c r="H73" i="8"/>
  <c r="G74" i="8"/>
  <c r="D74" i="8"/>
  <c r="E74" i="8"/>
  <c r="F74" i="8"/>
  <c r="H74" i="8"/>
  <c r="G75" i="8"/>
  <c r="D75" i="8"/>
  <c r="E75" i="8"/>
  <c r="F75" i="8"/>
  <c r="H75" i="8"/>
  <c r="G76" i="8"/>
  <c r="D76" i="8"/>
  <c r="E76" i="8"/>
  <c r="F76" i="8"/>
  <c r="H76" i="8"/>
  <c r="G77" i="8"/>
  <c r="D77" i="8"/>
  <c r="E77" i="8"/>
  <c r="F77" i="8"/>
  <c r="H77" i="8"/>
  <c r="G78" i="8"/>
  <c r="D78" i="8"/>
  <c r="E78" i="8"/>
  <c r="F78" i="8"/>
  <c r="H78" i="8"/>
  <c r="G79" i="8"/>
  <c r="D79" i="8"/>
  <c r="E79" i="8"/>
  <c r="F79" i="8"/>
  <c r="H79" i="8"/>
  <c r="G80" i="8"/>
  <c r="D80" i="8"/>
  <c r="E80" i="8"/>
  <c r="F80" i="8"/>
  <c r="H80" i="8"/>
  <c r="G81" i="8"/>
  <c r="D81" i="8"/>
  <c r="E81" i="8"/>
  <c r="F81" i="8"/>
  <c r="H81" i="8"/>
  <c r="G82" i="8"/>
  <c r="D82" i="8"/>
  <c r="E82" i="8"/>
  <c r="F82" i="8"/>
  <c r="H82" i="8"/>
  <c r="G83" i="8"/>
  <c r="D83" i="8"/>
  <c r="E83" i="8"/>
  <c r="F83" i="8"/>
  <c r="H83" i="8"/>
  <c r="G84" i="8"/>
  <c r="D84" i="8"/>
  <c r="E84" i="8"/>
  <c r="F84" i="8"/>
  <c r="H84" i="8"/>
  <c r="G85" i="8"/>
  <c r="D85" i="8"/>
  <c r="E85" i="8"/>
  <c r="F85" i="8"/>
  <c r="H85" i="8"/>
  <c r="G86" i="8"/>
  <c r="D86" i="8"/>
  <c r="E86" i="8"/>
  <c r="F86" i="8"/>
  <c r="H86" i="8"/>
  <c r="G87" i="8"/>
  <c r="D87" i="8"/>
  <c r="E87" i="8"/>
  <c r="F87" i="8"/>
  <c r="H87" i="8"/>
  <c r="G88" i="8"/>
  <c r="D88" i="8"/>
  <c r="E88" i="8"/>
  <c r="F88" i="8"/>
  <c r="H88" i="8"/>
  <c r="G89" i="8"/>
  <c r="D89" i="8"/>
  <c r="E89" i="8"/>
  <c r="F89" i="8"/>
  <c r="H89" i="8"/>
  <c r="G90" i="8"/>
  <c r="D90" i="8"/>
  <c r="E90" i="8"/>
  <c r="F90" i="8"/>
  <c r="H90" i="8"/>
  <c r="G91" i="8"/>
  <c r="D91" i="8"/>
  <c r="E91" i="8"/>
  <c r="F91" i="8"/>
  <c r="H91" i="8"/>
  <c r="G92" i="8"/>
  <c r="D92" i="8"/>
  <c r="E92" i="8"/>
  <c r="F92" i="8"/>
  <c r="H92" i="8"/>
  <c r="G93" i="8"/>
  <c r="D93" i="8"/>
  <c r="E93" i="8"/>
  <c r="F93" i="8"/>
  <c r="H93" i="8"/>
  <c r="G94" i="8"/>
  <c r="D94" i="8"/>
  <c r="E94" i="8"/>
  <c r="F94" i="8"/>
  <c r="H94" i="8"/>
  <c r="G95" i="8"/>
  <c r="D95" i="8"/>
  <c r="E95" i="8"/>
  <c r="F95" i="8"/>
  <c r="H95" i="8"/>
  <c r="G96" i="8"/>
  <c r="D96" i="8"/>
  <c r="E96" i="8"/>
  <c r="F96" i="8"/>
  <c r="H96" i="8"/>
  <c r="G97" i="8"/>
  <c r="D97" i="8"/>
  <c r="E97" i="8"/>
  <c r="F97" i="8"/>
  <c r="H97" i="8"/>
  <c r="G98" i="8"/>
  <c r="D98" i="8"/>
  <c r="E98" i="8"/>
  <c r="F98" i="8"/>
  <c r="H98" i="8"/>
  <c r="G99" i="8"/>
  <c r="D99" i="8"/>
  <c r="E99" i="8"/>
  <c r="F99" i="8"/>
  <c r="H99" i="8"/>
  <c r="G100" i="8"/>
  <c r="D100" i="8"/>
  <c r="E100" i="8"/>
  <c r="F100" i="8"/>
  <c r="H100" i="8"/>
  <c r="G101" i="8"/>
  <c r="D101" i="8"/>
  <c r="E101" i="8"/>
  <c r="F101" i="8"/>
  <c r="H101" i="8"/>
  <c r="G102" i="8"/>
  <c r="D102" i="8"/>
  <c r="E102" i="8"/>
  <c r="F102" i="8"/>
  <c r="H102" i="8"/>
  <c r="G103" i="8"/>
  <c r="D103" i="8"/>
  <c r="E103" i="8"/>
  <c r="F103" i="8"/>
  <c r="H103" i="8"/>
  <c r="G104" i="8"/>
  <c r="D104" i="8"/>
  <c r="E104" i="8"/>
  <c r="F104" i="8"/>
  <c r="H104" i="8"/>
  <c r="G105" i="8"/>
  <c r="D105" i="8"/>
  <c r="E105" i="8"/>
  <c r="F105" i="8"/>
  <c r="H105" i="8"/>
  <c r="G106" i="8"/>
  <c r="D106" i="8"/>
  <c r="E106" i="8"/>
  <c r="F106" i="8"/>
  <c r="H106" i="8"/>
  <c r="G107" i="8"/>
  <c r="D107" i="8"/>
  <c r="E107" i="8"/>
  <c r="F107" i="8"/>
  <c r="H107" i="8"/>
  <c r="G108" i="8"/>
  <c r="D108" i="8"/>
  <c r="E108" i="8"/>
  <c r="F108" i="8"/>
  <c r="H108" i="8"/>
  <c r="G109" i="8"/>
  <c r="D109" i="8"/>
  <c r="E109" i="8"/>
  <c r="F109" i="8"/>
  <c r="H109" i="8"/>
  <c r="G110" i="8"/>
  <c r="D110" i="8"/>
  <c r="E110" i="8"/>
  <c r="F110" i="8"/>
  <c r="H110" i="8"/>
  <c r="G111" i="8"/>
  <c r="D111" i="8"/>
  <c r="E111" i="8"/>
  <c r="F111" i="8"/>
  <c r="H111" i="8"/>
  <c r="G112" i="8"/>
  <c r="D112" i="8"/>
  <c r="E112" i="8"/>
  <c r="F112" i="8"/>
  <c r="H112" i="8"/>
  <c r="G113" i="8"/>
  <c r="D113" i="8"/>
  <c r="E113" i="8"/>
  <c r="F113" i="8"/>
  <c r="H113" i="8"/>
  <c r="G114" i="8"/>
  <c r="D114" i="8"/>
  <c r="E114" i="8"/>
  <c r="F114" i="8"/>
  <c r="H114" i="8"/>
  <c r="G115" i="8"/>
  <c r="D115" i="8"/>
  <c r="E115" i="8"/>
  <c r="F115" i="8"/>
  <c r="H115" i="8"/>
  <c r="G116" i="8"/>
  <c r="D116" i="8"/>
  <c r="E116" i="8"/>
  <c r="F116" i="8"/>
  <c r="H116" i="8"/>
  <c r="G117" i="8"/>
  <c r="D117" i="8"/>
  <c r="E117" i="8"/>
  <c r="F117" i="8"/>
  <c r="H117" i="8"/>
  <c r="G118" i="8"/>
  <c r="D118" i="8"/>
  <c r="E118" i="8"/>
  <c r="F118" i="8"/>
  <c r="H118" i="8"/>
  <c r="G119" i="8"/>
  <c r="D119" i="8"/>
  <c r="E119" i="8"/>
  <c r="F119" i="8"/>
  <c r="H119" i="8"/>
  <c r="G120" i="8"/>
  <c r="D120" i="8"/>
  <c r="E120" i="8"/>
  <c r="F120" i="8"/>
  <c r="H120" i="8"/>
  <c r="G121" i="8"/>
  <c r="D121" i="8"/>
  <c r="E121" i="8"/>
  <c r="F121" i="8"/>
  <c r="H121" i="8"/>
  <c r="G122" i="8"/>
  <c r="D122" i="8"/>
  <c r="E122" i="8"/>
  <c r="F122" i="8"/>
  <c r="H122" i="8"/>
  <c r="G123" i="8"/>
  <c r="D123" i="8"/>
  <c r="E123" i="8"/>
  <c r="F123" i="8"/>
  <c r="H123" i="8"/>
  <c r="G124" i="8"/>
  <c r="D124" i="8"/>
  <c r="E124" i="8"/>
  <c r="F124" i="8"/>
  <c r="H124" i="8"/>
  <c r="G125" i="8"/>
  <c r="D125" i="8"/>
  <c r="E125" i="8"/>
  <c r="F125" i="8"/>
  <c r="H125" i="8"/>
  <c r="G126" i="8"/>
  <c r="D126" i="8"/>
  <c r="E126" i="8"/>
  <c r="F126" i="8"/>
  <c r="H126" i="8"/>
  <c r="G127" i="8"/>
  <c r="D127" i="8"/>
  <c r="E127" i="8"/>
  <c r="F127" i="8"/>
  <c r="H127" i="8"/>
  <c r="G128" i="8"/>
  <c r="D128" i="8"/>
  <c r="E128" i="8"/>
  <c r="F128" i="8"/>
  <c r="H128" i="8"/>
  <c r="G129" i="8"/>
  <c r="D129" i="8"/>
  <c r="E129" i="8"/>
  <c r="F129" i="8"/>
  <c r="H129" i="8"/>
  <c r="G130" i="8"/>
  <c r="D130" i="8"/>
  <c r="E130" i="8"/>
  <c r="F130" i="8"/>
  <c r="H130" i="8"/>
  <c r="G131" i="8"/>
  <c r="D131" i="8"/>
  <c r="E131" i="8"/>
  <c r="F131" i="8"/>
  <c r="H131" i="8"/>
  <c r="G132" i="8"/>
  <c r="D132" i="8"/>
  <c r="E132" i="8"/>
  <c r="F132" i="8"/>
  <c r="H132" i="8"/>
  <c r="G133" i="8"/>
  <c r="D133" i="8"/>
  <c r="E133" i="8"/>
  <c r="F133" i="8"/>
  <c r="H133" i="8"/>
  <c r="G134" i="8"/>
  <c r="D134" i="8"/>
  <c r="E134" i="8"/>
  <c r="F134" i="8"/>
  <c r="H134" i="8"/>
  <c r="G135" i="8"/>
  <c r="D135" i="8"/>
  <c r="E135" i="8"/>
  <c r="F135" i="8"/>
  <c r="H135" i="8"/>
  <c r="G136" i="8"/>
  <c r="D136" i="8"/>
  <c r="E136" i="8"/>
  <c r="F136" i="8"/>
  <c r="H136" i="8"/>
  <c r="G137" i="8"/>
  <c r="D137" i="8"/>
  <c r="E137" i="8"/>
  <c r="F137" i="8"/>
  <c r="H137" i="8"/>
  <c r="J9" i="8"/>
  <c r="K9" i="8"/>
  <c r="I9" i="8"/>
  <c r="D138" i="8"/>
  <c r="E138" i="8"/>
  <c r="F138" i="8"/>
  <c r="G138" i="8"/>
  <c r="H138" i="8"/>
  <c r="K6" i="1"/>
  <c r="G19" i="1"/>
  <c r="I6" i="1"/>
  <c r="D19" i="1"/>
  <c r="E19" i="1"/>
  <c r="F19" i="1"/>
  <c r="H19" i="1"/>
  <c r="G20" i="1"/>
  <c r="D20" i="1"/>
  <c r="E20" i="1"/>
  <c r="F20" i="1"/>
  <c r="H20" i="1"/>
  <c r="G21" i="1"/>
  <c r="D21" i="1"/>
  <c r="E21" i="1"/>
  <c r="F21" i="1"/>
  <c r="H21" i="1"/>
  <c r="G22" i="1"/>
  <c r="D22" i="1"/>
  <c r="E22" i="1"/>
  <c r="F22" i="1"/>
  <c r="H22" i="1"/>
  <c r="G23" i="1"/>
  <c r="D23" i="1"/>
  <c r="E23" i="1"/>
  <c r="F23" i="1"/>
  <c r="H23" i="1"/>
  <c r="G24" i="1"/>
  <c r="D24" i="1"/>
  <c r="E24" i="1"/>
  <c r="F24" i="1"/>
  <c r="H24" i="1"/>
  <c r="G25" i="1"/>
  <c r="D25" i="1"/>
  <c r="E25" i="1"/>
  <c r="F25" i="1"/>
  <c r="H25" i="1"/>
  <c r="G26" i="1"/>
  <c r="D26" i="1"/>
  <c r="E26" i="1"/>
  <c r="F26" i="1"/>
  <c r="H26" i="1"/>
  <c r="G27" i="1"/>
  <c r="D27" i="1"/>
  <c r="E27" i="1"/>
  <c r="F27" i="1"/>
  <c r="H27" i="1"/>
  <c r="G28" i="1"/>
  <c r="D28" i="1"/>
  <c r="E28" i="1"/>
  <c r="F28" i="1"/>
  <c r="H28" i="1"/>
  <c r="G29" i="1"/>
  <c r="D29" i="1"/>
  <c r="E29" i="1"/>
  <c r="F29" i="1"/>
  <c r="H29" i="1"/>
  <c r="G30" i="1"/>
  <c r="D30" i="1"/>
  <c r="E30" i="1"/>
  <c r="F30" i="1"/>
  <c r="H30" i="1"/>
  <c r="G31" i="1"/>
  <c r="D31" i="1"/>
  <c r="E31" i="1"/>
  <c r="F31" i="1"/>
  <c r="H31" i="1"/>
  <c r="G32" i="1"/>
  <c r="D32" i="1"/>
  <c r="E32" i="1"/>
  <c r="F32" i="1"/>
  <c r="H32" i="1"/>
  <c r="G33" i="1"/>
  <c r="D33" i="1"/>
  <c r="E33" i="1"/>
  <c r="F33" i="1"/>
  <c r="H33" i="1"/>
  <c r="G34" i="1"/>
  <c r="D34" i="1"/>
  <c r="E34" i="1"/>
  <c r="F34" i="1"/>
  <c r="H34" i="1"/>
  <c r="G35" i="1"/>
  <c r="D35" i="1"/>
  <c r="E35" i="1"/>
  <c r="F35" i="1"/>
  <c r="H35" i="1"/>
  <c r="G36" i="1"/>
  <c r="D36" i="1"/>
  <c r="E36" i="1"/>
  <c r="F36" i="1"/>
  <c r="H36" i="1"/>
  <c r="G37" i="1"/>
  <c r="D37" i="1"/>
  <c r="E37" i="1"/>
  <c r="F37" i="1"/>
  <c r="H37" i="1"/>
  <c r="G38" i="1"/>
  <c r="D38" i="1"/>
  <c r="E38" i="1"/>
  <c r="F38" i="1"/>
  <c r="H38" i="1"/>
  <c r="G39" i="1"/>
  <c r="D39" i="1"/>
  <c r="E39" i="1"/>
  <c r="F39" i="1"/>
  <c r="H39" i="1"/>
  <c r="G40" i="1"/>
  <c r="D40" i="1"/>
  <c r="E40" i="1"/>
  <c r="F40" i="1"/>
  <c r="H40" i="1"/>
  <c r="G41" i="1"/>
  <c r="D41" i="1"/>
  <c r="E41" i="1"/>
  <c r="F41" i="1"/>
  <c r="H41" i="1"/>
  <c r="G42" i="1"/>
  <c r="D42" i="1"/>
  <c r="E42" i="1"/>
  <c r="F42" i="1"/>
  <c r="H42" i="1"/>
  <c r="G43" i="1"/>
  <c r="D43" i="1"/>
  <c r="E43" i="1"/>
  <c r="F43" i="1"/>
  <c r="H43" i="1"/>
  <c r="G44" i="1"/>
  <c r="D44" i="1"/>
  <c r="E44" i="1"/>
  <c r="F44" i="1"/>
  <c r="H44" i="1"/>
  <c r="G45" i="1"/>
  <c r="D45" i="1"/>
  <c r="E45" i="1"/>
  <c r="F45" i="1"/>
  <c r="H45" i="1"/>
  <c r="G46" i="1"/>
  <c r="D46" i="1"/>
  <c r="E46" i="1"/>
  <c r="F46" i="1"/>
  <c r="H46" i="1"/>
  <c r="G47" i="1"/>
  <c r="D47" i="1"/>
  <c r="E47" i="1"/>
  <c r="F47" i="1"/>
  <c r="H47" i="1"/>
  <c r="G48" i="1"/>
  <c r="D48" i="1"/>
  <c r="E48" i="1"/>
  <c r="F48" i="1"/>
  <c r="H48" i="1"/>
  <c r="G49" i="1"/>
  <c r="D49" i="1"/>
  <c r="E49" i="1"/>
  <c r="F49" i="1"/>
  <c r="H49" i="1"/>
  <c r="G50" i="1"/>
  <c r="D50" i="1"/>
  <c r="E50" i="1"/>
  <c r="F50" i="1"/>
  <c r="H50" i="1"/>
  <c r="G51" i="1"/>
  <c r="D51" i="1"/>
  <c r="E51" i="1"/>
  <c r="F51" i="1"/>
  <c r="H51" i="1"/>
  <c r="G52" i="1"/>
  <c r="D52" i="1"/>
  <c r="E52" i="1"/>
  <c r="F52" i="1"/>
  <c r="H52" i="1"/>
  <c r="G53" i="1"/>
  <c r="D53" i="1"/>
  <c r="E53" i="1"/>
  <c r="F53" i="1"/>
  <c r="H53" i="1"/>
  <c r="G54" i="1"/>
  <c r="D54" i="1"/>
  <c r="E54" i="1"/>
  <c r="F54" i="1"/>
  <c r="H54" i="1"/>
  <c r="G55" i="1"/>
  <c r="D55" i="1"/>
  <c r="E55" i="1"/>
  <c r="F55" i="1"/>
  <c r="H55" i="1"/>
  <c r="G56" i="1"/>
  <c r="D56" i="1"/>
  <c r="E56" i="1"/>
  <c r="F56" i="1"/>
  <c r="H56" i="1"/>
  <c r="G57" i="1"/>
  <c r="D57" i="1"/>
  <c r="E57" i="1"/>
  <c r="F57" i="1"/>
  <c r="H57" i="1"/>
  <c r="G58" i="1"/>
  <c r="D58" i="1"/>
  <c r="E58" i="1"/>
  <c r="F58" i="1"/>
  <c r="H58" i="1"/>
  <c r="G59" i="1"/>
  <c r="D59" i="1"/>
  <c r="E59" i="1"/>
  <c r="F59" i="1"/>
  <c r="H59" i="1"/>
  <c r="G60" i="1"/>
  <c r="D60" i="1"/>
  <c r="E60" i="1"/>
  <c r="F60" i="1"/>
  <c r="H60" i="1"/>
  <c r="G61" i="1"/>
  <c r="D61" i="1"/>
  <c r="E61" i="1"/>
  <c r="F61" i="1"/>
  <c r="H61" i="1"/>
  <c r="G62" i="1"/>
  <c r="D62" i="1"/>
  <c r="E62" i="1"/>
  <c r="F62" i="1"/>
  <c r="H62" i="1"/>
  <c r="G63" i="1"/>
  <c r="D63" i="1"/>
  <c r="E63" i="1"/>
  <c r="F63" i="1"/>
  <c r="H63" i="1"/>
  <c r="G64" i="1"/>
  <c r="D64" i="1"/>
  <c r="E64" i="1"/>
  <c r="F64" i="1"/>
  <c r="H64" i="1"/>
  <c r="G65" i="1"/>
  <c r="D65" i="1"/>
  <c r="E65" i="1"/>
  <c r="F65" i="1"/>
  <c r="H65" i="1"/>
  <c r="G66" i="1"/>
  <c r="D66" i="1"/>
  <c r="E66" i="1"/>
  <c r="F66" i="1"/>
  <c r="H66" i="1"/>
  <c r="G67" i="1"/>
  <c r="D67" i="1"/>
  <c r="E67" i="1"/>
  <c r="F67" i="1"/>
  <c r="H67" i="1"/>
  <c r="G68" i="1"/>
  <c r="D68" i="1"/>
  <c r="E68" i="1"/>
  <c r="F68" i="1"/>
  <c r="H68" i="1"/>
  <c r="G69" i="1"/>
  <c r="D69" i="1"/>
  <c r="E69" i="1"/>
  <c r="F69" i="1"/>
  <c r="H69" i="1"/>
  <c r="G70" i="1"/>
  <c r="D70" i="1"/>
  <c r="E70" i="1"/>
  <c r="F70" i="1"/>
  <c r="H70" i="1"/>
  <c r="G71" i="1"/>
  <c r="D71" i="1"/>
  <c r="E71" i="1"/>
  <c r="F71" i="1"/>
  <c r="H71" i="1"/>
  <c r="G72" i="1"/>
  <c r="D72" i="1"/>
  <c r="E72" i="1"/>
  <c r="F72" i="1"/>
  <c r="H72" i="1"/>
  <c r="G73" i="1"/>
  <c r="D73" i="1"/>
  <c r="E73" i="1"/>
  <c r="F73" i="1"/>
  <c r="H73" i="1"/>
  <c r="G74" i="1"/>
  <c r="D74" i="1"/>
  <c r="E74" i="1"/>
  <c r="F74" i="1"/>
  <c r="H74" i="1"/>
  <c r="G75" i="1"/>
  <c r="D75" i="1"/>
  <c r="E75" i="1"/>
  <c r="F75" i="1"/>
  <c r="H75" i="1"/>
  <c r="G76" i="1"/>
  <c r="D76" i="1"/>
  <c r="E76" i="1"/>
  <c r="F76" i="1"/>
  <c r="H76" i="1"/>
  <c r="G77" i="1"/>
  <c r="D77" i="1"/>
  <c r="E77" i="1"/>
  <c r="F77" i="1"/>
  <c r="H77" i="1"/>
  <c r="G78" i="1"/>
  <c r="D78" i="1"/>
  <c r="E78" i="1"/>
  <c r="F78" i="1"/>
  <c r="H78" i="1"/>
  <c r="G79" i="1"/>
  <c r="D79" i="1"/>
  <c r="E79" i="1"/>
  <c r="F79" i="1"/>
  <c r="H79" i="1"/>
  <c r="G80" i="1"/>
  <c r="D80" i="1"/>
  <c r="E80" i="1"/>
  <c r="F80" i="1"/>
  <c r="H80" i="1"/>
  <c r="G81" i="1"/>
  <c r="D81" i="1"/>
  <c r="E81" i="1"/>
  <c r="F81" i="1"/>
  <c r="H81" i="1"/>
  <c r="G82" i="1"/>
  <c r="D82" i="1"/>
  <c r="E82" i="1"/>
  <c r="F82" i="1"/>
  <c r="H82" i="1"/>
  <c r="G83" i="1"/>
  <c r="D83" i="1"/>
  <c r="E83" i="1"/>
  <c r="F83" i="1"/>
  <c r="H83" i="1"/>
  <c r="G84" i="1"/>
  <c r="D84" i="1"/>
  <c r="E84" i="1"/>
  <c r="F84" i="1"/>
  <c r="H84" i="1"/>
  <c r="G85" i="1"/>
  <c r="D85" i="1"/>
  <c r="E85" i="1"/>
  <c r="F85" i="1"/>
  <c r="H85" i="1"/>
  <c r="G86" i="1"/>
  <c r="D86" i="1"/>
  <c r="E86" i="1"/>
  <c r="F86" i="1"/>
  <c r="H86" i="1"/>
  <c r="G87" i="1"/>
  <c r="D87" i="1"/>
  <c r="E87" i="1"/>
  <c r="F87" i="1"/>
  <c r="H87" i="1"/>
  <c r="G88" i="1"/>
  <c r="D88" i="1"/>
  <c r="E88" i="1"/>
  <c r="F88" i="1"/>
  <c r="H88" i="1"/>
  <c r="G89" i="1"/>
  <c r="D89" i="1"/>
  <c r="E89" i="1"/>
  <c r="F89" i="1"/>
  <c r="H89" i="1"/>
  <c r="G90" i="1"/>
  <c r="D90" i="1"/>
  <c r="E90" i="1"/>
  <c r="F90" i="1"/>
  <c r="H90" i="1"/>
  <c r="G91" i="1"/>
  <c r="D91" i="1"/>
  <c r="E91" i="1"/>
  <c r="F91" i="1"/>
  <c r="H91" i="1"/>
  <c r="G92" i="1"/>
  <c r="D92" i="1"/>
  <c r="E92" i="1"/>
  <c r="F92" i="1"/>
  <c r="H92" i="1"/>
  <c r="G93" i="1"/>
  <c r="D93" i="1"/>
  <c r="E93" i="1"/>
  <c r="F93" i="1"/>
  <c r="H93" i="1"/>
  <c r="G94" i="1"/>
  <c r="D94" i="1"/>
  <c r="E94" i="1"/>
  <c r="F94" i="1"/>
  <c r="H94" i="1"/>
  <c r="G95" i="1"/>
  <c r="D95" i="1"/>
  <c r="E95" i="1"/>
  <c r="F95" i="1"/>
  <c r="H95" i="1"/>
  <c r="G96" i="1"/>
  <c r="D96" i="1"/>
  <c r="E96" i="1"/>
  <c r="F96" i="1"/>
  <c r="H96" i="1"/>
  <c r="G97" i="1"/>
  <c r="D97" i="1"/>
  <c r="E97" i="1"/>
  <c r="F97" i="1"/>
  <c r="H97" i="1"/>
  <c r="G98" i="1"/>
  <c r="D98" i="1"/>
  <c r="E98" i="1"/>
  <c r="F98" i="1"/>
  <c r="H98" i="1"/>
  <c r="G99" i="1"/>
  <c r="D99" i="1"/>
  <c r="E99" i="1"/>
  <c r="F99" i="1"/>
  <c r="H99" i="1"/>
  <c r="G100" i="1"/>
  <c r="D100" i="1"/>
  <c r="E100" i="1"/>
  <c r="F100" i="1"/>
  <c r="H100" i="1"/>
  <c r="G101" i="1"/>
  <c r="D101" i="1"/>
  <c r="E101" i="1"/>
  <c r="F101" i="1"/>
  <c r="H101" i="1"/>
  <c r="G102" i="1"/>
  <c r="D102" i="1"/>
  <c r="E102" i="1"/>
  <c r="F102" i="1"/>
  <c r="H102" i="1"/>
  <c r="G103" i="1"/>
  <c r="D103" i="1"/>
  <c r="E103" i="1"/>
  <c r="F103" i="1"/>
  <c r="H103" i="1"/>
  <c r="G104" i="1"/>
  <c r="D104" i="1"/>
  <c r="E104" i="1"/>
  <c r="F104" i="1"/>
  <c r="H104" i="1"/>
  <c r="G105" i="1"/>
  <c r="D105" i="1"/>
  <c r="E105" i="1"/>
  <c r="F105" i="1"/>
  <c r="H105" i="1"/>
  <c r="G106" i="1"/>
  <c r="D106" i="1"/>
  <c r="E106" i="1"/>
  <c r="F106" i="1"/>
  <c r="H106" i="1"/>
  <c r="G107" i="1"/>
  <c r="D107" i="1"/>
  <c r="E107" i="1"/>
  <c r="F107" i="1"/>
  <c r="H107" i="1"/>
  <c r="G108" i="1"/>
  <c r="D108" i="1"/>
  <c r="E108" i="1"/>
  <c r="F108" i="1"/>
  <c r="H108" i="1"/>
  <c r="G109" i="1"/>
  <c r="D109" i="1"/>
  <c r="E109" i="1"/>
  <c r="F109" i="1"/>
  <c r="H109" i="1"/>
  <c r="G110" i="1"/>
  <c r="D110" i="1"/>
  <c r="E110" i="1"/>
  <c r="F110" i="1"/>
  <c r="H110" i="1"/>
  <c r="G111" i="1"/>
  <c r="D111" i="1"/>
  <c r="E111" i="1"/>
  <c r="F111" i="1"/>
  <c r="H111" i="1"/>
  <c r="G112" i="1"/>
  <c r="D112" i="1"/>
  <c r="E112" i="1"/>
  <c r="F112" i="1"/>
  <c r="H112" i="1"/>
  <c r="G113" i="1"/>
  <c r="D113" i="1"/>
  <c r="E113" i="1"/>
  <c r="F113" i="1"/>
  <c r="H113" i="1"/>
  <c r="G114" i="1"/>
  <c r="D114" i="1"/>
  <c r="E114" i="1"/>
  <c r="F114" i="1"/>
  <c r="H114" i="1"/>
  <c r="G115" i="1"/>
  <c r="D115" i="1"/>
  <c r="E115" i="1"/>
  <c r="F115" i="1"/>
  <c r="H115" i="1"/>
  <c r="G116" i="1"/>
  <c r="D116" i="1"/>
  <c r="E116" i="1"/>
  <c r="F116" i="1"/>
  <c r="H116" i="1"/>
  <c r="G117" i="1"/>
  <c r="D117" i="1"/>
  <c r="E117" i="1"/>
  <c r="F117" i="1"/>
  <c r="H117" i="1"/>
  <c r="G118" i="1"/>
  <c r="D118" i="1"/>
  <c r="E118" i="1"/>
  <c r="F118" i="1"/>
  <c r="H118" i="1"/>
  <c r="G119" i="1"/>
  <c r="D119" i="1"/>
  <c r="E119" i="1"/>
  <c r="F119" i="1"/>
  <c r="H119" i="1"/>
  <c r="G120" i="1"/>
  <c r="D120" i="1"/>
  <c r="E120" i="1"/>
  <c r="F120" i="1"/>
  <c r="H120" i="1"/>
  <c r="G121" i="1"/>
  <c r="D121" i="1"/>
  <c r="E121" i="1"/>
  <c r="F121" i="1"/>
  <c r="H121" i="1"/>
  <c r="G122" i="1"/>
  <c r="D122" i="1"/>
  <c r="E122" i="1"/>
  <c r="F122" i="1"/>
  <c r="H122" i="1"/>
  <c r="G123" i="1"/>
  <c r="D123" i="1"/>
  <c r="E123" i="1"/>
  <c r="F123" i="1"/>
  <c r="H123" i="1"/>
  <c r="G124" i="1"/>
  <c r="D124" i="1"/>
  <c r="E124" i="1"/>
  <c r="F124" i="1"/>
  <c r="H124" i="1"/>
  <c r="G125" i="1"/>
  <c r="D125" i="1"/>
  <c r="E125" i="1"/>
  <c r="F125" i="1"/>
  <c r="H125" i="1"/>
  <c r="G126" i="1"/>
  <c r="D126" i="1"/>
  <c r="E126" i="1"/>
  <c r="F126" i="1"/>
  <c r="H126" i="1"/>
  <c r="G127" i="1"/>
  <c r="D127" i="1"/>
  <c r="E127" i="1"/>
  <c r="F127" i="1"/>
  <c r="H127" i="1"/>
  <c r="G128" i="1"/>
  <c r="D128" i="1"/>
  <c r="E128" i="1"/>
  <c r="F128" i="1"/>
  <c r="H128" i="1"/>
  <c r="G129" i="1"/>
  <c r="D129" i="1"/>
  <c r="E129" i="1"/>
  <c r="F129" i="1"/>
  <c r="H129" i="1"/>
  <c r="G130" i="1"/>
  <c r="D130" i="1"/>
  <c r="E130" i="1"/>
  <c r="F130" i="1"/>
  <c r="H130" i="1"/>
  <c r="G131" i="1"/>
  <c r="D131" i="1"/>
  <c r="E131" i="1"/>
  <c r="F131" i="1"/>
  <c r="H131" i="1"/>
  <c r="G132" i="1"/>
  <c r="D132" i="1"/>
  <c r="E132" i="1"/>
  <c r="F132" i="1"/>
  <c r="H132" i="1"/>
  <c r="G133" i="1"/>
  <c r="D133" i="1"/>
  <c r="E133" i="1"/>
  <c r="F133" i="1"/>
  <c r="H133" i="1"/>
  <c r="G134" i="1"/>
  <c r="D134" i="1"/>
  <c r="E134" i="1"/>
  <c r="F134" i="1"/>
  <c r="H134" i="1"/>
  <c r="G135" i="1"/>
  <c r="D135" i="1"/>
  <c r="E135" i="1"/>
  <c r="F135" i="1"/>
  <c r="H135" i="1"/>
  <c r="G136" i="1"/>
  <c r="D136" i="1"/>
  <c r="E136" i="1"/>
  <c r="F136" i="1"/>
  <c r="H136" i="1"/>
  <c r="G137" i="1"/>
  <c r="D137" i="1"/>
  <c r="E137" i="1"/>
  <c r="F137" i="1"/>
  <c r="H137" i="1"/>
  <c r="G138" i="1"/>
  <c r="D138" i="1"/>
  <c r="E138" i="1"/>
  <c r="F138" i="1"/>
  <c r="H138" i="1"/>
  <c r="G139" i="1"/>
  <c r="D139" i="1"/>
  <c r="E139" i="1"/>
  <c r="F139" i="1"/>
  <c r="H139" i="1"/>
  <c r="G140" i="1"/>
  <c r="D140" i="1"/>
  <c r="E140" i="1"/>
  <c r="F140" i="1"/>
  <c r="H140" i="1"/>
  <c r="G141" i="1"/>
  <c r="D141" i="1"/>
  <c r="E141" i="1"/>
  <c r="F141" i="1"/>
  <c r="H141" i="1"/>
  <c r="G142" i="1"/>
  <c r="D142" i="1"/>
  <c r="E142" i="1"/>
  <c r="F142" i="1"/>
  <c r="H142" i="1"/>
  <c r="G143" i="1"/>
  <c r="D143" i="1"/>
  <c r="E143" i="1"/>
  <c r="F143" i="1"/>
  <c r="H143" i="1"/>
  <c r="G144" i="1"/>
  <c r="D144" i="1"/>
  <c r="E144" i="1"/>
  <c r="F144" i="1"/>
  <c r="H144" i="1"/>
  <c r="G145" i="1"/>
  <c r="D145" i="1"/>
  <c r="E145" i="1"/>
  <c r="F145" i="1"/>
  <c r="H145" i="1"/>
  <c r="G146" i="1"/>
  <c r="D146" i="1"/>
  <c r="E146" i="1"/>
  <c r="F146" i="1"/>
  <c r="H146" i="1"/>
  <c r="G147" i="1"/>
  <c r="D147" i="1"/>
  <c r="E147" i="1"/>
  <c r="F147" i="1"/>
  <c r="H147" i="1"/>
  <c r="G148" i="1"/>
  <c r="D148" i="1"/>
  <c r="E148" i="1"/>
  <c r="F148" i="1"/>
  <c r="H148" i="1"/>
  <c r="G149" i="1"/>
  <c r="D149" i="1"/>
  <c r="E149" i="1"/>
  <c r="F149" i="1"/>
  <c r="H149" i="1"/>
  <c r="G150" i="1"/>
  <c r="D150" i="1"/>
  <c r="E150" i="1"/>
  <c r="F150" i="1"/>
  <c r="H150" i="1"/>
  <c r="G151" i="1"/>
  <c r="D151" i="1"/>
  <c r="E151" i="1"/>
  <c r="F151" i="1"/>
  <c r="H151" i="1"/>
  <c r="G152" i="1"/>
  <c r="D152" i="1"/>
  <c r="E152" i="1"/>
  <c r="F152" i="1"/>
  <c r="H152" i="1"/>
  <c r="G153" i="1"/>
  <c r="D153" i="1"/>
  <c r="E153" i="1"/>
  <c r="F153" i="1"/>
  <c r="H153" i="1"/>
  <c r="G154" i="1"/>
  <c r="D154" i="1"/>
  <c r="E154" i="1"/>
  <c r="F154" i="1"/>
  <c r="H154" i="1"/>
  <c r="G155" i="1"/>
  <c r="D155" i="1"/>
  <c r="E155" i="1"/>
  <c r="F155" i="1"/>
  <c r="H155" i="1"/>
  <c r="G156" i="1"/>
  <c r="D156" i="1"/>
  <c r="E156" i="1"/>
  <c r="F156" i="1"/>
  <c r="H156" i="1"/>
  <c r="G157" i="1"/>
  <c r="D157" i="1"/>
  <c r="E157" i="1"/>
  <c r="F157" i="1"/>
  <c r="H157" i="1"/>
  <c r="G158" i="1"/>
  <c r="D158" i="1"/>
  <c r="E158" i="1"/>
  <c r="F158" i="1"/>
  <c r="H158" i="1"/>
  <c r="G159" i="1"/>
  <c r="D159" i="1"/>
  <c r="E159" i="1"/>
  <c r="F159" i="1"/>
  <c r="H159" i="1"/>
  <c r="G160" i="1"/>
  <c r="D160" i="1"/>
  <c r="E160" i="1"/>
  <c r="F160" i="1"/>
  <c r="H160" i="1"/>
  <c r="G161" i="1"/>
  <c r="D161" i="1"/>
  <c r="E161" i="1"/>
  <c r="F161" i="1"/>
  <c r="H161" i="1"/>
  <c r="G162" i="1"/>
  <c r="D162" i="1"/>
  <c r="E162" i="1"/>
  <c r="F162" i="1"/>
  <c r="H162" i="1"/>
  <c r="G163" i="1"/>
  <c r="D163" i="1"/>
  <c r="E163" i="1"/>
  <c r="F163" i="1"/>
  <c r="H163" i="1"/>
  <c r="G164" i="1"/>
  <c r="D164" i="1"/>
  <c r="E164" i="1"/>
  <c r="F164" i="1"/>
  <c r="H164" i="1"/>
  <c r="G165" i="1"/>
  <c r="D165" i="1"/>
  <c r="E165" i="1"/>
  <c r="F165" i="1"/>
  <c r="H165" i="1"/>
  <c r="G166" i="1"/>
  <c r="D166" i="1"/>
  <c r="E166" i="1"/>
  <c r="F166" i="1"/>
  <c r="H166" i="1"/>
  <c r="G167" i="1"/>
  <c r="D167" i="1"/>
  <c r="E167" i="1"/>
  <c r="F167" i="1"/>
  <c r="H167" i="1"/>
  <c r="G168" i="1"/>
  <c r="D168" i="1"/>
  <c r="E168" i="1"/>
  <c r="F168" i="1"/>
  <c r="H168" i="1"/>
  <c r="G169" i="1"/>
  <c r="D169" i="1"/>
  <c r="E169" i="1"/>
  <c r="F169" i="1"/>
  <c r="H169" i="1"/>
  <c r="G170" i="1"/>
  <c r="D170" i="1"/>
  <c r="E170" i="1"/>
  <c r="F170" i="1"/>
  <c r="H170" i="1"/>
  <c r="G171" i="1"/>
  <c r="D171" i="1"/>
  <c r="E171" i="1"/>
  <c r="F171" i="1"/>
  <c r="H171" i="1"/>
  <c r="G172" i="1"/>
  <c r="D172" i="1"/>
  <c r="E172" i="1"/>
  <c r="F172" i="1"/>
  <c r="H172" i="1"/>
  <c r="G173" i="1"/>
  <c r="D173" i="1"/>
  <c r="E173" i="1"/>
  <c r="F173" i="1"/>
  <c r="H173" i="1"/>
  <c r="G174" i="1"/>
  <c r="D174" i="1"/>
  <c r="E174" i="1"/>
  <c r="F174" i="1"/>
  <c r="H174" i="1"/>
  <c r="G175" i="1"/>
  <c r="D175" i="1"/>
  <c r="E175" i="1"/>
  <c r="F175" i="1"/>
  <c r="H175" i="1"/>
  <c r="G176" i="1"/>
  <c r="D176" i="1"/>
  <c r="E176" i="1"/>
  <c r="F176" i="1"/>
  <c r="H176" i="1"/>
  <c r="G177" i="1"/>
  <c r="D177" i="1"/>
  <c r="E177" i="1"/>
  <c r="F177" i="1"/>
  <c r="H177" i="1"/>
  <c r="G178" i="1"/>
  <c r="D178" i="1"/>
  <c r="E178" i="1"/>
  <c r="F178" i="1"/>
  <c r="H178" i="1"/>
  <c r="G179" i="1"/>
  <c r="D179" i="1"/>
  <c r="E179" i="1"/>
  <c r="F179" i="1"/>
  <c r="H179" i="1"/>
  <c r="G180" i="1"/>
  <c r="D180" i="1"/>
  <c r="E180" i="1"/>
  <c r="F180" i="1"/>
  <c r="H180" i="1"/>
  <c r="G181" i="1"/>
  <c r="D181" i="1"/>
  <c r="E181" i="1"/>
  <c r="F181" i="1"/>
  <c r="H181" i="1"/>
  <c r="G182" i="1"/>
  <c r="D182" i="1"/>
  <c r="E182" i="1"/>
  <c r="F182" i="1"/>
  <c r="H182" i="1"/>
  <c r="G183" i="1"/>
  <c r="D183" i="1"/>
  <c r="E183" i="1"/>
  <c r="F183" i="1"/>
  <c r="H183" i="1"/>
  <c r="G184" i="1"/>
  <c r="D184" i="1"/>
  <c r="E184" i="1"/>
  <c r="F184" i="1"/>
  <c r="H184" i="1"/>
  <c r="G185" i="1"/>
  <c r="D185" i="1"/>
  <c r="E185" i="1"/>
  <c r="F185" i="1"/>
  <c r="H185" i="1"/>
  <c r="G186" i="1"/>
  <c r="D186" i="1"/>
  <c r="E186" i="1"/>
  <c r="F186" i="1"/>
  <c r="H186" i="1"/>
  <c r="G187" i="1"/>
  <c r="D187" i="1"/>
  <c r="E187" i="1"/>
  <c r="F187" i="1"/>
  <c r="H187" i="1"/>
  <c r="G188" i="1"/>
  <c r="D188" i="1"/>
  <c r="E188" i="1"/>
  <c r="F188" i="1"/>
  <c r="H188" i="1"/>
  <c r="G189" i="1"/>
  <c r="D189" i="1"/>
  <c r="E189" i="1"/>
  <c r="F189" i="1"/>
  <c r="H189" i="1"/>
  <c r="G190" i="1"/>
  <c r="D190" i="1"/>
  <c r="E190" i="1"/>
  <c r="F190" i="1"/>
  <c r="H190" i="1"/>
  <c r="G191" i="1"/>
  <c r="D191" i="1"/>
  <c r="E191" i="1"/>
  <c r="F191" i="1"/>
  <c r="H191" i="1"/>
  <c r="G192" i="1"/>
  <c r="D192" i="1"/>
  <c r="E192" i="1"/>
  <c r="F192" i="1"/>
  <c r="H192" i="1"/>
  <c r="G193" i="1"/>
  <c r="D193" i="1"/>
  <c r="E193" i="1"/>
  <c r="F193" i="1"/>
  <c r="H193" i="1"/>
  <c r="G194" i="1"/>
  <c r="D194" i="1"/>
  <c r="E194" i="1"/>
  <c r="F194" i="1"/>
  <c r="H194" i="1"/>
  <c r="G195" i="1"/>
  <c r="D195" i="1"/>
  <c r="E195" i="1"/>
  <c r="F195" i="1"/>
  <c r="H195" i="1"/>
  <c r="G196" i="1"/>
  <c r="D196" i="1"/>
  <c r="E196" i="1"/>
  <c r="F196" i="1"/>
  <c r="H196" i="1"/>
  <c r="G197" i="1"/>
  <c r="D197" i="1"/>
  <c r="E197" i="1"/>
  <c r="F197" i="1"/>
  <c r="H197" i="1"/>
  <c r="G198" i="1"/>
  <c r="D198" i="1"/>
  <c r="E198" i="1"/>
  <c r="F198" i="1"/>
  <c r="H198" i="1"/>
  <c r="G199" i="1"/>
  <c r="D199" i="1"/>
  <c r="E199" i="1"/>
  <c r="F199" i="1"/>
  <c r="H199" i="1"/>
  <c r="G200" i="1"/>
  <c r="D200" i="1"/>
  <c r="E200" i="1"/>
  <c r="F200" i="1"/>
  <c r="H200" i="1"/>
  <c r="G201" i="1"/>
  <c r="D201" i="1"/>
  <c r="E201" i="1"/>
  <c r="F201" i="1"/>
  <c r="H201" i="1"/>
  <c r="G202" i="1"/>
  <c r="D202" i="1"/>
  <c r="E202" i="1"/>
  <c r="F202" i="1"/>
  <c r="H202" i="1"/>
  <c r="G203" i="1"/>
  <c r="D203" i="1"/>
  <c r="E203" i="1"/>
  <c r="F203" i="1"/>
  <c r="H203" i="1"/>
  <c r="G204" i="1"/>
  <c r="D204" i="1"/>
  <c r="E204" i="1"/>
  <c r="F204" i="1"/>
  <c r="H204" i="1"/>
  <c r="G205" i="1"/>
  <c r="D205" i="1"/>
  <c r="E205" i="1"/>
  <c r="F205" i="1"/>
  <c r="H205" i="1"/>
  <c r="G206" i="1"/>
  <c r="D206" i="1"/>
  <c r="E206" i="1"/>
  <c r="F206" i="1"/>
  <c r="H206" i="1"/>
  <c r="G207" i="1"/>
  <c r="D207" i="1"/>
  <c r="E207" i="1"/>
  <c r="F207" i="1"/>
  <c r="H207" i="1"/>
  <c r="G208" i="1"/>
  <c r="D208" i="1"/>
  <c r="E208" i="1"/>
  <c r="F208" i="1"/>
  <c r="H208" i="1"/>
  <c r="G209" i="1"/>
  <c r="D209" i="1"/>
  <c r="E209" i="1"/>
  <c r="F209" i="1"/>
  <c r="H209" i="1"/>
  <c r="G210" i="1"/>
  <c r="D210" i="1"/>
  <c r="E210" i="1"/>
  <c r="F210" i="1"/>
  <c r="H210" i="1"/>
  <c r="G211" i="1"/>
  <c r="D211" i="1"/>
  <c r="E211" i="1"/>
  <c r="F211" i="1"/>
  <c r="H211" i="1"/>
  <c r="G212" i="1"/>
  <c r="D212" i="1"/>
  <c r="E212" i="1"/>
  <c r="F212" i="1"/>
  <c r="H212" i="1"/>
  <c r="G213" i="1"/>
  <c r="D213" i="1"/>
  <c r="E213" i="1"/>
  <c r="F213" i="1"/>
  <c r="H213" i="1"/>
  <c r="G214" i="1"/>
  <c r="D214" i="1"/>
  <c r="E214" i="1"/>
  <c r="F214" i="1"/>
  <c r="H214" i="1"/>
  <c r="G215" i="1"/>
  <c r="D215" i="1"/>
  <c r="E215" i="1"/>
  <c r="F215" i="1"/>
  <c r="H215" i="1"/>
  <c r="G216" i="1"/>
  <c r="D216" i="1"/>
  <c r="E216" i="1"/>
  <c r="F216" i="1"/>
  <c r="H216" i="1"/>
  <c r="G217" i="1"/>
  <c r="D217" i="1"/>
  <c r="E217" i="1"/>
  <c r="F217" i="1"/>
  <c r="H217" i="1"/>
  <c r="G218" i="1"/>
  <c r="D218" i="1"/>
  <c r="E218" i="1"/>
  <c r="F218" i="1"/>
  <c r="H218" i="1"/>
  <c r="G219" i="1"/>
  <c r="D219" i="1"/>
  <c r="E219" i="1"/>
  <c r="F219" i="1"/>
  <c r="H219" i="1"/>
  <c r="G220" i="1"/>
  <c r="D220" i="1"/>
  <c r="E220" i="1"/>
  <c r="F220" i="1"/>
  <c r="H220" i="1"/>
  <c r="G221" i="1"/>
  <c r="D221" i="1"/>
  <c r="E221" i="1"/>
  <c r="F221" i="1"/>
  <c r="H221" i="1"/>
  <c r="G222" i="1"/>
  <c r="D222" i="1"/>
  <c r="E222" i="1"/>
  <c r="F222" i="1"/>
  <c r="H222" i="1"/>
  <c r="G223" i="1"/>
  <c r="D223" i="1"/>
  <c r="E223" i="1"/>
  <c r="F223" i="1"/>
  <c r="H223" i="1"/>
  <c r="G224" i="1"/>
  <c r="D224" i="1"/>
  <c r="E224" i="1"/>
  <c r="F224" i="1"/>
  <c r="H224" i="1"/>
  <c r="G225" i="1"/>
  <c r="D225" i="1"/>
  <c r="E225" i="1"/>
  <c r="F225" i="1"/>
  <c r="H225" i="1"/>
  <c r="G226" i="1"/>
  <c r="D226" i="1"/>
  <c r="E226" i="1"/>
  <c r="F226" i="1"/>
  <c r="H226" i="1"/>
  <c r="G227" i="1"/>
  <c r="D227" i="1"/>
  <c r="E227" i="1"/>
  <c r="F227" i="1"/>
  <c r="H227" i="1"/>
  <c r="G228" i="1"/>
  <c r="D228" i="1"/>
  <c r="E228" i="1"/>
  <c r="F228" i="1"/>
  <c r="H228" i="1"/>
  <c r="G229" i="1"/>
  <c r="D229" i="1"/>
  <c r="E229" i="1"/>
  <c r="F229" i="1"/>
  <c r="H229" i="1"/>
  <c r="G230" i="1"/>
  <c r="D230" i="1"/>
  <c r="E230" i="1"/>
  <c r="F230" i="1"/>
  <c r="H230" i="1"/>
  <c r="G231" i="1"/>
  <c r="D231" i="1"/>
  <c r="E231" i="1"/>
  <c r="F231" i="1"/>
  <c r="H231" i="1"/>
  <c r="G232" i="1"/>
  <c r="D232" i="1"/>
  <c r="E232" i="1"/>
  <c r="F232" i="1"/>
  <c r="H232" i="1"/>
  <c r="G233" i="1"/>
  <c r="D233" i="1"/>
  <c r="E233" i="1"/>
  <c r="F233" i="1"/>
  <c r="H233" i="1"/>
  <c r="G234" i="1"/>
  <c r="D234" i="1"/>
  <c r="E234" i="1"/>
  <c r="F234" i="1"/>
  <c r="H234" i="1"/>
  <c r="G235" i="1"/>
  <c r="D235" i="1"/>
  <c r="E235" i="1"/>
  <c r="F235" i="1"/>
  <c r="H235" i="1"/>
  <c r="G236" i="1"/>
  <c r="D236" i="1"/>
  <c r="E236" i="1"/>
  <c r="F236" i="1"/>
  <c r="H236" i="1"/>
  <c r="G237" i="1"/>
  <c r="D237" i="1"/>
  <c r="E237" i="1"/>
  <c r="F237" i="1"/>
  <c r="H237" i="1"/>
  <c r="G238" i="1"/>
  <c r="D238" i="1"/>
  <c r="E238" i="1"/>
  <c r="F238" i="1"/>
  <c r="H238" i="1"/>
  <c r="G239" i="1"/>
  <c r="D239" i="1"/>
  <c r="E239" i="1"/>
  <c r="F239" i="1"/>
  <c r="H239" i="1"/>
  <c r="G240" i="1"/>
  <c r="D240" i="1"/>
  <c r="E240" i="1"/>
  <c r="F240" i="1"/>
  <c r="H240" i="1"/>
  <c r="G241" i="1"/>
  <c r="D241" i="1"/>
  <c r="E241" i="1"/>
  <c r="F241" i="1"/>
  <c r="H241" i="1"/>
  <c r="G242" i="1"/>
  <c r="D242" i="1"/>
  <c r="E242" i="1"/>
  <c r="F242" i="1"/>
  <c r="H242" i="1"/>
  <c r="G243" i="1"/>
  <c r="D243" i="1"/>
  <c r="E243" i="1"/>
  <c r="F243" i="1"/>
  <c r="H243" i="1"/>
  <c r="G244" i="1"/>
  <c r="D244" i="1"/>
  <c r="E244" i="1"/>
  <c r="F244" i="1"/>
  <c r="H244" i="1"/>
  <c r="G245" i="1"/>
  <c r="D245" i="1"/>
  <c r="E245" i="1"/>
  <c r="F245" i="1"/>
  <c r="H245" i="1"/>
  <c r="G246" i="1"/>
  <c r="D246" i="1"/>
  <c r="E246" i="1"/>
  <c r="F246" i="1"/>
  <c r="H246" i="1"/>
  <c r="G247" i="1"/>
  <c r="D247" i="1"/>
  <c r="E247" i="1"/>
  <c r="F247" i="1"/>
  <c r="H247" i="1"/>
  <c r="G248" i="1"/>
  <c r="D248" i="1"/>
  <c r="E248" i="1"/>
  <c r="F248" i="1"/>
  <c r="H248" i="1"/>
  <c r="G249" i="1"/>
  <c r="D249" i="1"/>
  <c r="E249" i="1"/>
  <c r="F249" i="1"/>
  <c r="H249" i="1"/>
  <c r="G250" i="1"/>
  <c r="D250" i="1"/>
  <c r="E250" i="1"/>
  <c r="F250" i="1"/>
  <c r="H250" i="1"/>
  <c r="G251" i="1"/>
  <c r="D251" i="1"/>
  <c r="E251" i="1"/>
  <c r="F251" i="1"/>
  <c r="H251" i="1"/>
  <c r="G252" i="1"/>
  <c r="D252" i="1"/>
  <c r="E252" i="1"/>
  <c r="F252" i="1"/>
  <c r="H252" i="1"/>
  <c r="G253" i="1"/>
  <c r="D253" i="1"/>
  <c r="E253" i="1"/>
  <c r="F253" i="1"/>
  <c r="H253" i="1"/>
  <c r="G254" i="1"/>
  <c r="D254" i="1"/>
  <c r="E254" i="1"/>
  <c r="F254" i="1"/>
  <c r="H254" i="1"/>
  <c r="G255" i="1"/>
  <c r="D255" i="1"/>
  <c r="E255" i="1"/>
  <c r="F255" i="1"/>
  <c r="H255" i="1"/>
  <c r="G256" i="1"/>
  <c r="D256" i="1"/>
  <c r="E256" i="1"/>
  <c r="F256" i="1"/>
  <c r="H256" i="1"/>
  <c r="G257" i="1"/>
  <c r="D257" i="1"/>
  <c r="E257" i="1"/>
  <c r="F257" i="1"/>
  <c r="H257" i="1"/>
  <c r="G258" i="1"/>
  <c r="D258" i="1"/>
  <c r="E258" i="1"/>
  <c r="F258" i="1"/>
  <c r="H258" i="1"/>
  <c r="G259" i="1"/>
  <c r="D259" i="1"/>
  <c r="E259" i="1"/>
  <c r="F259" i="1"/>
  <c r="H259" i="1"/>
  <c r="G260" i="1"/>
  <c r="D260" i="1"/>
  <c r="E260" i="1"/>
  <c r="F260" i="1"/>
  <c r="H260" i="1"/>
  <c r="G261" i="1"/>
  <c r="D261" i="1"/>
  <c r="E261" i="1"/>
  <c r="F261" i="1"/>
  <c r="H261" i="1"/>
  <c r="G262" i="1"/>
  <c r="D262" i="1"/>
  <c r="E262" i="1"/>
  <c r="F262" i="1"/>
  <c r="H262" i="1"/>
  <c r="G263" i="1"/>
  <c r="D263" i="1"/>
  <c r="E263" i="1"/>
  <c r="F263" i="1"/>
  <c r="H263" i="1"/>
  <c r="G264" i="1"/>
  <c r="D264" i="1"/>
  <c r="E264" i="1"/>
  <c r="F264" i="1"/>
  <c r="H264" i="1"/>
  <c r="G265" i="1"/>
  <c r="D265" i="1"/>
  <c r="E265" i="1"/>
  <c r="F265" i="1"/>
  <c r="H265" i="1"/>
  <c r="G266" i="1"/>
  <c r="D266" i="1"/>
  <c r="E266" i="1"/>
  <c r="F266" i="1"/>
  <c r="H266" i="1"/>
  <c r="G267" i="1"/>
  <c r="D267" i="1"/>
  <c r="E267" i="1"/>
  <c r="F267" i="1"/>
  <c r="H267" i="1"/>
  <c r="G268" i="1"/>
  <c r="D268" i="1"/>
  <c r="E268" i="1"/>
  <c r="F268" i="1"/>
  <c r="H268" i="1"/>
  <c r="G269" i="1"/>
  <c r="D269" i="1"/>
  <c r="E269" i="1"/>
  <c r="F269" i="1"/>
  <c r="H269" i="1"/>
  <c r="I9" i="1"/>
  <c r="K6" i="7"/>
  <c r="L6" i="7"/>
  <c r="G9" i="7"/>
  <c r="I6" i="7"/>
  <c r="D9" i="7"/>
  <c r="E9" i="7"/>
  <c r="F9" i="7"/>
  <c r="H9" i="7"/>
  <c r="G10" i="7"/>
  <c r="D10" i="7"/>
  <c r="E10" i="7"/>
  <c r="F10" i="7"/>
  <c r="H10" i="7"/>
  <c r="G11" i="7"/>
  <c r="D11" i="7"/>
  <c r="E11" i="7"/>
  <c r="F11" i="7"/>
  <c r="H11" i="7"/>
  <c r="G12" i="7"/>
  <c r="D12" i="7"/>
  <c r="E12" i="7"/>
  <c r="F12" i="7"/>
  <c r="H12" i="7"/>
  <c r="G13" i="7"/>
  <c r="D13" i="7"/>
  <c r="E13" i="7"/>
  <c r="F13" i="7"/>
  <c r="H13" i="7"/>
  <c r="G14" i="7"/>
  <c r="D14" i="7"/>
  <c r="E14" i="7"/>
  <c r="F14" i="7"/>
  <c r="H14" i="7"/>
  <c r="G15" i="7"/>
  <c r="D15" i="7"/>
  <c r="E15" i="7"/>
  <c r="F15" i="7"/>
  <c r="H15" i="7"/>
  <c r="G16" i="7"/>
  <c r="D16" i="7"/>
  <c r="E16" i="7"/>
  <c r="F16" i="7"/>
  <c r="H16" i="7"/>
  <c r="G17" i="7"/>
  <c r="D17" i="7"/>
  <c r="E17" i="7"/>
  <c r="F17" i="7"/>
  <c r="H17" i="7"/>
  <c r="G18" i="7"/>
  <c r="D18" i="7"/>
  <c r="E18" i="7"/>
  <c r="F18" i="7"/>
  <c r="H18" i="7"/>
  <c r="G19" i="7"/>
  <c r="D19" i="7"/>
  <c r="E19" i="7"/>
  <c r="F19" i="7"/>
  <c r="H19" i="7"/>
  <c r="G20" i="7"/>
  <c r="D20" i="7"/>
  <c r="E20" i="7"/>
  <c r="F20" i="7"/>
  <c r="H20" i="7"/>
  <c r="G21" i="7"/>
  <c r="D21" i="7"/>
  <c r="E21" i="7"/>
  <c r="F21" i="7"/>
  <c r="H21" i="7"/>
  <c r="G22" i="7"/>
  <c r="D22" i="7"/>
  <c r="E22" i="7"/>
  <c r="F22" i="7"/>
  <c r="H22" i="7"/>
  <c r="G23" i="7"/>
  <c r="D23" i="7"/>
  <c r="E23" i="7"/>
  <c r="F23" i="7"/>
  <c r="H23" i="7"/>
  <c r="G24" i="7"/>
  <c r="D24" i="7"/>
  <c r="E24" i="7"/>
  <c r="F24" i="7"/>
  <c r="H24" i="7"/>
  <c r="G25" i="7"/>
  <c r="D25" i="7"/>
  <c r="E25" i="7"/>
  <c r="F25" i="7"/>
  <c r="H25" i="7"/>
  <c r="G26" i="7"/>
  <c r="D26" i="7"/>
  <c r="E26" i="7"/>
  <c r="F26" i="7"/>
  <c r="H26" i="7"/>
  <c r="G27" i="7"/>
  <c r="D27" i="7"/>
  <c r="E27" i="7"/>
  <c r="F27" i="7"/>
  <c r="H27" i="7"/>
  <c r="G28" i="7"/>
  <c r="D28" i="7"/>
  <c r="E28" i="7"/>
  <c r="F28" i="7"/>
  <c r="H28" i="7"/>
  <c r="G29" i="7"/>
  <c r="D29" i="7"/>
  <c r="E29" i="7"/>
  <c r="F29" i="7"/>
  <c r="H29" i="7"/>
  <c r="G30" i="7"/>
  <c r="D30" i="7"/>
  <c r="E30" i="7"/>
  <c r="F30" i="7"/>
  <c r="H30" i="7"/>
  <c r="G31" i="7"/>
  <c r="D31" i="7"/>
  <c r="E31" i="7"/>
  <c r="F31" i="7"/>
  <c r="H31" i="7"/>
  <c r="G32" i="7"/>
  <c r="D32" i="7"/>
  <c r="E32" i="7"/>
  <c r="F32" i="7"/>
  <c r="H32" i="7"/>
  <c r="G33" i="7"/>
  <c r="D33" i="7"/>
  <c r="E33" i="7"/>
  <c r="F33" i="7"/>
  <c r="H33" i="7"/>
  <c r="G34" i="7"/>
  <c r="D34" i="7"/>
  <c r="E34" i="7"/>
  <c r="F34" i="7"/>
  <c r="H34" i="7"/>
  <c r="G35" i="7"/>
  <c r="D35" i="7"/>
  <c r="E35" i="7"/>
  <c r="F35" i="7"/>
  <c r="H35" i="7"/>
  <c r="G36" i="7"/>
  <c r="D36" i="7"/>
  <c r="E36" i="7"/>
  <c r="F36" i="7"/>
  <c r="H36" i="7"/>
  <c r="G37" i="7"/>
  <c r="D37" i="7"/>
  <c r="E37" i="7"/>
  <c r="F37" i="7"/>
  <c r="H37" i="7"/>
  <c r="G38" i="7"/>
  <c r="D38" i="7"/>
  <c r="E38" i="7"/>
  <c r="F38" i="7"/>
  <c r="H38" i="7"/>
  <c r="G39" i="7"/>
  <c r="D39" i="7"/>
  <c r="E39" i="7"/>
  <c r="F39" i="7"/>
  <c r="H39" i="7"/>
  <c r="G40" i="7"/>
  <c r="D40" i="7"/>
  <c r="E40" i="7"/>
  <c r="F40" i="7"/>
  <c r="H40" i="7"/>
  <c r="G41" i="7"/>
  <c r="D41" i="7"/>
  <c r="E41" i="7"/>
  <c r="F41" i="7"/>
  <c r="H41" i="7"/>
  <c r="G42" i="7"/>
  <c r="D42" i="7"/>
  <c r="E42" i="7"/>
  <c r="F42" i="7"/>
  <c r="H42" i="7"/>
  <c r="G43" i="7"/>
  <c r="D43" i="7"/>
  <c r="E43" i="7"/>
  <c r="F43" i="7"/>
  <c r="H43" i="7"/>
  <c r="G44" i="7"/>
  <c r="D44" i="7"/>
  <c r="E44" i="7"/>
  <c r="F44" i="7"/>
  <c r="H44" i="7"/>
  <c r="G45" i="7"/>
  <c r="D45" i="7"/>
  <c r="E45" i="7"/>
  <c r="F45" i="7"/>
  <c r="H45" i="7"/>
  <c r="G46" i="7"/>
  <c r="D46" i="7"/>
  <c r="E46" i="7"/>
  <c r="F46" i="7"/>
  <c r="H46" i="7"/>
  <c r="G47" i="7"/>
  <c r="D47" i="7"/>
  <c r="E47" i="7"/>
  <c r="F47" i="7"/>
  <c r="H47" i="7"/>
  <c r="G48" i="7"/>
  <c r="D48" i="7"/>
  <c r="E48" i="7"/>
  <c r="F48" i="7"/>
  <c r="H48" i="7"/>
  <c r="G49" i="7"/>
  <c r="D49" i="7"/>
  <c r="E49" i="7"/>
  <c r="F49" i="7"/>
  <c r="H49" i="7"/>
  <c r="G50" i="7"/>
  <c r="D50" i="7"/>
  <c r="E50" i="7"/>
  <c r="F50" i="7"/>
  <c r="H50" i="7"/>
  <c r="G51" i="7"/>
  <c r="D51" i="7"/>
  <c r="E51" i="7"/>
  <c r="F51" i="7"/>
  <c r="H51" i="7"/>
  <c r="G52" i="7"/>
  <c r="D52" i="7"/>
  <c r="E52" i="7"/>
  <c r="F52" i="7"/>
  <c r="H52" i="7"/>
  <c r="G53" i="7"/>
  <c r="D53" i="7"/>
  <c r="E53" i="7"/>
  <c r="F53" i="7"/>
  <c r="H53" i="7"/>
  <c r="G54" i="7"/>
  <c r="D54" i="7"/>
  <c r="E54" i="7"/>
  <c r="F54" i="7"/>
  <c r="H54" i="7"/>
  <c r="G55" i="7"/>
  <c r="D55" i="7"/>
  <c r="E55" i="7"/>
  <c r="F55" i="7"/>
  <c r="H55" i="7"/>
  <c r="G56" i="7"/>
  <c r="D56" i="7"/>
  <c r="E56" i="7"/>
  <c r="F56" i="7"/>
  <c r="H56" i="7"/>
  <c r="G57" i="7"/>
  <c r="D57" i="7"/>
  <c r="E57" i="7"/>
  <c r="F57" i="7"/>
  <c r="H57" i="7"/>
  <c r="G58" i="7"/>
  <c r="D58" i="7"/>
  <c r="E58" i="7"/>
  <c r="F58" i="7"/>
  <c r="H58" i="7"/>
  <c r="G59" i="7"/>
  <c r="D59" i="7"/>
  <c r="E59" i="7"/>
  <c r="F59" i="7"/>
  <c r="H59" i="7"/>
  <c r="G60" i="7"/>
  <c r="D60" i="7"/>
  <c r="E60" i="7"/>
  <c r="F60" i="7"/>
  <c r="H60" i="7"/>
  <c r="G61" i="7"/>
  <c r="D61" i="7"/>
  <c r="E61" i="7"/>
  <c r="F61" i="7"/>
  <c r="H61" i="7"/>
  <c r="G62" i="7"/>
  <c r="D62" i="7"/>
  <c r="E62" i="7"/>
  <c r="F62" i="7"/>
  <c r="H62" i="7"/>
  <c r="G63" i="7"/>
  <c r="D63" i="7"/>
  <c r="E63" i="7"/>
  <c r="F63" i="7"/>
  <c r="H63" i="7"/>
  <c r="G64" i="7"/>
  <c r="D64" i="7"/>
  <c r="E64" i="7"/>
  <c r="F64" i="7"/>
  <c r="H64" i="7"/>
  <c r="G65" i="7"/>
  <c r="D65" i="7"/>
  <c r="E65" i="7"/>
  <c r="F65" i="7"/>
  <c r="H65" i="7"/>
  <c r="G66" i="7"/>
  <c r="D66" i="7"/>
  <c r="E66" i="7"/>
  <c r="F66" i="7"/>
  <c r="H66" i="7"/>
  <c r="G67" i="7"/>
  <c r="D67" i="7"/>
  <c r="E67" i="7"/>
  <c r="F67" i="7"/>
  <c r="H67" i="7"/>
  <c r="G68" i="7"/>
  <c r="D68" i="7"/>
  <c r="E68" i="7"/>
  <c r="F68" i="7"/>
  <c r="H68" i="7"/>
  <c r="G69" i="7"/>
  <c r="D69" i="7"/>
  <c r="E69" i="7"/>
  <c r="F69" i="7"/>
  <c r="H69" i="7"/>
  <c r="G70" i="7"/>
  <c r="D70" i="7"/>
  <c r="E70" i="7"/>
  <c r="F70" i="7"/>
  <c r="H70" i="7"/>
  <c r="G71" i="7"/>
  <c r="D71" i="7"/>
  <c r="E71" i="7"/>
  <c r="F71" i="7"/>
  <c r="H71" i="7"/>
  <c r="G72" i="7"/>
  <c r="D72" i="7"/>
  <c r="E72" i="7"/>
  <c r="F72" i="7"/>
  <c r="H72" i="7"/>
  <c r="G73" i="7"/>
  <c r="D73" i="7"/>
  <c r="E73" i="7"/>
  <c r="F73" i="7"/>
  <c r="H73" i="7"/>
  <c r="G74" i="7"/>
  <c r="D74" i="7"/>
  <c r="E74" i="7"/>
  <c r="F74" i="7"/>
  <c r="H74" i="7"/>
  <c r="G75" i="7"/>
  <c r="D75" i="7"/>
  <c r="E75" i="7"/>
  <c r="F75" i="7"/>
  <c r="H75" i="7"/>
  <c r="G76" i="7"/>
  <c r="D76" i="7"/>
  <c r="E76" i="7"/>
  <c r="F76" i="7"/>
  <c r="H76" i="7"/>
  <c r="G77" i="7"/>
  <c r="D77" i="7"/>
  <c r="E77" i="7"/>
  <c r="F77" i="7"/>
  <c r="H77" i="7"/>
  <c r="G78" i="7"/>
  <c r="D78" i="7"/>
  <c r="E78" i="7"/>
  <c r="F78" i="7"/>
  <c r="H78" i="7"/>
  <c r="G79" i="7"/>
  <c r="D79" i="7"/>
  <c r="E79" i="7"/>
  <c r="F79" i="7"/>
  <c r="H79" i="7"/>
  <c r="G80" i="7"/>
  <c r="D80" i="7"/>
  <c r="E80" i="7"/>
  <c r="F80" i="7"/>
  <c r="H80" i="7"/>
  <c r="G81" i="7"/>
  <c r="D81" i="7"/>
  <c r="E81" i="7"/>
  <c r="F81" i="7"/>
  <c r="H81" i="7"/>
  <c r="G82" i="7"/>
  <c r="D82" i="7"/>
  <c r="E82" i="7"/>
  <c r="F82" i="7"/>
  <c r="H82" i="7"/>
  <c r="G83" i="7"/>
  <c r="D83" i="7"/>
  <c r="E83" i="7"/>
  <c r="F83" i="7"/>
  <c r="H83" i="7"/>
  <c r="G84" i="7"/>
  <c r="D84" i="7"/>
  <c r="E84" i="7"/>
  <c r="F84" i="7"/>
  <c r="H84" i="7"/>
  <c r="G85" i="7"/>
  <c r="D85" i="7"/>
  <c r="E85" i="7"/>
  <c r="F85" i="7"/>
  <c r="H85" i="7"/>
  <c r="G86" i="7"/>
  <c r="D86" i="7"/>
  <c r="E86" i="7"/>
  <c r="F86" i="7"/>
  <c r="H86" i="7"/>
  <c r="G87" i="7"/>
  <c r="D87" i="7"/>
  <c r="E87" i="7"/>
  <c r="F87" i="7"/>
  <c r="H87" i="7"/>
  <c r="G88" i="7"/>
  <c r="D88" i="7"/>
  <c r="E88" i="7"/>
  <c r="F88" i="7"/>
  <c r="H88" i="7"/>
  <c r="G89" i="7"/>
  <c r="D89" i="7"/>
  <c r="E89" i="7"/>
  <c r="F89" i="7"/>
  <c r="H89" i="7"/>
  <c r="G90" i="7"/>
  <c r="D90" i="7"/>
  <c r="E90" i="7"/>
  <c r="F90" i="7"/>
  <c r="H90" i="7"/>
  <c r="G91" i="7"/>
  <c r="D91" i="7"/>
  <c r="E91" i="7"/>
  <c r="F91" i="7"/>
  <c r="H91" i="7"/>
  <c r="G92" i="7"/>
  <c r="D92" i="7"/>
  <c r="E92" i="7"/>
  <c r="F92" i="7"/>
  <c r="H92" i="7"/>
  <c r="G93" i="7"/>
  <c r="D93" i="7"/>
  <c r="E93" i="7"/>
  <c r="F93" i="7"/>
  <c r="H93" i="7"/>
  <c r="G94" i="7"/>
  <c r="D94" i="7"/>
  <c r="E94" i="7"/>
  <c r="F94" i="7"/>
  <c r="H94" i="7"/>
  <c r="G95" i="7"/>
  <c r="D95" i="7"/>
  <c r="E95" i="7"/>
  <c r="F95" i="7"/>
  <c r="H95" i="7"/>
  <c r="G96" i="7"/>
  <c r="D96" i="7"/>
  <c r="E96" i="7"/>
  <c r="F96" i="7"/>
  <c r="H96" i="7"/>
  <c r="G97" i="7"/>
  <c r="D97" i="7"/>
  <c r="E97" i="7"/>
  <c r="F97" i="7"/>
  <c r="H97" i="7"/>
  <c r="G98" i="7"/>
  <c r="D98" i="7"/>
  <c r="E98" i="7"/>
  <c r="F98" i="7"/>
  <c r="H98" i="7"/>
  <c r="G99" i="7"/>
  <c r="D99" i="7"/>
  <c r="E99" i="7"/>
  <c r="F99" i="7"/>
  <c r="H99" i="7"/>
  <c r="G100" i="7"/>
  <c r="D100" i="7"/>
  <c r="E100" i="7"/>
  <c r="F100" i="7"/>
  <c r="H100" i="7"/>
  <c r="G101" i="7"/>
  <c r="D101" i="7"/>
  <c r="E101" i="7"/>
  <c r="F101" i="7"/>
  <c r="H101" i="7"/>
  <c r="G102" i="7"/>
  <c r="D102" i="7"/>
  <c r="E102" i="7"/>
  <c r="F102" i="7"/>
  <c r="H102" i="7"/>
  <c r="G103" i="7"/>
  <c r="D103" i="7"/>
  <c r="E103" i="7"/>
  <c r="F103" i="7"/>
  <c r="H103" i="7"/>
  <c r="G104" i="7"/>
  <c r="D104" i="7"/>
  <c r="E104" i="7"/>
  <c r="F104" i="7"/>
  <c r="H104" i="7"/>
  <c r="G105" i="7"/>
  <c r="D105" i="7"/>
  <c r="E105" i="7"/>
  <c r="F105" i="7"/>
  <c r="H105" i="7"/>
  <c r="G106" i="7"/>
  <c r="D106" i="7"/>
  <c r="E106" i="7"/>
  <c r="F106" i="7"/>
  <c r="H106" i="7"/>
  <c r="G107" i="7"/>
  <c r="D107" i="7"/>
  <c r="E107" i="7"/>
  <c r="F107" i="7"/>
  <c r="H107" i="7"/>
  <c r="G108" i="7"/>
  <c r="D108" i="7"/>
  <c r="E108" i="7"/>
  <c r="F108" i="7"/>
  <c r="H108" i="7"/>
  <c r="G109" i="7"/>
  <c r="D109" i="7"/>
  <c r="E109" i="7"/>
  <c r="F109" i="7"/>
  <c r="H109" i="7"/>
  <c r="G110" i="7"/>
  <c r="D110" i="7"/>
  <c r="E110" i="7"/>
  <c r="F110" i="7"/>
  <c r="H110" i="7"/>
  <c r="G111" i="7"/>
  <c r="D111" i="7"/>
  <c r="E111" i="7"/>
  <c r="F111" i="7"/>
  <c r="H111" i="7"/>
  <c r="G112" i="7"/>
  <c r="D112" i="7"/>
  <c r="E112" i="7"/>
  <c r="F112" i="7"/>
  <c r="H112" i="7"/>
  <c r="G113" i="7"/>
  <c r="D113" i="7"/>
  <c r="E113" i="7"/>
  <c r="F113" i="7"/>
  <c r="H113" i="7"/>
  <c r="G114" i="7"/>
  <c r="D114" i="7"/>
  <c r="E114" i="7"/>
  <c r="F114" i="7"/>
  <c r="H114" i="7"/>
  <c r="G115" i="7"/>
  <c r="D115" i="7"/>
  <c r="E115" i="7"/>
  <c r="F115" i="7"/>
  <c r="H115" i="7"/>
  <c r="G116" i="7"/>
  <c r="D116" i="7"/>
  <c r="E116" i="7"/>
  <c r="F116" i="7"/>
  <c r="H116" i="7"/>
  <c r="G117" i="7"/>
  <c r="D117" i="7"/>
  <c r="E117" i="7"/>
  <c r="F117" i="7"/>
  <c r="H117" i="7"/>
  <c r="G118" i="7"/>
  <c r="D118" i="7"/>
  <c r="E118" i="7"/>
  <c r="F118" i="7"/>
  <c r="H118" i="7"/>
  <c r="G119" i="7"/>
  <c r="D119" i="7"/>
  <c r="E119" i="7"/>
  <c r="F119" i="7"/>
  <c r="H119" i="7"/>
  <c r="G120" i="7"/>
  <c r="D120" i="7"/>
  <c r="E120" i="7"/>
  <c r="F120" i="7"/>
  <c r="H120" i="7"/>
  <c r="G121" i="7"/>
  <c r="D121" i="7"/>
  <c r="E121" i="7"/>
  <c r="F121" i="7"/>
  <c r="H121" i="7"/>
  <c r="G122" i="7"/>
  <c r="D122" i="7"/>
  <c r="E122" i="7"/>
  <c r="F122" i="7"/>
  <c r="H122" i="7"/>
  <c r="G123" i="7"/>
  <c r="D123" i="7"/>
  <c r="E123" i="7"/>
  <c r="F123" i="7"/>
  <c r="H123" i="7"/>
  <c r="G124" i="7"/>
  <c r="D124" i="7"/>
  <c r="E124" i="7"/>
  <c r="F124" i="7"/>
  <c r="H124" i="7"/>
  <c r="G125" i="7"/>
  <c r="D125" i="7"/>
  <c r="E125" i="7"/>
  <c r="F125" i="7"/>
  <c r="H125" i="7"/>
  <c r="G126" i="7"/>
  <c r="D126" i="7"/>
  <c r="E126" i="7"/>
  <c r="F126" i="7"/>
  <c r="H126" i="7"/>
  <c r="G127" i="7"/>
  <c r="D127" i="7"/>
  <c r="E127" i="7"/>
  <c r="F127" i="7"/>
  <c r="H127" i="7"/>
  <c r="G128" i="7"/>
  <c r="D128" i="7"/>
  <c r="E128" i="7"/>
  <c r="F128" i="7"/>
  <c r="H128" i="7"/>
  <c r="G129" i="7"/>
  <c r="D129" i="7"/>
  <c r="E129" i="7"/>
  <c r="F129" i="7"/>
  <c r="H129" i="7"/>
  <c r="G130" i="7"/>
  <c r="D130" i="7"/>
  <c r="E130" i="7"/>
  <c r="F130" i="7"/>
  <c r="H130" i="7"/>
  <c r="G131" i="7"/>
  <c r="D131" i="7"/>
  <c r="E131" i="7"/>
  <c r="F131" i="7"/>
  <c r="H131" i="7"/>
  <c r="G132" i="7"/>
  <c r="D132" i="7"/>
  <c r="E132" i="7"/>
  <c r="F132" i="7"/>
  <c r="H132" i="7"/>
  <c r="G133" i="7"/>
  <c r="D133" i="7"/>
  <c r="E133" i="7"/>
  <c r="F133" i="7"/>
  <c r="H133" i="7"/>
  <c r="G134" i="7"/>
  <c r="D134" i="7"/>
  <c r="E134" i="7"/>
  <c r="F134" i="7"/>
  <c r="H134" i="7"/>
  <c r="G135" i="7"/>
  <c r="D135" i="7"/>
  <c r="E135" i="7"/>
  <c r="F135" i="7"/>
  <c r="H135" i="7"/>
  <c r="G136" i="7"/>
  <c r="D136" i="7"/>
  <c r="E136" i="7"/>
  <c r="F136" i="7"/>
  <c r="H136" i="7"/>
  <c r="G137" i="7"/>
  <c r="D137" i="7"/>
  <c r="E137" i="7"/>
  <c r="F137" i="7"/>
  <c r="H137" i="7"/>
  <c r="G138" i="7"/>
  <c r="D138" i="7"/>
  <c r="E138" i="7"/>
  <c r="F138" i="7"/>
  <c r="H138" i="7"/>
  <c r="G139" i="7"/>
  <c r="D139" i="7"/>
  <c r="E139" i="7"/>
  <c r="F139" i="7"/>
  <c r="H139" i="7"/>
  <c r="G140" i="7"/>
  <c r="D140" i="7"/>
  <c r="E140" i="7"/>
  <c r="F140" i="7"/>
  <c r="H140" i="7"/>
  <c r="G141" i="7"/>
  <c r="D141" i="7"/>
  <c r="E141" i="7"/>
  <c r="F141" i="7"/>
  <c r="H141" i="7"/>
  <c r="G142" i="7"/>
  <c r="D142" i="7"/>
  <c r="E142" i="7"/>
  <c r="F142" i="7"/>
  <c r="H142" i="7"/>
  <c r="G143" i="7"/>
  <c r="D143" i="7"/>
  <c r="E143" i="7"/>
  <c r="F143" i="7"/>
  <c r="H143" i="7"/>
  <c r="G144" i="7"/>
  <c r="D144" i="7"/>
  <c r="E144" i="7"/>
  <c r="F144" i="7"/>
  <c r="H144" i="7"/>
  <c r="G145" i="7"/>
  <c r="D145" i="7"/>
  <c r="E145" i="7"/>
  <c r="F145" i="7"/>
  <c r="H145" i="7"/>
  <c r="G146" i="7"/>
  <c r="D146" i="7"/>
  <c r="E146" i="7"/>
  <c r="F146" i="7"/>
  <c r="H146" i="7"/>
  <c r="G147" i="7"/>
  <c r="D147" i="7"/>
  <c r="E147" i="7"/>
  <c r="F147" i="7"/>
  <c r="H147" i="7"/>
  <c r="G148" i="7"/>
  <c r="D148" i="7"/>
  <c r="E148" i="7"/>
  <c r="F148" i="7"/>
  <c r="H148" i="7"/>
  <c r="G149" i="7"/>
  <c r="D149" i="7"/>
  <c r="E149" i="7"/>
  <c r="F149" i="7"/>
  <c r="H149" i="7"/>
  <c r="G150" i="7"/>
  <c r="D150" i="7"/>
  <c r="E150" i="7"/>
  <c r="F150" i="7"/>
  <c r="H150" i="7"/>
  <c r="G151" i="7"/>
  <c r="D151" i="7"/>
  <c r="E151" i="7"/>
  <c r="F151" i="7"/>
  <c r="H151" i="7"/>
  <c r="G152" i="7"/>
  <c r="D152" i="7"/>
  <c r="E152" i="7"/>
  <c r="F152" i="7"/>
  <c r="H152" i="7"/>
  <c r="G153" i="7"/>
  <c r="D153" i="7"/>
  <c r="E153" i="7"/>
  <c r="F153" i="7"/>
  <c r="H153" i="7"/>
  <c r="G154" i="7"/>
  <c r="D154" i="7"/>
  <c r="E154" i="7"/>
  <c r="F154" i="7"/>
  <c r="H154" i="7"/>
  <c r="G155" i="7"/>
  <c r="D155" i="7"/>
  <c r="E155" i="7"/>
  <c r="F155" i="7"/>
  <c r="H155" i="7"/>
  <c r="G156" i="7"/>
  <c r="D156" i="7"/>
  <c r="E156" i="7"/>
  <c r="F156" i="7"/>
  <c r="H156" i="7"/>
  <c r="G157" i="7"/>
  <c r="D157" i="7"/>
  <c r="E157" i="7"/>
  <c r="F157" i="7"/>
  <c r="H157" i="7"/>
  <c r="G158" i="7"/>
  <c r="D158" i="7"/>
  <c r="E158" i="7"/>
  <c r="F158" i="7"/>
  <c r="H158" i="7"/>
  <c r="G159" i="7"/>
  <c r="D159" i="7"/>
  <c r="E159" i="7"/>
  <c r="F159" i="7"/>
  <c r="H159" i="7"/>
  <c r="G160" i="7"/>
  <c r="D160" i="7"/>
  <c r="E160" i="7"/>
  <c r="F160" i="7"/>
  <c r="H160" i="7"/>
  <c r="G161" i="7"/>
  <c r="D161" i="7"/>
  <c r="E161" i="7"/>
  <c r="F161" i="7"/>
  <c r="H161" i="7"/>
  <c r="G162" i="7"/>
  <c r="D162" i="7"/>
  <c r="E162" i="7"/>
  <c r="F162" i="7"/>
  <c r="H162" i="7"/>
  <c r="G163" i="7"/>
  <c r="D163" i="7"/>
  <c r="E163" i="7"/>
  <c r="F163" i="7"/>
  <c r="H163" i="7"/>
  <c r="G164" i="7"/>
  <c r="D164" i="7"/>
  <c r="E164" i="7"/>
  <c r="F164" i="7"/>
  <c r="H164" i="7"/>
  <c r="G165" i="7"/>
  <c r="D165" i="7"/>
  <c r="E165" i="7"/>
  <c r="F165" i="7"/>
  <c r="H165" i="7"/>
  <c r="G166" i="7"/>
  <c r="D166" i="7"/>
  <c r="E166" i="7"/>
  <c r="F166" i="7"/>
  <c r="H166" i="7"/>
  <c r="G167" i="7"/>
  <c r="D167" i="7"/>
  <c r="E167" i="7"/>
  <c r="F167" i="7"/>
  <c r="H167" i="7"/>
  <c r="G168" i="7"/>
  <c r="D168" i="7"/>
  <c r="E168" i="7"/>
  <c r="F168" i="7"/>
  <c r="H168" i="7"/>
  <c r="G169" i="7"/>
  <c r="D169" i="7"/>
  <c r="E169" i="7"/>
  <c r="F169" i="7"/>
  <c r="H169" i="7"/>
  <c r="G170" i="7"/>
  <c r="D170" i="7"/>
  <c r="E170" i="7"/>
  <c r="F170" i="7"/>
  <c r="H170" i="7"/>
  <c r="G171" i="7"/>
  <c r="D171" i="7"/>
  <c r="E171" i="7"/>
  <c r="F171" i="7"/>
  <c r="H171" i="7"/>
  <c r="G172" i="7"/>
  <c r="D172" i="7"/>
  <c r="E172" i="7"/>
  <c r="F172" i="7"/>
  <c r="H172" i="7"/>
  <c r="G173" i="7"/>
  <c r="D173" i="7"/>
  <c r="E173" i="7"/>
  <c r="F173" i="7"/>
  <c r="H173" i="7"/>
  <c r="G174" i="7"/>
  <c r="D174" i="7"/>
  <c r="E174" i="7"/>
  <c r="F174" i="7"/>
  <c r="H174" i="7"/>
  <c r="G175" i="7"/>
  <c r="D175" i="7"/>
  <c r="E175" i="7"/>
  <c r="F175" i="7"/>
  <c r="H175" i="7"/>
  <c r="G176" i="7"/>
  <c r="D176" i="7"/>
  <c r="E176" i="7"/>
  <c r="F176" i="7"/>
  <c r="H176" i="7"/>
  <c r="G177" i="7"/>
  <c r="D177" i="7"/>
  <c r="E177" i="7"/>
  <c r="F177" i="7"/>
  <c r="H177" i="7"/>
  <c r="G178" i="7"/>
  <c r="D178" i="7"/>
  <c r="E178" i="7"/>
  <c r="F178" i="7"/>
  <c r="H178" i="7"/>
  <c r="G179" i="7"/>
  <c r="D179" i="7"/>
  <c r="E179" i="7"/>
  <c r="F179" i="7"/>
  <c r="H179" i="7"/>
  <c r="G180" i="7"/>
  <c r="D180" i="7"/>
  <c r="E180" i="7"/>
  <c r="F180" i="7"/>
  <c r="H180" i="7"/>
  <c r="G181" i="7"/>
  <c r="D181" i="7"/>
  <c r="E181" i="7"/>
  <c r="F181" i="7"/>
  <c r="H181" i="7"/>
  <c r="G182" i="7"/>
  <c r="D182" i="7"/>
  <c r="E182" i="7"/>
  <c r="F182" i="7"/>
  <c r="H182" i="7"/>
  <c r="G183" i="7"/>
  <c r="D183" i="7"/>
  <c r="E183" i="7"/>
  <c r="F183" i="7"/>
  <c r="H183" i="7"/>
  <c r="G184" i="7"/>
  <c r="D184" i="7"/>
  <c r="E184" i="7"/>
  <c r="F184" i="7"/>
  <c r="H184" i="7"/>
  <c r="G185" i="7"/>
  <c r="D185" i="7"/>
  <c r="E185" i="7"/>
  <c r="F185" i="7"/>
  <c r="H185" i="7"/>
  <c r="G186" i="7"/>
  <c r="D186" i="7"/>
  <c r="E186" i="7"/>
  <c r="F186" i="7"/>
  <c r="H186" i="7"/>
  <c r="G187" i="7"/>
  <c r="D187" i="7"/>
  <c r="E187" i="7"/>
  <c r="F187" i="7"/>
  <c r="H187" i="7"/>
  <c r="G188" i="7"/>
  <c r="D188" i="7"/>
  <c r="E188" i="7"/>
  <c r="F188" i="7"/>
  <c r="H188" i="7"/>
  <c r="G189" i="7"/>
  <c r="D189" i="7"/>
  <c r="E189" i="7"/>
  <c r="F189" i="7"/>
  <c r="H189" i="7"/>
  <c r="G190" i="7"/>
  <c r="D190" i="7"/>
  <c r="E190" i="7"/>
  <c r="F190" i="7"/>
  <c r="H190" i="7"/>
  <c r="G191" i="7"/>
  <c r="D191" i="7"/>
  <c r="E191" i="7"/>
  <c r="F191" i="7"/>
  <c r="H191" i="7"/>
  <c r="G192" i="7"/>
  <c r="D192" i="7"/>
  <c r="E192" i="7"/>
  <c r="F192" i="7"/>
  <c r="H192" i="7"/>
  <c r="G193" i="7"/>
  <c r="D193" i="7"/>
  <c r="E193" i="7"/>
  <c r="F193" i="7"/>
  <c r="H193" i="7"/>
  <c r="G194" i="7"/>
  <c r="D194" i="7"/>
  <c r="E194" i="7"/>
  <c r="F194" i="7"/>
  <c r="H194" i="7"/>
  <c r="G195" i="7"/>
  <c r="D195" i="7"/>
  <c r="E195" i="7"/>
  <c r="F195" i="7"/>
  <c r="H195" i="7"/>
  <c r="G196" i="7"/>
  <c r="D196" i="7"/>
  <c r="E196" i="7"/>
  <c r="F196" i="7"/>
  <c r="H196" i="7"/>
  <c r="G197" i="7"/>
  <c r="D197" i="7"/>
  <c r="E197" i="7"/>
  <c r="F197" i="7"/>
  <c r="H197" i="7"/>
  <c r="G198" i="7"/>
  <c r="D198" i="7"/>
  <c r="E198" i="7"/>
  <c r="F198" i="7"/>
  <c r="H198" i="7"/>
  <c r="G199" i="7"/>
  <c r="D199" i="7"/>
  <c r="E199" i="7"/>
  <c r="F199" i="7"/>
  <c r="H199" i="7"/>
  <c r="G200" i="7"/>
  <c r="D200" i="7"/>
  <c r="E200" i="7"/>
  <c r="F200" i="7"/>
  <c r="H200" i="7"/>
  <c r="G201" i="7"/>
  <c r="D201" i="7"/>
  <c r="E201" i="7"/>
  <c r="F201" i="7"/>
  <c r="H201" i="7"/>
  <c r="G202" i="7"/>
  <c r="D202" i="7"/>
  <c r="E202" i="7"/>
  <c r="F202" i="7"/>
  <c r="H202" i="7"/>
  <c r="G203" i="7"/>
  <c r="D203" i="7"/>
  <c r="E203" i="7"/>
  <c r="F203" i="7"/>
  <c r="H203" i="7"/>
  <c r="G204" i="7"/>
  <c r="D204" i="7"/>
  <c r="E204" i="7"/>
  <c r="F204" i="7"/>
  <c r="H204" i="7"/>
  <c r="G205" i="7"/>
  <c r="D205" i="7"/>
  <c r="E205" i="7"/>
  <c r="F205" i="7"/>
  <c r="H205" i="7"/>
  <c r="G206" i="7"/>
  <c r="D206" i="7"/>
  <c r="E206" i="7"/>
  <c r="F206" i="7"/>
  <c r="H206" i="7"/>
  <c r="G207" i="7"/>
  <c r="D207" i="7"/>
  <c r="E207" i="7"/>
  <c r="F207" i="7"/>
  <c r="H207" i="7"/>
  <c r="G208" i="7"/>
  <c r="D208" i="7"/>
  <c r="E208" i="7"/>
  <c r="F208" i="7"/>
  <c r="H208" i="7"/>
  <c r="G209" i="7"/>
  <c r="D209" i="7"/>
  <c r="E209" i="7"/>
  <c r="F209" i="7"/>
  <c r="H209" i="7"/>
  <c r="G210" i="7"/>
  <c r="D210" i="7"/>
  <c r="E210" i="7"/>
  <c r="F210" i="7"/>
  <c r="H210" i="7"/>
  <c r="G211" i="7"/>
  <c r="D211" i="7"/>
  <c r="E211" i="7"/>
  <c r="F211" i="7"/>
  <c r="H211" i="7"/>
  <c r="G212" i="7"/>
  <c r="D212" i="7"/>
  <c r="E212" i="7"/>
  <c r="F212" i="7"/>
  <c r="H212" i="7"/>
  <c r="G213" i="7"/>
  <c r="D213" i="7"/>
  <c r="E213" i="7"/>
  <c r="F213" i="7"/>
  <c r="H213" i="7"/>
  <c r="G214" i="7"/>
  <c r="D214" i="7"/>
  <c r="E214" i="7"/>
  <c r="F214" i="7"/>
  <c r="H214" i="7"/>
  <c r="G215" i="7"/>
  <c r="D215" i="7"/>
  <c r="E215" i="7"/>
  <c r="F215" i="7"/>
  <c r="H215" i="7"/>
  <c r="G216" i="7"/>
  <c r="D216" i="7"/>
  <c r="E216" i="7"/>
  <c r="F216" i="7"/>
  <c r="H216" i="7"/>
  <c r="G217" i="7"/>
  <c r="D217" i="7"/>
  <c r="E217" i="7"/>
  <c r="F217" i="7"/>
  <c r="H217" i="7"/>
  <c r="G218" i="7"/>
  <c r="D218" i="7"/>
  <c r="E218" i="7"/>
  <c r="F218" i="7"/>
  <c r="H218" i="7"/>
  <c r="G219" i="7"/>
  <c r="D219" i="7"/>
  <c r="E219" i="7"/>
  <c r="F219" i="7"/>
  <c r="H219" i="7"/>
  <c r="G220" i="7"/>
  <c r="D220" i="7"/>
  <c r="E220" i="7"/>
  <c r="F220" i="7"/>
  <c r="H220" i="7"/>
  <c r="G221" i="7"/>
  <c r="D221" i="7"/>
  <c r="E221" i="7"/>
  <c r="F221" i="7"/>
  <c r="H221" i="7"/>
  <c r="G222" i="7"/>
  <c r="D222" i="7"/>
  <c r="E222" i="7"/>
  <c r="F222" i="7"/>
  <c r="H222" i="7"/>
  <c r="G223" i="7"/>
  <c r="D223" i="7"/>
  <c r="E223" i="7"/>
  <c r="F223" i="7"/>
  <c r="H223" i="7"/>
  <c r="G224" i="7"/>
  <c r="D224" i="7"/>
  <c r="E224" i="7"/>
  <c r="F224" i="7"/>
  <c r="H224" i="7"/>
  <c r="G225" i="7"/>
  <c r="D225" i="7"/>
  <c r="E225" i="7"/>
  <c r="F225" i="7"/>
  <c r="H225" i="7"/>
  <c r="G226" i="7"/>
  <c r="D226" i="7"/>
  <c r="E226" i="7"/>
  <c r="F226" i="7"/>
  <c r="H226" i="7"/>
  <c r="G227" i="7"/>
  <c r="D227" i="7"/>
  <c r="E227" i="7"/>
  <c r="F227" i="7"/>
  <c r="H227" i="7"/>
  <c r="G228" i="7"/>
  <c r="D228" i="7"/>
  <c r="E228" i="7"/>
  <c r="F228" i="7"/>
  <c r="H228" i="7"/>
  <c r="G229" i="7"/>
  <c r="D229" i="7"/>
  <c r="E229" i="7"/>
  <c r="F229" i="7"/>
  <c r="H229" i="7"/>
  <c r="G230" i="7"/>
  <c r="D230" i="7"/>
  <c r="E230" i="7"/>
  <c r="F230" i="7"/>
  <c r="H230" i="7"/>
  <c r="J9" i="7"/>
  <c r="K9" i="7"/>
  <c r="I9" i="7"/>
  <c r="G231" i="7"/>
  <c r="D231" i="7"/>
  <c r="E231" i="7"/>
  <c r="F231" i="7"/>
  <c r="H231" i="7"/>
  <c r="G232" i="7"/>
  <c r="D232" i="7"/>
  <c r="E232" i="7"/>
  <c r="F232" i="7"/>
  <c r="H232" i="7"/>
  <c r="G233" i="7"/>
  <c r="D233" i="7"/>
  <c r="E233" i="7"/>
  <c r="F233" i="7"/>
  <c r="H233" i="7"/>
  <c r="G234" i="7"/>
  <c r="D234" i="7"/>
  <c r="E234" i="7"/>
  <c r="F234" i="7"/>
  <c r="H234" i="7"/>
  <c r="G235" i="7"/>
  <c r="D235" i="7"/>
  <c r="E235" i="7"/>
  <c r="F235" i="7"/>
  <c r="H235" i="7"/>
  <c r="G236" i="7"/>
  <c r="D236" i="7"/>
  <c r="E236" i="7"/>
  <c r="F236" i="7"/>
  <c r="H236" i="7"/>
  <c r="G237" i="7"/>
  <c r="D237" i="7"/>
  <c r="E237" i="7"/>
  <c r="F237" i="7"/>
  <c r="H237" i="7"/>
  <c r="G238" i="7"/>
  <c r="D238" i="7"/>
  <c r="E238" i="7"/>
  <c r="F238" i="7"/>
  <c r="H238" i="7"/>
  <c r="G239" i="7"/>
  <c r="D239" i="7"/>
  <c r="E239" i="7"/>
  <c r="F239" i="7"/>
  <c r="H239" i="7"/>
  <c r="G15" i="1"/>
  <c r="D15" i="1"/>
  <c r="E15" i="1"/>
  <c r="F15" i="1"/>
  <c r="H15" i="1"/>
  <c r="G16" i="1"/>
  <c r="D16" i="1"/>
  <c r="E16" i="1"/>
  <c r="F16" i="1"/>
  <c r="H16" i="1"/>
  <c r="G17" i="1"/>
  <c r="D17" i="1"/>
  <c r="E17" i="1"/>
  <c r="F17" i="1"/>
  <c r="H17" i="1"/>
  <c r="G18" i="1"/>
  <c r="D18" i="1"/>
  <c r="E18" i="1"/>
  <c r="F18" i="1"/>
  <c r="H18" i="1"/>
  <c r="G13" i="1"/>
  <c r="D13" i="1"/>
  <c r="E13" i="1"/>
  <c r="F13" i="1"/>
  <c r="H13" i="1"/>
  <c r="G14" i="1"/>
  <c r="D14" i="1"/>
  <c r="E14" i="1"/>
  <c r="F14" i="1"/>
  <c r="H14" i="1"/>
  <c r="J9" i="1"/>
  <c r="K9" i="1"/>
  <c r="G9" i="1"/>
  <c r="F9" i="1"/>
  <c r="H9" i="1"/>
  <c r="G10" i="1"/>
  <c r="D10" i="1"/>
  <c r="E10" i="1"/>
  <c r="F10" i="1"/>
  <c r="H10" i="1"/>
  <c r="G11" i="1"/>
  <c r="D11" i="1"/>
  <c r="E11" i="1"/>
  <c r="F11" i="1"/>
  <c r="H11" i="1"/>
  <c r="G12" i="1"/>
  <c r="D12" i="1"/>
  <c r="E12" i="1"/>
  <c r="F12" i="1"/>
  <c r="H12" i="1"/>
  <c r="H9" i="6"/>
  <c r="D11" i="6"/>
  <c r="E11" i="6"/>
  <c r="F11" i="6"/>
  <c r="H11" i="6"/>
  <c r="G12" i="6"/>
  <c r="D12" i="6"/>
  <c r="E12" i="6"/>
  <c r="F12" i="6"/>
  <c r="H12" i="6"/>
  <c r="G13" i="6"/>
  <c r="D13" i="6"/>
  <c r="E13" i="6"/>
  <c r="F13" i="6"/>
  <c r="H13" i="6"/>
  <c r="G14" i="6"/>
  <c r="D14" i="6"/>
  <c r="E14" i="6"/>
  <c r="F14" i="6"/>
  <c r="H14" i="6"/>
  <c r="G15" i="6"/>
  <c r="D15" i="6"/>
  <c r="E15" i="6"/>
  <c r="F15" i="6"/>
  <c r="H15" i="6"/>
  <c r="G16" i="6"/>
  <c r="D16" i="6"/>
  <c r="E16" i="6"/>
  <c r="F16" i="6"/>
  <c r="H16" i="6"/>
  <c r="G17" i="6"/>
  <c r="D17" i="6"/>
  <c r="E17" i="6"/>
  <c r="F17" i="6"/>
  <c r="H17" i="6"/>
  <c r="G18" i="6"/>
  <c r="D18" i="6"/>
  <c r="E18" i="6"/>
  <c r="F18" i="6"/>
  <c r="H18" i="6"/>
  <c r="G19" i="6"/>
  <c r="D19" i="6"/>
  <c r="E19" i="6"/>
  <c r="F19" i="6"/>
  <c r="H19" i="6"/>
  <c r="G20" i="6"/>
  <c r="D20" i="6"/>
  <c r="E20" i="6"/>
  <c r="F20" i="6"/>
  <c r="H20" i="6"/>
  <c r="G21" i="6"/>
  <c r="D21" i="6"/>
  <c r="E21" i="6"/>
  <c r="F21" i="6"/>
  <c r="H21" i="6"/>
  <c r="G22" i="6"/>
  <c r="D22" i="6"/>
  <c r="E22" i="6"/>
  <c r="F22" i="6"/>
  <c r="H22" i="6"/>
  <c r="G23" i="6"/>
  <c r="D23" i="6"/>
  <c r="E23" i="6"/>
  <c r="F23" i="6"/>
  <c r="H23" i="6"/>
  <c r="G24" i="6"/>
  <c r="D24" i="6"/>
  <c r="E24" i="6"/>
  <c r="F24" i="6"/>
  <c r="H24" i="6"/>
  <c r="G25" i="6"/>
  <c r="D25" i="6"/>
  <c r="E25" i="6"/>
  <c r="F25" i="6"/>
  <c r="H25" i="6"/>
  <c r="G26" i="6"/>
  <c r="D26" i="6"/>
  <c r="E26" i="6"/>
  <c r="F26" i="6"/>
  <c r="H26" i="6"/>
  <c r="G27" i="6"/>
  <c r="D27" i="6"/>
  <c r="E27" i="6"/>
  <c r="F27" i="6"/>
  <c r="H27" i="6"/>
  <c r="G28" i="6"/>
  <c r="D28" i="6"/>
  <c r="E28" i="6"/>
  <c r="F28" i="6"/>
  <c r="H28" i="6"/>
  <c r="G29" i="6"/>
  <c r="D29" i="6"/>
  <c r="E29" i="6"/>
  <c r="F29" i="6"/>
  <c r="H29" i="6"/>
  <c r="G30" i="6"/>
  <c r="D30" i="6"/>
  <c r="E30" i="6"/>
  <c r="F30" i="6"/>
  <c r="H30" i="6"/>
  <c r="G31" i="6"/>
  <c r="D31" i="6"/>
  <c r="E31" i="6"/>
  <c r="F31" i="6"/>
  <c r="H31" i="6"/>
  <c r="G32" i="6"/>
  <c r="D32" i="6"/>
  <c r="E32" i="6"/>
  <c r="F32" i="6"/>
  <c r="H32" i="6"/>
  <c r="G33" i="6"/>
  <c r="D33" i="6"/>
  <c r="E33" i="6"/>
  <c r="F33" i="6"/>
  <c r="H33" i="6"/>
  <c r="G34" i="6"/>
  <c r="D34" i="6"/>
  <c r="E34" i="6"/>
  <c r="F34" i="6"/>
  <c r="H34" i="6"/>
  <c r="G35" i="6"/>
  <c r="D35" i="6"/>
  <c r="E35" i="6"/>
  <c r="F35" i="6"/>
  <c r="H35" i="6"/>
  <c r="G36" i="6"/>
  <c r="D36" i="6"/>
  <c r="E36" i="6"/>
  <c r="F36" i="6"/>
  <c r="H36" i="6"/>
  <c r="G37" i="6"/>
  <c r="D37" i="6"/>
  <c r="E37" i="6"/>
  <c r="F37" i="6"/>
  <c r="H37" i="6"/>
  <c r="G38" i="6"/>
  <c r="D38" i="6"/>
  <c r="E38" i="6"/>
  <c r="F38" i="6"/>
  <c r="H38" i="6"/>
  <c r="G39" i="6"/>
  <c r="D39" i="6"/>
  <c r="E39" i="6"/>
  <c r="F39" i="6"/>
  <c r="H39" i="6"/>
  <c r="G40" i="6"/>
  <c r="D40" i="6"/>
  <c r="E40" i="6"/>
  <c r="F40" i="6"/>
  <c r="H40" i="6"/>
  <c r="G41" i="6"/>
  <c r="D41" i="6"/>
  <c r="E41" i="6"/>
  <c r="F41" i="6"/>
  <c r="H41" i="6"/>
  <c r="G42" i="6"/>
  <c r="D42" i="6"/>
  <c r="E42" i="6"/>
  <c r="F42" i="6"/>
  <c r="H42" i="6"/>
  <c r="G43" i="6"/>
  <c r="D43" i="6"/>
  <c r="E43" i="6"/>
  <c r="F43" i="6"/>
  <c r="H43" i="6"/>
  <c r="G44" i="6"/>
  <c r="D44" i="6"/>
  <c r="E44" i="6"/>
  <c r="F44" i="6"/>
  <c r="H44" i="6"/>
  <c r="G45" i="6"/>
  <c r="D45" i="6"/>
  <c r="E45" i="6"/>
  <c r="F45" i="6"/>
  <c r="H45" i="6"/>
  <c r="G46" i="6"/>
  <c r="D46" i="6"/>
  <c r="E46" i="6"/>
  <c r="F46" i="6"/>
  <c r="H46" i="6"/>
  <c r="G47" i="6"/>
  <c r="D47" i="6"/>
  <c r="E47" i="6"/>
  <c r="F47" i="6"/>
  <c r="H47" i="6"/>
  <c r="G48" i="6"/>
  <c r="D48" i="6"/>
  <c r="E48" i="6"/>
  <c r="F48" i="6"/>
  <c r="H48" i="6"/>
  <c r="G49" i="6"/>
  <c r="D49" i="6"/>
  <c r="E49" i="6"/>
  <c r="F49" i="6"/>
  <c r="H49" i="6"/>
  <c r="G50" i="6"/>
  <c r="D50" i="6"/>
  <c r="E50" i="6"/>
  <c r="F50" i="6"/>
  <c r="H50" i="6"/>
  <c r="G51" i="6"/>
  <c r="D51" i="6"/>
  <c r="E51" i="6"/>
  <c r="F51" i="6"/>
  <c r="H51" i="6"/>
  <c r="G52" i="6"/>
  <c r="D52" i="6"/>
  <c r="E52" i="6"/>
  <c r="F52" i="6"/>
  <c r="H52" i="6"/>
  <c r="G53" i="6"/>
  <c r="D53" i="6"/>
  <c r="E53" i="6"/>
  <c r="F53" i="6"/>
  <c r="H53" i="6"/>
  <c r="G54" i="6"/>
  <c r="D54" i="6"/>
  <c r="E54" i="6"/>
  <c r="F54" i="6"/>
  <c r="H54" i="6"/>
  <c r="G55" i="6"/>
  <c r="D55" i="6"/>
  <c r="E55" i="6"/>
  <c r="F55" i="6"/>
  <c r="H55" i="6"/>
  <c r="G56" i="6"/>
  <c r="D56" i="6"/>
  <c r="E56" i="6"/>
  <c r="F56" i="6"/>
  <c r="H56" i="6"/>
  <c r="G57" i="6"/>
  <c r="D57" i="6"/>
  <c r="E57" i="6"/>
  <c r="F57" i="6"/>
  <c r="H57" i="6"/>
  <c r="G58" i="6"/>
  <c r="D58" i="6"/>
  <c r="E58" i="6"/>
  <c r="F58" i="6"/>
  <c r="H58" i="6"/>
  <c r="G59" i="6"/>
  <c r="D59" i="6"/>
  <c r="E59" i="6"/>
  <c r="F59" i="6"/>
  <c r="H59" i="6"/>
  <c r="G60" i="6"/>
  <c r="D60" i="6"/>
  <c r="E60" i="6"/>
  <c r="F60" i="6"/>
  <c r="H60" i="6"/>
  <c r="G61" i="6"/>
  <c r="D61" i="6"/>
  <c r="E61" i="6"/>
  <c r="F61" i="6"/>
  <c r="H61" i="6"/>
  <c r="G62" i="6"/>
  <c r="D62" i="6"/>
  <c r="E62" i="6"/>
  <c r="F62" i="6"/>
  <c r="H62" i="6"/>
  <c r="G63" i="6"/>
  <c r="D63" i="6"/>
  <c r="E63" i="6"/>
  <c r="F63" i="6"/>
  <c r="H63" i="6"/>
  <c r="G64" i="6"/>
  <c r="D64" i="6"/>
  <c r="E64" i="6"/>
  <c r="F64" i="6"/>
  <c r="H64" i="6"/>
  <c r="G65" i="6"/>
  <c r="D65" i="6"/>
  <c r="E65" i="6"/>
  <c r="F65" i="6"/>
  <c r="H65" i="6"/>
  <c r="G66" i="6"/>
  <c r="D66" i="6"/>
  <c r="E66" i="6"/>
  <c r="F66" i="6"/>
  <c r="H66" i="6"/>
  <c r="G67" i="6"/>
  <c r="D67" i="6"/>
  <c r="E67" i="6"/>
  <c r="F67" i="6"/>
  <c r="H67" i="6"/>
  <c r="G68" i="6"/>
  <c r="D68" i="6"/>
  <c r="E68" i="6"/>
  <c r="F68" i="6"/>
  <c r="H68" i="6"/>
  <c r="G69" i="6"/>
  <c r="D69" i="6"/>
  <c r="E69" i="6"/>
  <c r="F69" i="6"/>
  <c r="H69" i="6"/>
  <c r="G70" i="6"/>
  <c r="D70" i="6"/>
  <c r="E70" i="6"/>
  <c r="F70" i="6"/>
  <c r="H70" i="6"/>
  <c r="G71" i="6"/>
  <c r="D71" i="6"/>
  <c r="E71" i="6"/>
  <c r="F71" i="6"/>
  <c r="H71" i="6"/>
  <c r="G72" i="6"/>
  <c r="D72" i="6"/>
  <c r="E72" i="6"/>
  <c r="F72" i="6"/>
  <c r="H72" i="6"/>
  <c r="G73" i="6"/>
  <c r="D73" i="6"/>
  <c r="E73" i="6"/>
  <c r="F73" i="6"/>
  <c r="H73" i="6"/>
  <c r="G74" i="6"/>
  <c r="D74" i="6"/>
  <c r="E74" i="6"/>
  <c r="F74" i="6"/>
  <c r="H74" i="6"/>
  <c r="G75" i="6"/>
  <c r="D75" i="6"/>
  <c r="E75" i="6"/>
  <c r="F75" i="6"/>
  <c r="H75" i="6"/>
  <c r="G76" i="6"/>
  <c r="D76" i="6"/>
  <c r="E76" i="6"/>
  <c r="F76" i="6"/>
  <c r="H76" i="6"/>
  <c r="G77" i="6"/>
  <c r="D77" i="6"/>
  <c r="E77" i="6"/>
  <c r="F77" i="6"/>
  <c r="H77" i="6"/>
  <c r="G78" i="6"/>
  <c r="D78" i="6"/>
  <c r="E78" i="6"/>
  <c r="F78" i="6"/>
  <c r="H78" i="6"/>
  <c r="G79" i="6"/>
  <c r="D79" i="6"/>
  <c r="E79" i="6"/>
  <c r="F79" i="6"/>
  <c r="H79" i="6"/>
  <c r="G80" i="6"/>
  <c r="D80" i="6"/>
  <c r="E80" i="6"/>
  <c r="F80" i="6"/>
  <c r="H80" i="6"/>
  <c r="G81" i="6"/>
  <c r="D81" i="6"/>
  <c r="E81" i="6"/>
  <c r="F81" i="6"/>
  <c r="H81" i="6"/>
  <c r="G82" i="6"/>
  <c r="D82" i="6"/>
  <c r="E82" i="6"/>
  <c r="F82" i="6"/>
  <c r="H82" i="6"/>
  <c r="G83" i="6"/>
  <c r="D83" i="6"/>
  <c r="E83" i="6"/>
  <c r="F83" i="6"/>
  <c r="H83" i="6"/>
  <c r="G84" i="6"/>
  <c r="D84" i="6"/>
  <c r="E84" i="6"/>
  <c r="F84" i="6"/>
  <c r="H84" i="6"/>
  <c r="G85" i="6"/>
  <c r="D85" i="6"/>
  <c r="E85" i="6"/>
  <c r="F85" i="6"/>
  <c r="H85" i="6"/>
  <c r="G86" i="6"/>
  <c r="D86" i="6"/>
  <c r="E86" i="6"/>
  <c r="F86" i="6"/>
  <c r="H86" i="6"/>
  <c r="G87" i="6"/>
  <c r="D87" i="6"/>
  <c r="E87" i="6"/>
  <c r="F87" i="6"/>
  <c r="H87" i="6"/>
  <c r="G88" i="6"/>
  <c r="D88" i="6"/>
  <c r="E88" i="6"/>
  <c r="F88" i="6"/>
  <c r="H88" i="6"/>
  <c r="G89" i="6"/>
  <c r="D89" i="6"/>
  <c r="E89" i="6"/>
  <c r="F89" i="6"/>
  <c r="H89" i="6"/>
  <c r="G90" i="6"/>
  <c r="D90" i="6"/>
  <c r="E90" i="6"/>
  <c r="F90" i="6"/>
  <c r="H90" i="6"/>
  <c r="G91" i="6"/>
  <c r="D91" i="6"/>
  <c r="E91" i="6"/>
  <c r="F91" i="6"/>
  <c r="H91" i="6"/>
  <c r="G92" i="6"/>
  <c r="D92" i="6"/>
  <c r="E92" i="6"/>
  <c r="F92" i="6"/>
  <c r="H92" i="6"/>
  <c r="G93" i="6"/>
  <c r="D93" i="6"/>
  <c r="E93" i="6"/>
  <c r="F93" i="6"/>
  <c r="H93" i="6"/>
  <c r="G94" i="6"/>
  <c r="D94" i="6"/>
  <c r="E94" i="6"/>
  <c r="F94" i="6"/>
  <c r="H94" i="6"/>
  <c r="G95" i="6"/>
  <c r="D95" i="6"/>
  <c r="E95" i="6"/>
  <c r="F95" i="6"/>
  <c r="H95" i="6"/>
  <c r="G96" i="6"/>
  <c r="D96" i="6"/>
  <c r="E96" i="6"/>
  <c r="F96" i="6"/>
  <c r="H96" i="6"/>
  <c r="G97" i="6"/>
  <c r="D97" i="6"/>
  <c r="E97" i="6"/>
  <c r="F97" i="6"/>
  <c r="H97" i="6"/>
  <c r="G98" i="6"/>
  <c r="D98" i="6"/>
  <c r="E98" i="6"/>
  <c r="F98" i="6"/>
  <c r="H98" i="6"/>
  <c r="G99" i="6"/>
  <c r="D99" i="6"/>
  <c r="E99" i="6"/>
  <c r="F99" i="6"/>
  <c r="H99" i="6"/>
  <c r="G100" i="6"/>
  <c r="D100" i="6"/>
  <c r="E100" i="6"/>
  <c r="F100" i="6"/>
  <c r="H100" i="6"/>
  <c r="G101" i="6"/>
  <c r="D101" i="6"/>
  <c r="E101" i="6"/>
  <c r="F101" i="6"/>
  <c r="H101" i="6"/>
  <c r="G102" i="6"/>
  <c r="D102" i="6"/>
  <c r="E102" i="6"/>
  <c r="F102" i="6"/>
  <c r="H102" i="6"/>
  <c r="G103" i="6"/>
  <c r="D103" i="6"/>
  <c r="E103" i="6"/>
  <c r="F103" i="6"/>
  <c r="H103" i="6"/>
  <c r="G104" i="6"/>
  <c r="D104" i="6"/>
  <c r="E104" i="6"/>
  <c r="F104" i="6"/>
  <c r="H104" i="6"/>
  <c r="G105" i="6"/>
  <c r="D105" i="6"/>
  <c r="E105" i="6"/>
  <c r="F105" i="6"/>
  <c r="H105" i="6"/>
  <c r="G106" i="6"/>
  <c r="D106" i="6"/>
  <c r="E106" i="6"/>
  <c r="F106" i="6"/>
  <c r="H106" i="6"/>
  <c r="G107" i="6"/>
  <c r="D107" i="6"/>
  <c r="E107" i="6"/>
  <c r="F107" i="6"/>
  <c r="H107" i="6"/>
  <c r="G108" i="6"/>
  <c r="D108" i="6"/>
  <c r="E108" i="6"/>
  <c r="F108" i="6"/>
  <c r="H108" i="6"/>
  <c r="G109" i="6"/>
  <c r="D109" i="6"/>
  <c r="E109" i="6"/>
  <c r="F109" i="6"/>
  <c r="H109" i="6"/>
  <c r="G110" i="6"/>
  <c r="D110" i="6"/>
  <c r="E110" i="6"/>
  <c r="F110" i="6"/>
  <c r="H110" i="6"/>
  <c r="G111" i="6"/>
  <c r="D111" i="6"/>
  <c r="E111" i="6"/>
  <c r="F111" i="6"/>
  <c r="H111" i="6"/>
  <c r="G112" i="6"/>
  <c r="D112" i="6"/>
  <c r="E112" i="6"/>
  <c r="F112" i="6"/>
  <c r="H112" i="6"/>
  <c r="G113" i="6"/>
  <c r="D113" i="6"/>
  <c r="E113" i="6"/>
  <c r="F113" i="6"/>
  <c r="H113" i="6"/>
  <c r="G114" i="6"/>
  <c r="D114" i="6"/>
  <c r="E114" i="6"/>
  <c r="F114" i="6"/>
  <c r="H114" i="6"/>
  <c r="G115" i="6"/>
  <c r="D115" i="6"/>
  <c r="E115" i="6"/>
  <c r="F115" i="6"/>
  <c r="H115" i="6"/>
  <c r="G116" i="6"/>
  <c r="D116" i="6"/>
  <c r="E116" i="6"/>
  <c r="F116" i="6"/>
  <c r="H116" i="6"/>
  <c r="G117" i="6"/>
  <c r="D117" i="6"/>
  <c r="E117" i="6"/>
  <c r="F117" i="6"/>
  <c r="H117" i="6"/>
  <c r="G118" i="6"/>
  <c r="D118" i="6"/>
  <c r="E118" i="6"/>
  <c r="F118" i="6"/>
  <c r="H118" i="6"/>
  <c r="G119" i="6"/>
  <c r="D119" i="6"/>
  <c r="E119" i="6"/>
  <c r="F119" i="6"/>
  <c r="H119" i="6"/>
  <c r="G120" i="6"/>
  <c r="D120" i="6"/>
  <c r="E120" i="6"/>
  <c r="F120" i="6"/>
  <c r="H120" i="6"/>
  <c r="G121" i="6"/>
  <c r="D121" i="6"/>
  <c r="E121" i="6"/>
  <c r="F121" i="6"/>
  <c r="H121" i="6"/>
  <c r="G122" i="6"/>
  <c r="D122" i="6"/>
  <c r="E122" i="6"/>
  <c r="F122" i="6"/>
  <c r="H122" i="6"/>
  <c r="G123" i="6"/>
  <c r="D123" i="6"/>
  <c r="E123" i="6"/>
  <c r="F123" i="6"/>
  <c r="H123" i="6"/>
  <c r="G124" i="6"/>
  <c r="D124" i="6"/>
  <c r="E124" i="6"/>
  <c r="F124" i="6"/>
  <c r="H124" i="6"/>
  <c r="G125" i="6"/>
  <c r="D125" i="6"/>
  <c r="E125" i="6"/>
  <c r="F125" i="6"/>
  <c r="H125" i="6"/>
  <c r="G126" i="6"/>
  <c r="D126" i="6"/>
  <c r="E126" i="6"/>
  <c r="F126" i="6"/>
  <c r="H126" i="6"/>
  <c r="G127" i="6"/>
  <c r="D127" i="6"/>
  <c r="E127" i="6"/>
  <c r="F127" i="6"/>
  <c r="H127" i="6"/>
  <c r="G128" i="6"/>
  <c r="D128" i="6"/>
  <c r="E128" i="6"/>
  <c r="F128" i="6"/>
  <c r="H128" i="6"/>
  <c r="G129" i="6"/>
  <c r="D129" i="6"/>
  <c r="E129" i="6"/>
  <c r="F129" i="6"/>
  <c r="H129" i="6"/>
  <c r="G130" i="6"/>
  <c r="D130" i="6"/>
  <c r="E130" i="6"/>
  <c r="F130" i="6"/>
  <c r="H130" i="6"/>
  <c r="G131" i="6"/>
  <c r="D131" i="6"/>
  <c r="E131" i="6"/>
  <c r="F131" i="6"/>
  <c r="H131" i="6"/>
  <c r="G132" i="6"/>
  <c r="D132" i="6"/>
  <c r="E132" i="6"/>
  <c r="F132" i="6"/>
  <c r="H132" i="6"/>
  <c r="G133" i="6"/>
  <c r="D133" i="6"/>
  <c r="E133" i="6"/>
  <c r="F133" i="6"/>
  <c r="H133" i="6"/>
  <c r="G134" i="6"/>
  <c r="D134" i="6"/>
  <c r="E134" i="6"/>
  <c r="F134" i="6"/>
  <c r="H134" i="6"/>
  <c r="G135" i="6"/>
  <c r="D135" i="6"/>
  <c r="E135" i="6"/>
  <c r="F135" i="6"/>
  <c r="H135" i="6"/>
  <c r="G136" i="6"/>
  <c r="D136" i="6"/>
  <c r="E136" i="6"/>
  <c r="F136" i="6"/>
  <c r="H136" i="6"/>
  <c r="G137" i="6"/>
  <c r="D137" i="6"/>
  <c r="E137" i="6"/>
  <c r="F137" i="6"/>
  <c r="H137" i="6"/>
  <c r="G138" i="6"/>
  <c r="D138" i="6"/>
  <c r="E138" i="6"/>
  <c r="F138" i="6"/>
  <c r="H138" i="6"/>
  <c r="G139" i="6"/>
  <c r="D139" i="6"/>
  <c r="E139" i="6"/>
  <c r="F139" i="6"/>
  <c r="H139" i="6"/>
  <c r="G140" i="6"/>
  <c r="D140" i="6"/>
  <c r="E140" i="6"/>
  <c r="F140" i="6"/>
  <c r="H140" i="6"/>
  <c r="G141" i="6"/>
  <c r="D141" i="6"/>
  <c r="E141" i="6"/>
  <c r="F141" i="6"/>
  <c r="H141" i="6"/>
  <c r="G142" i="6"/>
  <c r="D142" i="6"/>
  <c r="E142" i="6"/>
  <c r="F142" i="6"/>
  <c r="H142" i="6"/>
  <c r="G143" i="6"/>
  <c r="D143" i="6"/>
  <c r="E143" i="6"/>
  <c r="F143" i="6"/>
  <c r="H143" i="6"/>
  <c r="G144" i="6"/>
  <c r="D144" i="6"/>
  <c r="E144" i="6"/>
  <c r="F144" i="6"/>
  <c r="H144" i="6"/>
  <c r="G145" i="6"/>
  <c r="D145" i="6"/>
  <c r="E145" i="6"/>
  <c r="F145" i="6"/>
  <c r="H145" i="6"/>
  <c r="G146" i="6"/>
  <c r="D146" i="6"/>
  <c r="E146" i="6"/>
  <c r="F146" i="6"/>
  <c r="H146" i="6"/>
  <c r="G147" i="6"/>
  <c r="D147" i="6"/>
  <c r="E147" i="6"/>
  <c r="F147" i="6"/>
  <c r="H147" i="6"/>
  <c r="G148" i="6"/>
  <c r="D148" i="6"/>
  <c r="E148" i="6"/>
  <c r="F148" i="6"/>
  <c r="H148" i="6"/>
  <c r="G149" i="6"/>
  <c r="D149" i="6"/>
  <c r="E149" i="6"/>
  <c r="F149" i="6"/>
  <c r="H149" i="6"/>
  <c r="G150" i="6"/>
  <c r="D150" i="6"/>
  <c r="E150" i="6"/>
  <c r="F150" i="6"/>
  <c r="H150" i="6"/>
  <c r="G151" i="6"/>
  <c r="D151" i="6"/>
  <c r="E151" i="6"/>
  <c r="F151" i="6"/>
  <c r="H151" i="6"/>
  <c r="G152" i="6"/>
  <c r="D152" i="6"/>
  <c r="E152" i="6"/>
  <c r="F152" i="6"/>
  <c r="H152" i="6"/>
  <c r="G153" i="6"/>
  <c r="D153" i="6"/>
  <c r="E153" i="6"/>
  <c r="F153" i="6"/>
  <c r="H153" i="6"/>
  <c r="G154" i="6"/>
  <c r="D154" i="6"/>
  <c r="E154" i="6"/>
  <c r="F154" i="6"/>
  <c r="H154" i="6"/>
  <c r="G155" i="6"/>
  <c r="D155" i="6"/>
  <c r="E155" i="6"/>
  <c r="F155" i="6"/>
  <c r="H155" i="6"/>
  <c r="G156" i="6"/>
  <c r="D156" i="6"/>
  <c r="E156" i="6"/>
  <c r="F156" i="6"/>
  <c r="H156" i="6"/>
  <c r="G157" i="6"/>
  <c r="D157" i="6"/>
  <c r="E157" i="6"/>
  <c r="F157" i="6"/>
  <c r="H157" i="6"/>
  <c r="G158" i="6"/>
  <c r="D158" i="6"/>
  <c r="E158" i="6"/>
  <c r="F158" i="6"/>
  <c r="H158" i="6"/>
  <c r="G159" i="6"/>
  <c r="D159" i="6"/>
  <c r="E159" i="6"/>
  <c r="F159" i="6"/>
  <c r="H159" i="6"/>
  <c r="G160" i="6"/>
  <c r="D160" i="6"/>
  <c r="E160" i="6"/>
  <c r="F160" i="6"/>
  <c r="H160" i="6"/>
  <c r="G161" i="6"/>
  <c r="D161" i="6"/>
  <c r="E161" i="6"/>
  <c r="F161" i="6"/>
  <c r="H161" i="6"/>
  <c r="G162" i="6"/>
  <c r="D162" i="6"/>
  <c r="E162" i="6"/>
  <c r="F162" i="6"/>
  <c r="H162" i="6"/>
  <c r="G163" i="6"/>
  <c r="D163" i="6"/>
  <c r="E163" i="6"/>
  <c r="F163" i="6"/>
  <c r="H163" i="6"/>
  <c r="G164" i="6"/>
  <c r="D164" i="6"/>
  <c r="E164" i="6"/>
  <c r="F164" i="6"/>
  <c r="H164" i="6"/>
  <c r="G165" i="6"/>
  <c r="D165" i="6"/>
  <c r="E165" i="6"/>
  <c r="F165" i="6"/>
  <c r="H165" i="6"/>
  <c r="G166" i="6"/>
  <c r="D166" i="6"/>
  <c r="E166" i="6"/>
  <c r="F166" i="6"/>
  <c r="H166" i="6"/>
  <c r="G167" i="6"/>
  <c r="D167" i="6"/>
  <c r="E167" i="6"/>
  <c r="F167" i="6"/>
  <c r="H167" i="6"/>
  <c r="G168" i="6"/>
  <c r="D168" i="6"/>
  <c r="E168" i="6"/>
  <c r="F168" i="6"/>
  <c r="H168" i="6"/>
  <c r="G169" i="6"/>
  <c r="D169" i="6"/>
  <c r="E169" i="6"/>
  <c r="F169" i="6"/>
  <c r="H169" i="6"/>
  <c r="G170" i="6"/>
  <c r="D170" i="6"/>
  <c r="E170" i="6"/>
  <c r="F170" i="6"/>
  <c r="H170" i="6"/>
  <c r="G171" i="6"/>
  <c r="D171" i="6"/>
  <c r="E171" i="6"/>
  <c r="F171" i="6"/>
  <c r="H171" i="6"/>
  <c r="G172" i="6"/>
  <c r="D172" i="6"/>
  <c r="E172" i="6"/>
  <c r="F172" i="6"/>
  <c r="H172" i="6"/>
  <c r="G173" i="6"/>
  <c r="D173" i="6"/>
  <c r="E173" i="6"/>
  <c r="F173" i="6"/>
  <c r="H173" i="6"/>
  <c r="G174" i="6"/>
  <c r="D174" i="6"/>
  <c r="E174" i="6"/>
  <c r="F174" i="6"/>
  <c r="H174" i="6"/>
  <c r="G175" i="6"/>
  <c r="D175" i="6"/>
  <c r="E175" i="6"/>
  <c r="F175" i="6"/>
  <c r="H175" i="6"/>
  <c r="G176" i="6"/>
  <c r="D176" i="6"/>
  <c r="E176" i="6"/>
  <c r="F176" i="6"/>
  <c r="H176" i="6"/>
  <c r="G177" i="6"/>
  <c r="D177" i="6"/>
  <c r="E177" i="6"/>
  <c r="F177" i="6"/>
  <c r="H177" i="6"/>
  <c r="G178" i="6"/>
  <c r="D178" i="6"/>
  <c r="E178" i="6"/>
  <c r="F178" i="6"/>
  <c r="H178" i="6"/>
  <c r="G179" i="6"/>
  <c r="D179" i="6"/>
  <c r="E179" i="6"/>
  <c r="F179" i="6"/>
  <c r="H179" i="6"/>
  <c r="G180" i="6"/>
  <c r="D180" i="6"/>
  <c r="E180" i="6"/>
  <c r="F180" i="6"/>
  <c r="H180" i="6"/>
  <c r="G181" i="6"/>
  <c r="D181" i="6"/>
  <c r="E181" i="6"/>
  <c r="F181" i="6"/>
  <c r="H181" i="6"/>
  <c r="G182" i="6"/>
  <c r="D182" i="6"/>
  <c r="E182" i="6"/>
  <c r="F182" i="6"/>
  <c r="H182" i="6"/>
  <c r="G183" i="6"/>
  <c r="D183" i="6"/>
  <c r="E183" i="6"/>
  <c r="F183" i="6"/>
  <c r="H183" i="6"/>
  <c r="G184" i="6"/>
  <c r="D184" i="6"/>
  <c r="E184" i="6"/>
  <c r="F184" i="6"/>
  <c r="H184" i="6"/>
  <c r="G185" i="6"/>
  <c r="D185" i="6"/>
  <c r="E185" i="6"/>
  <c r="F185" i="6"/>
  <c r="H185" i="6"/>
  <c r="G186" i="6"/>
  <c r="D186" i="6"/>
  <c r="E186" i="6"/>
  <c r="F186" i="6"/>
  <c r="H186" i="6"/>
  <c r="G187" i="6"/>
  <c r="D187" i="6"/>
  <c r="E187" i="6"/>
  <c r="F187" i="6"/>
  <c r="H187" i="6"/>
  <c r="G188" i="6"/>
  <c r="D188" i="6"/>
  <c r="E188" i="6"/>
  <c r="F188" i="6"/>
  <c r="H188" i="6"/>
  <c r="G189" i="6"/>
  <c r="D189" i="6"/>
  <c r="E189" i="6"/>
  <c r="F189" i="6"/>
  <c r="H189" i="6"/>
  <c r="G190" i="6"/>
  <c r="D190" i="6"/>
  <c r="E190" i="6"/>
  <c r="F190" i="6"/>
  <c r="H190" i="6"/>
  <c r="G191" i="6"/>
  <c r="D191" i="6"/>
  <c r="E191" i="6"/>
  <c r="F191" i="6"/>
  <c r="H191" i="6"/>
  <c r="G192" i="6"/>
  <c r="D192" i="6"/>
  <c r="E192" i="6"/>
  <c r="F192" i="6"/>
  <c r="H192" i="6"/>
  <c r="G193" i="6"/>
  <c r="D193" i="6"/>
  <c r="E193" i="6"/>
  <c r="F193" i="6"/>
  <c r="H193" i="6"/>
  <c r="G194" i="6"/>
  <c r="D194" i="6"/>
  <c r="E194" i="6"/>
  <c r="F194" i="6"/>
  <c r="H194" i="6"/>
  <c r="G195" i="6"/>
  <c r="D195" i="6"/>
  <c r="E195" i="6"/>
  <c r="F195" i="6"/>
  <c r="H195" i="6"/>
  <c r="G196" i="6"/>
  <c r="D196" i="6"/>
  <c r="E196" i="6"/>
  <c r="F196" i="6"/>
  <c r="H196" i="6"/>
  <c r="G197" i="6"/>
  <c r="D197" i="6"/>
  <c r="E197" i="6"/>
  <c r="F197" i="6"/>
  <c r="H197" i="6"/>
  <c r="G198" i="6"/>
  <c r="D198" i="6"/>
  <c r="E198" i="6"/>
  <c r="F198" i="6"/>
  <c r="H198" i="6"/>
  <c r="G199" i="6"/>
  <c r="D199" i="6"/>
  <c r="E199" i="6"/>
  <c r="F199" i="6"/>
  <c r="H199" i="6"/>
  <c r="G200" i="6"/>
  <c r="D200" i="6"/>
  <c r="E200" i="6"/>
  <c r="F200" i="6"/>
  <c r="H200" i="6"/>
  <c r="G201" i="6"/>
  <c r="D201" i="6"/>
  <c r="E201" i="6"/>
  <c r="F201" i="6"/>
  <c r="H201" i="6"/>
  <c r="G202" i="6"/>
  <c r="D202" i="6"/>
  <c r="E202" i="6"/>
  <c r="F202" i="6"/>
  <c r="H202" i="6"/>
  <c r="G203" i="6"/>
  <c r="D203" i="6"/>
  <c r="E203" i="6"/>
  <c r="F203" i="6"/>
  <c r="H203" i="6"/>
  <c r="G204" i="6"/>
  <c r="D204" i="6"/>
  <c r="E204" i="6"/>
  <c r="F204" i="6"/>
  <c r="H204" i="6"/>
  <c r="G205" i="6"/>
  <c r="D205" i="6"/>
  <c r="E205" i="6"/>
  <c r="F205" i="6"/>
  <c r="H205" i="6"/>
  <c r="G206" i="6"/>
  <c r="D206" i="6"/>
  <c r="E206" i="6"/>
  <c r="F206" i="6"/>
  <c r="H206" i="6"/>
  <c r="J9" i="6"/>
  <c r="K9" i="6"/>
  <c r="I9" i="6"/>
  <c r="D215" i="6"/>
  <c r="E215" i="6"/>
  <c r="F215" i="6"/>
  <c r="G215" i="6"/>
  <c r="H215" i="6"/>
  <c r="D214" i="6"/>
  <c r="E214" i="6"/>
  <c r="F214" i="6"/>
  <c r="G214" i="6"/>
  <c r="H214" i="6"/>
  <c r="D213" i="6"/>
  <c r="E213" i="6"/>
  <c r="F213" i="6"/>
  <c r="G213" i="6"/>
  <c r="H213" i="6"/>
  <c r="D212" i="6"/>
  <c r="E212" i="6"/>
  <c r="F212" i="6"/>
  <c r="G212" i="6"/>
  <c r="H212" i="6"/>
  <c r="D211" i="6"/>
  <c r="E211" i="6"/>
  <c r="F211" i="6"/>
  <c r="G211" i="6"/>
  <c r="H211" i="6"/>
  <c r="D210" i="6"/>
  <c r="E210" i="6"/>
  <c r="F210" i="6"/>
  <c r="G210" i="6"/>
  <c r="H210" i="6"/>
  <c r="D209" i="6"/>
  <c r="E209" i="6"/>
  <c r="F209" i="6"/>
  <c r="G209" i="6"/>
  <c r="H209" i="6"/>
  <c r="D208" i="6"/>
  <c r="E208" i="6"/>
  <c r="F208" i="6"/>
  <c r="G208" i="6"/>
  <c r="H208" i="6"/>
  <c r="D207" i="6"/>
  <c r="E207" i="6"/>
  <c r="F207" i="6"/>
  <c r="G207" i="6"/>
  <c r="H207" i="6"/>
  <c r="C10" i="5"/>
  <c r="C11" i="5"/>
  <c r="D10" i="5"/>
  <c r="D11" i="5"/>
  <c r="C13" i="5"/>
  <c r="D18" i="5"/>
  <c r="C19" i="5"/>
  <c r="D24" i="5"/>
  <c r="C25" i="5"/>
  <c r="D30" i="5"/>
  <c r="C31" i="5"/>
  <c r="D36" i="5"/>
  <c r="C37" i="5"/>
  <c r="I3" i="5"/>
  <c r="E13" i="5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</calcChain>
</file>

<file path=xl/sharedStrings.xml><?xml version="1.0" encoding="utf-8"?>
<sst xmlns="http://schemas.openxmlformats.org/spreadsheetml/2006/main" count="242" uniqueCount="54">
  <si>
    <t>sigma [J/(m^2*s*K^4)]</t>
  </si>
  <si>
    <t>C [J/(kg*K)]</t>
  </si>
  <si>
    <t>m (mg)</t>
  </si>
  <si>
    <t>m(kg)</t>
  </si>
  <si>
    <t>T0 (Celcius)</t>
  </si>
  <si>
    <t>T0 [K]</t>
  </si>
  <si>
    <t>A [m^2]</t>
  </si>
  <si>
    <t>t</t>
  </si>
  <si>
    <t>T</t>
  </si>
  <si>
    <t>mc(T2-T1)</t>
  </si>
  <si>
    <t>A*Sig*dt*(T^4-T0^4)</t>
  </si>
  <si>
    <t xml:space="preserve">emissivity </t>
  </si>
  <si>
    <t xml:space="preserve">Avg e </t>
  </si>
  <si>
    <t>STDEV</t>
  </si>
  <si>
    <t>uncert.</t>
  </si>
  <si>
    <t>Cp</t>
  </si>
  <si>
    <t>T [K]</t>
  </si>
  <si>
    <t>T [C]</t>
  </si>
  <si>
    <t>From ASTM</t>
  </si>
  <si>
    <t>Avg T [K]</t>
  </si>
  <si>
    <t>Cp [K]</t>
  </si>
  <si>
    <t>Side1</t>
  </si>
  <si>
    <t xml:space="preserve"> </t>
  </si>
  <si>
    <t>Side 2</t>
  </si>
  <si>
    <t>Avg</t>
  </si>
  <si>
    <t>Avg mm</t>
  </si>
  <si>
    <t>Avg m</t>
  </si>
  <si>
    <t>Area m^2</t>
  </si>
  <si>
    <t>Top View ( needs to be multiplied by 2)</t>
  </si>
  <si>
    <t>Area</t>
  </si>
  <si>
    <t>Dimensions</t>
  </si>
  <si>
    <t>Slopes</t>
  </si>
  <si>
    <t>Side View 1</t>
  </si>
  <si>
    <t>Side View 2</t>
  </si>
  <si>
    <t>Side View 3</t>
  </si>
  <si>
    <t>Side View 4</t>
  </si>
  <si>
    <t>Total Area[mm]</t>
  </si>
  <si>
    <t>Temp</t>
  </si>
  <si>
    <t>e</t>
  </si>
  <si>
    <t>ThreeFourths</t>
  </si>
  <si>
    <t>One Half</t>
  </si>
  <si>
    <t>One Fourth</t>
  </si>
  <si>
    <t>One Eighth</t>
  </si>
  <si>
    <t>Std</t>
  </si>
  <si>
    <t>Uncert.</t>
  </si>
  <si>
    <t>Hypothesis: The silver epoxy is peeling with time under power</t>
  </si>
  <si>
    <t>*Not Used</t>
  </si>
  <si>
    <t>unc</t>
  </si>
  <si>
    <t xml:space="preserve">**This numbers need to be adjusted by 10% for viewport absorption </t>
  </si>
  <si>
    <t>unc 2</t>
  </si>
  <si>
    <t xml:space="preserve">Cp </t>
  </si>
  <si>
    <t xml:space="preserve">Throw hot data out, it could be that thermal couple is hotter than sample here. Needs to reach thermal equilibrium with sample </t>
  </si>
  <si>
    <t>This data makes more sense</t>
  </si>
  <si>
    <t>Only use one Cp in mcdT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</si>
</sst>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  <xf numFmtId="0" fontId="5" fillId="0" borderId="0" xfId="0" applyFon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/>
    </xf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Temp response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'One (3)'!$B$9:$B$269</c:f>
              <c:numCache>
                <c:formatCode>General</c:formatCode>
                <c:ptCount val="261"/>
                <c:pt idx="0">
                  <c:v>645.5359999999999</c:v>
                </c:pt>
                <c:pt idx="1">
                  <c:v>646.073</c:v>
                </c:pt>
                <c:pt idx="2">
                  <c:v>646.61</c:v>
                </c:pt>
                <c:pt idx="3">
                  <c:v>647.146</c:v>
                </c:pt>
                <c:pt idx="4">
                  <c:v>647.682</c:v>
                </c:pt>
                <c:pt idx="5">
                  <c:v>648.219</c:v>
                </c:pt>
                <c:pt idx="6">
                  <c:v>648.756</c:v>
                </c:pt>
                <c:pt idx="7">
                  <c:v>649.292</c:v>
                </c:pt>
                <c:pt idx="8">
                  <c:v>649.829</c:v>
                </c:pt>
                <c:pt idx="9">
                  <c:v>650.366</c:v>
                </c:pt>
                <c:pt idx="10">
                  <c:v>650.903</c:v>
                </c:pt>
                <c:pt idx="11">
                  <c:v>651.439</c:v>
                </c:pt>
                <c:pt idx="12">
                  <c:v>651.976</c:v>
                </c:pt>
                <c:pt idx="13">
                  <c:v>652.513</c:v>
                </c:pt>
                <c:pt idx="14">
                  <c:v>653.049</c:v>
                </c:pt>
                <c:pt idx="15">
                  <c:v>653.586</c:v>
                </c:pt>
                <c:pt idx="16">
                  <c:v>654.123</c:v>
                </c:pt>
                <c:pt idx="17">
                  <c:v>654.659</c:v>
                </c:pt>
                <c:pt idx="18">
                  <c:v>655.196</c:v>
                </c:pt>
                <c:pt idx="19">
                  <c:v>655.7329999999999</c:v>
                </c:pt>
                <c:pt idx="20">
                  <c:v>656.269</c:v>
                </c:pt>
                <c:pt idx="21">
                  <c:v>656.8049999999999</c:v>
                </c:pt>
                <c:pt idx="22">
                  <c:v>657.342</c:v>
                </c:pt>
                <c:pt idx="23">
                  <c:v>657.879</c:v>
                </c:pt>
                <c:pt idx="24">
                  <c:v>658.4160000000001</c:v>
                </c:pt>
                <c:pt idx="25">
                  <c:v>658.953</c:v>
                </c:pt>
                <c:pt idx="26">
                  <c:v>659.49</c:v>
                </c:pt>
                <c:pt idx="27">
                  <c:v>660.026</c:v>
                </c:pt>
                <c:pt idx="28">
                  <c:v>660.562</c:v>
                </c:pt>
                <c:pt idx="29">
                  <c:v>661.099</c:v>
                </c:pt>
                <c:pt idx="30">
                  <c:v>661.636</c:v>
                </c:pt>
                <c:pt idx="31">
                  <c:v>662.172</c:v>
                </c:pt>
                <c:pt idx="32">
                  <c:v>662.709</c:v>
                </c:pt>
                <c:pt idx="33">
                  <c:v>663.246</c:v>
                </c:pt>
                <c:pt idx="34">
                  <c:v>663.782</c:v>
                </c:pt>
                <c:pt idx="35">
                  <c:v>664.319</c:v>
                </c:pt>
                <c:pt idx="36">
                  <c:v>664.856</c:v>
                </c:pt>
                <c:pt idx="37">
                  <c:v>665.3920000000001</c:v>
                </c:pt>
                <c:pt idx="38">
                  <c:v>665.928</c:v>
                </c:pt>
                <c:pt idx="39">
                  <c:v>666.465</c:v>
                </c:pt>
                <c:pt idx="40">
                  <c:v>667.002</c:v>
                </c:pt>
                <c:pt idx="41">
                  <c:v>667.538</c:v>
                </c:pt>
                <c:pt idx="42">
                  <c:v>668.074</c:v>
                </c:pt>
                <c:pt idx="43">
                  <c:v>668.611</c:v>
                </c:pt>
                <c:pt idx="44">
                  <c:v>669.147</c:v>
                </c:pt>
                <c:pt idx="45">
                  <c:v>669.683</c:v>
                </c:pt>
                <c:pt idx="46">
                  <c:v>670.22</c:v>
                </c:pt>
                <c:pt idx="47">
                  <c:v>670.756</c:v>
                </c:pt>
                <c:pt idx="48">
                  <c:v>671.293</c:v>
                </c:pt>
                <c:pt idx="49">
                  <c:v>671.83</c:v>
                </c:pt>
                <c:pt idx="50">
                  <c:v>672.367</c:v>
                </c:pt>
                <c:pt idx="51">
                  <c:v>672.904</c:v>
                </c:pt>
                <c:pt idx="52">
                  <c:v>673.4400000000001</c:v>
                </c:pt>
                <c:pt idx="53">
                  <c:v>673.977</c:v>
                </c:pt>
                <c:pt idx="54">
                  <c:v>674.514</c:v>
                </c:pt>
                <c:pt idx="55">
                  <c:v>675.05</c:v>
                </c:pt>
                <c:pt idx="56">
                  <c:v>675.587</c:v>
                </c:pt>
                <c:pt idx="57">
                  <c:v>676.124</c:v>
                </c:pt>
                <c:pt idx="58">
                  <c:v>676.66</c:v>
                </c:pt>
                <c:pt idx="59">
                  <c:v>677.196</c:v>
                </c:pt>
                <c:pt idx="60">
                  <c:v>677.7329999999999</c:v>
                </c:pt>
                <c:pt idx="61">
                  <c:v>678.269</c:v>
                </c:pt>
                <c:pt idx="62">
                  <c:v>678.8049999999999</c:v>
                </c:pt>
                <c:pt idx="63">
                  <c:v>679.342</c:v>
                </c:pt>
                <c:pt idx="64">
                  <c:v>679.879</c:v>
                </c:pt>
                <c:pt idx="65">
                  <c:v>680.415</c:v>
                </c:pt>
                <c:pt idx="66">
                  <c:v>680.952</c:v>
                </c:pt>
                <c:pt idx="67">
                  <c:v>681.489</c:v>
                </c:pt>
                <c:pt idx="68">
                  <c:v>682.026</c:v>
                </c:pt>
                <c:pt idx="69">
                  <c:v>682.562</c:v>
                </c:pt>
                <c:pt idx="70">
                  <c:v>683.099</c:v>
                </c:pt>
                <c:pt idx="71">
                  <c:v>683.636</c:v>
                </c:pt>
                <c:pt idx="72">
                  <c:v>684.172</c:v>
                </c:pt>
                <c:pt idx="73">
                  <c:v>684.709</c:v>
                </c:pt>
                <c:pt idx="74">
                  <c:v>685.246</c:v>
                </c:pt>
                <c:pt idx="75">
                  <c:v>685.782</c:v>
                </c:pt>
                <c:pt idx="76">
                  <c:v>686.318</c:v>
                </c:pt>
                <c:pt idx="77">
                  <c:v>686.855</c:v>
                </c:pt>
                <c:pt idx="78">
                  <c:v>687.391</c:v>
                </c:pt>
                <c:pt idx="79">
                  <c:v>687.927</c:v>
                </c:pt>
                <c:pt idx="80">
                  <c:v>688.4640000000001</c:v>
                </c:pt>
                <c:pt idx="81">
                  <c:v>689.001</c:v>
                </c:pt>
                <c:pt idx="82">
                  <c:v>689.537</c:v>
                </c:pt>
                <c:pt idx="83">
                  <c:v>690.073</c:v>
                </c:pt>
                <c:pt idx="84">
                  <c:v>690.61</c:v>
                </c:pt>
                <c:pt idx="85">
                  <c:v>691.146</c:v>
                </c:pt>
                <c:pt idx="86">
                  <c:v>691.682</c:v>
                </c:pt>
                <c:pt idx="87">
                  <c:v>692.219</c:v>
                </c:pt>
                <c:pt idx="88">
                  <c:v>692.755</c:v>
                </c:pt>
                <c:pt idx="89">
                  <c:v>693.291</c:v>
                </c:pt>
                <c:pt idx="90">
                  <c:v>693.827</c:v>
                </c:pt>
                <c:pt idx="91">
                  <c:v>694.364</c:v>
                </c:pt>
                <c:pt idx="92">
                  <c:v>694.9</c:v>
                </c:pt>
                <c:pt idx="93">
                  <c:v>695.436</c:v>
                </c:pt>
                <c:pt idx="94">
                  <c:v>695.973</c:v>
                </c:pt>
                <c:pt idx="95">
                  <c:v>696.509</c:v>
                </c:pt>
                <c:pt idx="96">
                  <c:v>697.046</c:v>
                </c:pt>
                <c:pt idx="97">
                  <c:v>697.583</c:v>
                </c:pt>
                <c:pt idx="98">
                  <c:v>698.12</c:v>
                </c:pt>
                <c:pt idx="99">
                  <c:v>698.6559999999999</c:v>
                </c:pt>
                <c:pt idx="100">
                  <c:v>699.192</c:v>
                </c:pt>
                <c:pt idx="101">
                  <c:v>699.729</c:v>
                </c:pt>
                <c:pt idx="102">
                  <c:v>700.266</c:v>
                </c:pt>
                <c:pt idx="103">
                  <c:v>700.802</c:v>
                </c:pt>
                <c:pt idx="104">
                  <c:v>701.3390000000001</c:v>
                </c:pt>
                <c:pt idx="105">
                  <c:v>701.876</c:v>
                </c:pt>
                <c:pt idx="106">
                  <c:v>702.412</c:v>
                </c:pt>
                <c:pt idx="107">
                  <c:v>702.948</c:v>
                </c:pt>
                <c:pt idx="108">
                  <c:v>703.485</c:v>
                </c:pt>
                <c:pt idx="109">
                  <c:v>704.022</c:v>
                </c:pt>
                <c:pt idx="110">
                  <c:v>704.558</c:v>
                </c:pt>
                <c:pt idx="111">
                  <c:v>705.095</c:v>
                </c:pt>
                <c:pt idx="112">
                  <c:v>705.6319999999999</c:v>
                </c:pt>
                <c:pt idx="113">
                  <c:v>706.168</c:v>
                </c:pt>
                <c:pt idx="114">
                  <c:v>706.704</c:v>
                </c:pt>
                <c:pt idx="115">
                  <c:v>707.241</c:v>
                </c:pt>
                <c:pt idx="116">
                  <c:v>707.777</c:v>
                </c:pt>
                <c:pt idx="117">
                  <c:v>708.313</c:v>
                </c:pt>
                <c:pt idx="118">
                  <c:v>708.85</c:v>
                </c:pt>
                <c:pt idx="119">
                  <c:v>709.3869999999999</c:v>
                </c:pt>
                <c:pt idx="120">
                  <c:v>709.923</c:v>
                </c:pt>
                <c:pt idx="121">
                  <c:v>710.46</c:v>
                </c:pt>
                <c:pt idx="122">
                  <c:v>710.997</c:v>
                </c:pt>
                <c:pt idx="123">
                  <c:v>711.534</c:v>
                </c:pt>
                <c:pt idx="124">
                  <c:v>712.071</c:v>
                </c:pt>
                <c:pt idx="125">
                  <c:v>712.6079999999999</c:v>
                </c:pt>
                <c:pt idx="126">
                  <c:v>713.144</c:v>
                </c:pt>
                <c:pt idx="127">
                  <c:v>713.68</c:v>
                </c:pt>
                <c:pt idx="128">
                  <c:v>714.217</c:v>
                </c:pt>
                <c:pt idx="129">
                  <c:v>714.754</c:v>
                </c:pt>
                <c:pt idx="130">
                  <c:v>715.291</c:v>
                </c:pt>
                <c:pt idx="131">
                  <c:v>715.827</c:v>
                </c:pt>
                <c:pt idx="132">
                  <c:v>716.364</c:v>
                </c:pt>
                <c:pt idx="133">
                  <c:v>716.901</c:v>
                </c:pt>
                <c:pt idx="134">
                  <c:v>717.437</c:v>
                </c:pt>
                <c:pt idx="135">
                  <c:v>717.974</c:v>
                </c:pt>
                <c:pt idx="136">
                  <c:v>718.511</c:v>
                </c:pt>
                <c:pt idx="137">
                  <c:v>719.047</c:v>
                </c:pt>
                <c:pt idx="138">
                  <c:v>719.584</c:v>
                </c:pt>
                <c:pt idx="139">
                  <c:v>720.121</c:v>
                </c:pt>
                <c:pt idx="140">
                  <c:v>720.657</c:v>
                </c:pt>
                <c:pt idx="141">
                  <c:v>721.193</c:v>
                </c:pt>
                <c:pt idx="142">
                  <c:v>721.73</c:v>
                </c:pt>
                <c:pt idx="143">
                  <c:v>722.2670000000001</c:v>
                </c:pt>
                <c:pt idx="144">
                  <c:v>722.803</c:v>
                </c:pt>
                <c:pt idx="145">
                  <c:v>723.34</c:v>
                </c:pt>
                <c:pt idx="146">
                  <c:v>723.877</c:v>
                </c:pt>
                <c:pt idx="147">
                  <c:v>724.414</c:v>
                </c:pt>
                <c:pt idx="148">
                  <c:v>724.95</c:v>
                </c:pt>
                <c:pt idx="149">
                  <c:v>725.487</c:v>
                </c:pt>
                <c:pt idx="150">
                  <c:v>726.024</c:v>
                </c:pt>
                <c:pt idx="151">
                  <c:v>726.5599999999999</c:v>
                </c:pt>
                <c:pt idx="152">
                  <c:v>727.097</c:v>
                </c:pt>
                <c:pt idx="153">
                  <c:v>727.634</c:v>
                </c:pt>
                <c:pt idx="154">
                  <c:v>728.17</c:v>
                </c:pt>
                <c:pt idx="155">
                  <c:v>728.706</c:v>
                </c:pt>
                <c:pt idx="156">
                  <c:v>729.242</c:v>
                </c:pt>
                <c:pt idx="157">
                  <c:v>729.779</c:v>
                </c:pt>
                <c:pt idx="158">
                  <c:v>730.3150000000001</c:v>
                </c:pt>
                <c:pt idx="159">
                  <c:v>730.852</c:v>
                </c:pt>
                <c:pt idx="160">
                  <c:v>731.389</c:v>
                </c:pt>
                <c:pt idx="161">
                  <c:v>731.926</c:v>
                </c:pt>
                <c:pt idx="162">
                  <c:v>732.463</c:v>
                </c:pt>
                <c:pt idx="163">
                  <c:v>733.0</c:v>
                </c:pt>
                <c:pt idx="164">
                  <c:v>733.5359999999999</c:v>
                </c:pt>
                <c:pt idx="165">
                  <c:v>734.072</c:v>
                </c:pt>
                <c:pt idx="166">
                  <c:v>734.609</c:v>
                </c:pt>
                <c:pt idx="167">
                  <c:v>735.146</c:v>
                </c:pt>
                <c:pt idx="168">
                  <c:v>735.682</c:v>
                </c:pt>
                <c:pt idx="169">
                  <c:v>736.219</c:v>
                </c:pt>
                <c:pt idx="170">
                  <c:v>736.756</c:v>
                </c:pt>
                <c:pt idx="171">
                  <c:v>737.293</c:v>
                </c:pt>
                <c:pt idx="172">
                  <c:v>737.829</c:v>
                </c:pt>
                <c:pt idx="173">
                  <c:v>738.366</c:v>
                </c:pt>
                <c:pt idx="174">
                  <c:v>738.903</c:v>
                </c:pt>
                <c:pt idx="175">
                  <c:v>739.439</c:v>
                </c:pt>
                <c:pt idx="176">
                  <c:v>739.976</c:v>
                </c:pt>
                <c:pt idx="177">
                  <c:v>740.513</c:v>
                </c:pt>
                <c:pt idx="178">
                  <c:v>741.049</c:v>
                </c:pt>
                <c:pt idx="179">
                  <c:v>741.586</c:v>
                </c:pt>
                <c:pt idx="180">
                  <c:v>742.123</c:v>
                </c:pt>
                <c:pt idx="181">
                  <c:v>742.659</c:v>
                </c:pt>
                <c:pt idx="182">
                  <c:v>743.195</c:v>
                </c:pt>
                <c:pt idx="183">
                  <c:v>743.732</c:v>
                </c:pt>
                <c:pt idx="184">
                  <c:v>744.269</c:v>
                </c:pt>
                <c:pt idx="185">
                  <c:v>744.8049999999999</c:v>
                </c:pt>
                <c:pt idx="186">
                  <c:v>745.343</c:v>
                </c:pt>
                <c:pt idx="187">
                  <c:v>745.88</c:v>
                </c:pt>
                <c:pt idx="188">
                  <c:v>746.417</c:v>
                </c:pt>
                <c:pt idx="189">
                  <c:v>746.953</c:v>
                </c:pt>
                <c:pt idx="190">
                  <c:v>747.49</c:v>
                </c:pt>
                <c:pt idx="191">
                  <c:v>748.026</c:v>
                </c:pt>
                <c:pt idx="192">
                  <c:v>748.562</c:v>
                </c:pt>
                <c:pt idx="193">
                  <c:v>749.099</c:v>
                </c:pt>
                <c:pt idx="194">
                  <c:v>749.636</c:v>
                </c:pt>
                <c:pt idx="195">
                  <c:v>750.172</c:v>
                </c:pt>
                <c:pt idx="196">
                  <c:v>750.708</c:v>
                </c:pt>
                <c:pt idx="197">
                  <c:v>751.245</c:v>
                </c:pt>
                <c:pt idx="198">
                  <c:v>751.781</c:v>
                </c:pt>
                <c:pt idx="199">
                  <c:v>752.317</c:v>
                </c:pt>
                <c:pt idx="200">
                  <c:v>752.854</c:v>
                </c:pt>
                <c:pt idx="201">
                  <c:v>753.391</c:v>
                </c:pt>
                <c:pt idx="202">
                  <c:v>753.927</c:v>
                </c:pt>
                <c:pt idx="203">
                  <c:v>754.463</c:v>
                </c:pt>
                <c:pt idx="204">
                  <c:v>755.0</c:v>
                </c:pt>
                <c:pt idx="205">
                  <c:v>755.537</c:v>
                </c:pt>
                <c:pt idx="206">
                  <c:v>756.073</c:v>
                </c:pt>
                <c:pt idx="207">
                  <c:v>756.61</c:v>
                </c:pt>
                <c:pt idx="208">
                  <c:v>757.147</c:v>
                </c:pt>
                <c:pt idx="209">
                  <c:v>757.683</c:v>
                </c:pt>
                <c:pt idx="210">
                  <c:v>758.22</c:v>
                </c:pt>
                <c:pt idx="211">
                  <c:v>758.7569999999999</c:v>
                </c:pt>
                <c:pt idx="212">
                  <c:v>759.294</c:v>
                </c:pt>
                <c:pt idx="213">
                  <c:v>759.83</c:v>
                </c:pt>
                <c:pt idx="214">
                  <c:v>760.367</c:v>
                </c:pt>
                <c:pt idx="215">
                  <c:v>760.903</c:v>
                </c:pt>
                <c:pt idx="216">
                  <c:v>761.439</c:v>
                </c:pt>
                <c:pt idx="217">
                  <c:v>761.976</c:v>
                </c:pt>
                <c:pt idx="218">
                  <c:v>762.5119999999999</c:v>
                </c:pt>
                <c:pt idx="219">
                  <c:v>763.048</c:v>
                </c:pt>
                <c:pt idx="220">
                  <c:v>763.584</c:v>
                </c:pt>
                <c:pt idx="221">
                  <c:v>764.121</c:v>
                </c:pt>
                <c:pt idx="222">
                  <c:v>764.657</c:v>
                </c:pt>
                <c:pt idx="223">
                  <c:v>765.193</c:v>
                </c:pt>
                <c:pt idx="224">
                  <c:v>765.73</c:v>
                </c:pt>
                <c:pt idx="225">
                  <c:v>766.2670000000001</c:v>
                </c:pt>
                <c:pt idx="226">
                  <c:v>766.803</c:v>
                </c:pt>
                <c:pt idx="227">
                  <c:v>767.3390000000001</c:v>
                </c:pt>
                <c:pt idx="228">
                  <c:v>767.876</c:v>
                </c:pt>
                <c:pt idx="229">
                  <c:v>768.413</c:v>
                </c:pt>
                <c:pt idx="230">
                  <c:v>768.949</c:v>
                </c:pt>
                <c:pt idx="231">
                  <c:v>769.486</c:v>
                </c:pt>
                <c:pt idx="232">
                  <c:v>770.023</c:v>
                </c:pt>
                <c:pt idx="233">
                  <c:v>770.559</c:v>
                </c:pt>
                <c:pt idx="234">
                  <c:v>771.095</c:v>
                </c:pt>
                <c:pt idx="235">
                  <c:v>771.631</c:v>
                </c:pt>
                <c:pt idx="236">
                  <c:v>772.167</c:v>
                </c:pt>
                <c:pt idx="237">
                  <c:v>772.703</c:v>
                </c:pt>
                <c:pt idx="238">
                  <c:v>773.24</c:v>
                </c:pt>
                <c:pt idx="239">
                  <c:v>773.777</c:v>
                </c:pt>
                <c:pt idx="240">
                  <c:v>774.313</c:v>
                </c:pt>
                <c:pt idx="241">
                  <c:v>774.85</c:v>
                </c:pt>
                <c:pt idx="242">
                  <c:v>775.3869999999999</c:v>
                </c:pt>
                <c:pt idx="243">
                  <c:v>775.924</c:v>
                </c:pt>
                <c:pt idx="244">
                  <c:v>776.46</c:v>
                </c:pt>
                <c:pt idx="245">
                  <c:v>776.997</c:v>
                </c:pt>
                <c:pt idx="246">
                  <c:v>777.534</c:v>
                </c:pt>
                <c:pt idx="247">
                  <c:v>778.07</c:v>
                </c:pt>
                <c:pt idx="248">
                  <c:v>778.607</c:v>
                </c:pt>
                <c:pt idx="249">
                  <c:v>779.144</c:v>
                </c:pt>
                <c:pt idx="250">
                  <c:v>779.68</c:v>
                </c:pt>
                <c:pt idx="251">
                  <c:v>780.216</c:v>
                </c:pt>
                <c:pt idx="252">
                  <c:v>780.753</c:v>
                </c:pt>
                <c:pt idx="253">
                  <c:v>781.29</c:v>
                </c:pt>
                <c:pt idx="254">
                  <c:v>781.826</c:v>
                </c:pt>
                <c:pt idx="255">
                  <c:v>782.3630000000001</c:v>
                </c:pt>
                <c:pt idx="256">
                  <c:v>782.9</c:v>
                </c:pt>
                <c:pt idx="257">
                  <c:v>783.436</c:v>
                </c:pt>
                <c:pt idx="258">
                  <c:v>783.973</c:v>
                </c:pt>
                <c:pt idx="259">
                  <c:v>784.51</c:v>
                </c:pt>
                <c:pt idx="260">
                  <c:v>785.047</c:v>
                </c:pt>
              </c:numCache>
            </c:numRef>
          </c:xVal>
          <c:yVal>
            <c:numRef>
              <c:f>'One (3)'!$C$9:$C$269</c:f>
              <c:numCache>
                <c:formatCode>General</c:formatCode>
                <c:ptCount val="261"/>
                <c:pt idx="0">
                  <c:v>435.081</c:v>
                </c:pt>
                <c:pt idx="1">
                  <c:v>432.975</c:v>
                </c:pt>
                <c:pt idx="2">
                  <c:v>430.223</c:v>
                </c:pt>
                <c:pt idx="3">
                  <c:v>426.992</c:v>
                </c:pt>
                <c:pt idx="4">
                  <c:v>423.417</c:v>
                </c:pt>
                <c:pt idx="5">
                  <c:v>419.601</c:v>
                </c:pt>
                <c:pt idx="6">
                  <c:v>415.618</c:v>
                </c:pt>
                <c:pt idx="7">
                  <c:v>411.554</c:v>
                </c:pt>
                <c:pt idx="8">
                  <c:v>407.466</c:v>
                </c:pt>
                <c:pt idx="9">
                  <c:v>403.358</c:v>
                </c:pt>
                <c:pt idx="10">
                  <c:v>399.268</c:v>
                </c:pt>
                <c:pt idx="11">
                  <c:v>395.227</c:v>
                </c:pt>
                <c:pt idx="12">
                  <c:v>391.244</c:v>
                </c:pt>
                <c:pt idx="13">
                  <c:v>387.317</c:v>
                </c:pt>
                <c:pt idx="14">
                  <c:v>383.462</c:v>
                </c:pt>
                <c:pt idx="15">
                  <c:v>379.67</c:v>
                </c:pt>
                <c:pt idx="16">
                  <c:v>375.945</c:v>
                </c:pt>
                <c:pt idx="17">
                  <c:v>372.293</c:v>
                </c:pt>
                <c:pt idx="18">
                  <c:v>368.717</c:v>
                </c:pt>
                <c:pt idx="19">
                  <c:v>365.213</c:v>
                </c:pt>
                <c:pt idx="20">
                  <c:v>361.77</c:v>
                </c:pt>
                <c:pt idx="21">
                  <c:v>358.396</c:v>
                </c:pt>
                <c:pt idx="22">
                  <c:v>355.072</c:v>
                </c:pt>
                <c:pt idx="23">
                  <c:v>351.805</c:v>
                </c:pt>
                <c:pt idx="24">
                  <c:v>348.614</c:v>
                </c:pt>
                <c:pt idx="25">
                  <c:v>345.475</c:v>
                </c:pt>
                <c:pt idx="26">
                  <c:v>342.393</c:v>
                </c:pt>
                <c:pt idx="27">
                  <c:v>339.374</c:v>
                </c:pt>
                <c:pt idx="28">
                  <c:v>336.412</c:v>
                </c:pt>
                <c:pt idx="29">
                  <c:v>333.501</c:v>
                </c:pt>
                <c:pt idx="30">
                  <c:v>330.636</c:v>
                </c:pt>
                <c:pt idx="31">
                  <c:v>327.83</c:v>
                </c:pt>
                <c:pt idx="32">
                  <c:v>325.065</c:v>
                </c:pt>
                <c:pt idx="33">
                  <c:v>322.355</c:v>
                </c:pt>
                <c:pt idx="34">
                  <c:v>319.683</c:v>
                </c:pt>
                <c:pt idx="35">
                  <c:v>317.065</c:v>
                </c:pt>
                <c:pt idx="36">
                  <c:v>314.482</c:v>
                </c:pt>
                <c:pt idx="37">
                  <c:v>311.941</c:v>
                </c:pt>
                <c:pt idx="38">
                  <c:v>309.444</c:v>
                </c:pt>
                <c:pt idx="39">
                  <c:v>306.979</c:v>
                </c:pt>
                <c:pt idx="40">
                  <c:v>304.562</c:v>
                </c:pt>
                <c:pt idx="41">
                  <c:v>302.183</c:v>
                </c:pt>
                <c:pt idx="42">
                  <c:v>299.84</c:v>
                </c:pt>
                <c:pt idx="43">
                  <c:v>297.539</c:v>
                </c:pt>
                <c:pt idx="44">
                  <c:v>295.261</c:v>
                </c:pt>
                <c:pt idx="45">
                  <c:v>293.038</c:v>
                </c:pt>
                <c:pt idx="46">
                  <c:v>290.833</c:v>
                </c:pt>
                <c:pt idx="47">
                  <c:v>288.663</c:v>
                </c:pt>
                <c:pt idx="48">
                  <c:v>286.511</c:v>
                </c:pt>
                <c:pt idx="49">
                  <c:v>284.387</c:v>
                </c:pt>
                <c:pt idx="50">
                  <c:v>282.295</c:v>
                </c:pt>
                <c:pt idx="51">
                  <c:v>280.225</c:v>
                </c:pt>
                <c:pt idx="52">
                  <c:v>278.2</c:v>
                </c:pt>
                <c:pt idx="53">
                  <c:v>276.199</c:v>
                </c:pt>
                <c:pt idx="54">
                  <c:v>274.226</c:v>
                </c:pt>
                <c:pt idx="55">
                  <c:v>272.28</c:v>
                </c:pt>
                <c:pt idx="56">
                  <c:v>270.358</c:v>
                </c:pt>
                <c:pt idx="57">
                  <c:v>268.46</c:v>
                </c:pt>
                <c:pt idx="58">
                  <c:v>266.579</c:v>
                </c:pt>
                <c:pt idx="59">
                  <c:v>264.733</c:v>
                </c:pt>
                <c:pt idx="60">
                  <c:v>262.917</c:v>
                </c:pt>
                <c:pt idx="61">
                  <c:v>261.124</c:v>
                </c:pt>
                <c:pt idx="62">
                  <c:v>259.349</c:v>
                </c:pt>
                <c:pt idx="63">
                  <c:v>257.596</c:v>
                </c:pt>
                <c:pt idx="64">
                  <c:v>255.859</c:v>
                </c:pt>
                <c:pt idx="65">
                  <c:v>254.146</c:v>
                </c:pt>
                <c:pt idx="66">
                  <c:v>252.464</c:v>
                </c:pt>
                <c:pt idx="67">
                  <c:v>250.799</c:v>
                </c:pt>
                <c:pt idx="68">
                  <c:v>249.147</c:v>
                </c:pt>
                <c:pt idx="69">
                  <c:v>247.526</c:v>
                </c:pt>
                <c:pt idx="70">
                  <c:v>245.928</c:v>
                </c:pt>
                <c:pt idx="71">
                  <c:v>244.327</c:v>
                </c:pt>
                <c:pt idx="72">
                  <c:v>242.757</c:v>
                </c:pt>
                <c:pt idx="73">
                  <c:v>241.186</c:v>
                </c:pt>
                <c:pt idx="74">
                  <c:v>239.625</c:v>
                </c:pt>
                <c:pt idx="75">
                  <c:v>238.081</c:v>
                </c:pt>
                <c:pt idx="76">
                  <c:v>236.548</c:v>
                </c:pt>
                <c:pt idx="77">
                  <c:v>235.042</c:v>
                </c:pt>
                <c:pt idx="78">
                  <c:v>233.558</c:v>
                </c:pt>
                <c:pt idx="79">
                  <c:v>232.099</c:v>
                </c:pt>
                <c:pt idx="80">
                  <c:v>230.65</c:v>
                </c:pt>
                <c:pt idx="81">
                  <c:v>229.223</c:v>
                </c:pt>
                <c:pt idx="82">
                  <c:v>227.808</c:v>
                </c:pt>
                <c:pt idx="83">
                  <c:v>226.409</c:v>
                </c:pt>
                <c:pt idx="84">
                  <c:v>225.02</c:v>
                </c:pt>
                <c:pt idx="85">
                  <c:v>223.651</c:v>
                </c:pt>
                <c:pt idx="86">
                  <c:v>222.301</c:v>
                </c:pt>
                <c:pt idx="87">
                  <c:v>220.963</c:v>
                </c:pt>
                <c:pt idx="88">
                  <c:v>219.643</c:v>
                </c:pt>
                <c:pt idx="89">
                  <c:v>218.33</c:v>
                </c:pt>
                <c:pt idx="90">
                  <c:v>217.036</c:v>
                </c:pt>
                <c:pt idx="91">
                  <c:v>215.754</c:v>
                </c:pt>
                <c:pt idx="92">
                  <c:v>214.48</c:v>
                </c:pt>
                <c:pt idx="93">
                  <c:v>213.223</c:v>
                </c:pt>
                <c:pt idx="94">
                  <c:v>211.983</c:v>
                </c:pt>
                <c:pt idx="95">
                  <c:v>210.752</c:v>
                </c:pt>
                <c:pt idx="96">
                  <c:v>209.533</c:v>
                </c:pt>
                <c:pt idx="97">
                  <c:v>208.324</c:v>
                </c:pt>
                <c:pt idx="98">
                  <c:v>207.133</c:v>
                </c:pt>
                <c:pt idx="99">
                  <c:v>205.95</c:v>
                </c:pt>
                <c:pt idx="100">
                  <c:v>204.782</c:v>
                </c:pt>
                <c:pt idx="101">
                  <c:v>203.621</c:v>
                </c:pt>
                <c:pt idx="102">
                  <c:v>202.474</c:v>
                </c:pt>
                <c:pt idx="103">
                  <c:v>201.328</c:v>
                </c:pt>
                <c:pt idx="104">
                  <c:v>200.206</c:v>
                </c:pt>
                <c:pt idx="105">
                  <c:v>199.094</c:v>
                </c:pt>
                <c:pt idx="106">
                  <c:v>197.988</c:v>
                </c:pt>
                <c:pt idx="107">
                  <c:v>196.9</c:v>
                </c:pt>
                <c:pt idx="108">
                  <c:v>195.815</c:v>
                </c:pt>
                <c:pt idx="109">
                  <c:v>194.744</c:v>
                </c:pt>
                <c:pt idx="110">
                  <c:v>193.684</c:v>
                </c:pt>
                <c:pt idx="111">
                  <c:v>192.63</c:v>
                </c:pt>
                <c:pt idx="112">
                  <c:v>191.583</c:v>
                </c:pt>
                <c:pt idx="113">
                  <c:v>190.555</c:v>
                </c:pt>
                <c:pt idx="114">
                  <c:v>189.541</c:v>
                </c:pt>
                <c:pt idx="115">
                  <c:v>188.525</c:v>
                </c:pt>
                <c:pt idx="116">
                  <c:v>187.513</c:v>
                </c:pt>
                <c:pt idx="117">
                  <c:v>186.525</c:v>
                </c:pt>
                <c:pt idx="118">
                  <c:v>185.544</c:v>
                </c:pt>
                <c:pt idx="119">
                  <c:v>184.555</c:v>
                </c:pt>
                <c:pt idx="120">
                  <c:v>183.595</c:v>
                </c:pt>
                <c:pt idx="121">
                  <c:v>182.644</c:v>
                </c:pt>
                <c:pt idx="122">
                  <c:v>181.692</c:v>
                </c:pt>
                <c:pt idx="123">
                  <c:v>180.753</c:v>
                </c:pt>
                <c:pt idx="124">
                  <c:v>179.814</c:v>
                </c:pt>
                <c:pt idx="125">
                  <c:v>178.888</c:v>
                </c:pt>
                <c:pt idx="126">
                  <c:v>177.98</c:v>
                </c:pt>
                <c:pt idx="127">
                  <c:v>177.073</c:v>
                </c:pt>
                <c:pt idx="128">
                  <c:v>176.169</c:v>
                </c:pt>
                <c:pt idx="129">
                  <c:v>175.277</c:v>
                </c:pt>
                <c:pt idx="130">
                  <c:v>174.394</c:v>
                </c:pt>
                <c:pt idx="131">
                  <c:v>173.516</c:v>
                </c:pt>
                <c:pt idx="132">
                  <c:v>172.649</c:v>
                </c:pt>
                <c:pt idx="133">
                  <c:v>171.784</c:v>
                </c:pt>
                <c:pt idx="134">
                  <c:v>170.932</c:v>
                </c:pt>
                <c:pt idx="135">
                  <c:v>170.08</c:v>
                </c:pt>
                <c:pt idx="136">
                  <c:v>169.23</c:v>
                </c:pt>
                <c:pt idx="137">
                  <c:v>168.406</c:v>
                </c:pt>
                <c:pt idx="138">
                  <c:v>167.576</c:v>
                </c:pt>
                <c:pt idx="139">
                  <c:v>166.755</c:v>
                </c:pt>
                <c:pt idx="140">
                  <c:v>165.943</c:v>
                </c:pt>
                <c:pt idx="141">
                  <c:v>165.139</c:v>
                </c:pt>
                <c:pt idx="142">
                  <c:v>164.336</c:v>
                </c:pt>
                <c:pt idx="143">
                  <c:v>163.543</c:v>
                </c:pt>
                <c:pt idx="144">
                  <c:v>162.757</c:v>
                </c:pt>
                <c:pt idx="145">
                  <c:v>161.976</c:v>
                </c:pt>
                <c:pt idx="146">
                  <c:v>161.197</c:v>
                </c:pt>
                <c:pt idx="147">
                  <c:v>160.433</c:v>
                </c:pt>
                <c:pt idx="148">
                  <c:v>159.667</c:v>
                </c:pt>
                <c:pt idx="149">
                  <c:v>158.912</c:v>
                </c:pt>
                <c:pt idx="150">
                  <c:v>158.154</c:v>
                </c:pt>
                <c:pt idx="151">
                  <c:v>157.408</c:v>
                </c:pt>
                <c:pt idx="152">
                  <c:v>156.668</c:v>
                </c:pt>
                <c:pt idx="153">
                  <c:v>155.935</c:v>
                </c:pt>
                <c:pt idx="154">
                  <c:v>155.213</c:v>
                </c:pt>
                <c:pt idx="155">
                  <c:v>154.494</c:v>
                </c:pt>
                <c:pt idx="156">
                  <c:v>153.765</c:v>
                </c:pt>
                <c:pt idx="157">
                  <c:v>153.051</c:v>
                </c:pt>
                <c:pt idx="158">
                  <c:v>152.34</c:v>
                </c:pt>
                <c:pt idx="159">
                  <c:v>151.634</c:v>
                </c:pt>
                <c:pt idx="160">
                  <c:v>150.93</c:v>
                </c:pt>
                <c:pt idx="161">
                  <c:v>150.23</c:v>
                </c:pt>
                <c:pt idx="162">
                  <c:v>149.543</c:v>
                </c:pt>
                <c:pt idx="163">
                  <c:v>148.862</c:v>
                </c:pt>
                <c:pt idx="164">
                  <c:v>148.184</c:v>
                </c:pt>
                <c:pt idx="165">
                  <c:v>147.505</c:v>
                </c:pt>
                <c:pt idx="166">
                  <c:v>146.829</c:v>
                </c:pt>
                <c:pt idx="167">
                  <c:v>146.168</c:v>
                </c:pt>
                <c:pt idx="168">
                  <c:v>145.506</c:v>
                </c:pt>
                <c:pt idx="169">
                  <c:v>144.849</c:v>
                </c:pt>
                <c:pt idx="170">
                  <c:v>144.19</c:v>
                </c:pt>
                <c:pt idx="171">
                  <c:v>143.545</c:v>
                </c:pt>
                <c:pt idx="172">
                  <c:v>142.901</c:v>
                </c:pt>
                <c:pt idx="173">
                  <c:v>142.259</c:v>
                </c:pt>
                <c:pt idx="174">
                  <c:v>141.626</c:v>
                </c:pt>
                <c:pt idx="175">
                  <c:v>140.991</c:v>
                </c:pt>
                <c:pt idx="176">
                  <c:v>140.372</c:v>
                </c:pt>
                <c:pt idx="177">
                  <c:v>139.743</c:v>
                </c:pt>
                <c:pt idx="178">
                  <c:v>139.126</c:v>
                </c:pt>
                <c:pt idx="179">
                  <c:v>138.519</c:v>
                </c:pt>
                <c:pt idx="180">
                  <c:v>137.901</c:v>
                </c:pt>
                <c:pt idx="181">
                  <c:v>137.295</c:v>
                </c:pt>
                <c:pt idx="182">
                  <c:v>136.697</c:v>
                </c:pt>
                <c:pt idx="183">
                  <c:v>136.106</c:v>
                </c:pt>
                <c:pt idx="184">
                  <c:v>135.506</c:v>
                </c:pt>
                <c:pt idx="185">
                  <c:v>134.915</c:v>
                </c:pt>
                <c:pt idx="186">
                  <c:v>134.33</c:v>
                </c:pt>
                <c:pt idx="187">
                  <c:v>133.748</c:v>
                </c:pt>
                <c:pt idx="188">
                  <c:v>133.173</c:v>
                </c:pt>
                <c:pt idx="189">
                  <c:v>132.601</c:v>
                </c:pt>
                <c:pt idx="190">
                  <c:v>132.034</c:v>
                </c:pt>
                <c:pt idx="191">
                  <c:v>131.464</c:v>
                </c:pt>
                <c:pt idx="192">
                  <c:v>130.905</c:v>
                </c:pt>
                <c:pt idx="193">
                  <c:v>130.35</c:v>
                </c:pt>
                <c:pt idx="194">
                  <c:v>129.794</c:v>
                </c:pt>
                <c:pt idx="195">
                  <c:v>129.242</c:v>
                </c:pt>
                <c:pt idx="196">
                  <c:v>128.689</c:v>
                </c:pt>
                <c:pt idx="197">
                  <c:v>128.148</c:v>
                </c:pt>
                <c:pt idx="198">
                  <c:v>127.615</c:v>
                </c:pt>
                <c:pt idx="199">
                  <c:v>127.074</c:v>
                </c:pt>
                <c:pt idx="200">
                  <c:v>126.546</c:v>
                </c:pt>
                <c:pt idx="201">
                  <c:v>126.016</c:v>
                </c:pt>
                <c:pt idx="202">
                  <c:v>125.484</c:v>
                </c:pt>
                <c:pt idx="203">
                  <c:v>124.962</c:v>
                </c:pt>
                <c:pt idx="204">
                  <c:v>124.447</c:v>
                </c:pt>
                <c:pt idx="205">
                  <c:v>123.942</c:v>
                </c:pt>
                <c:pt idx="206">
                  <c:v>123.422</c:v>
                </c:pt>
                <c:pt idx="207">
                  <c:v>122.922</c:v>
                </c:pt>
                <c:pt idx="208">
                  <c:v>122.42</c:v>
                </c:pt>
                <c:pt idx="209">
                  <c:v>121.92</c:v>
                </c:pt>
                <c:pt idx="210">
                  <c:v>121.427</c:v>
                </c:pt>
                <c:pt idx="211">
                  <c:v>120.924</c:v>
                </c:pt>
                <c:pt idx="212">
                  <c:v>120.429</c:v>
                </c:pt>
                <c:pt idx="213">
                  <c:v>119.938</c:v>
                </c:pt>
                <c:pt idx="214">
                  <c:v>119.453</c:v>
                </c:pt>
                <c:pt idx="215">
                  <c:v>118.968</c:v>
                </c:pt>
                <c:pt idx="216">
                  <c:v>118.493</c:v>
                </c:pt>
                <c:pt idx="217">
                  <c:v>118.019</c:v>
                </c:pt>
                <c:pt idx="218">
                  <c:v>117.546</c:v>
                </c:pt>
                <c:pt idx="219">
                  <c:v>117.088</c:v>
                </c:pt>
                <c:pt idx="220">
                  <c:v>116.618</c:v>
                </c:pt>
                <c:pt idx="221">
                  <c:v>116.15</c:v>
                </c:pt>
                <c:pt idx="222">
                  <c:v>115.689</c:v>
                </c:pt>
                <c:pt idx="223">
                  <c:v>115.233</c:v>
                </c:pt>
                <c:pt idx="224">
                  <c:v>114.784</c:v>
                </c:pt>
                <c:pt idx="225">
                  <c:v>114.337</c:v>
                </c:pt>
                <c:pt idx="226">
                  <c:v>113.882</c:v>
                </c:pt>
                <c:pt idx="227">
                  <c:v>113.438</c:v>
                </c:pt>
                <c:pt idx="228">
                  <c:v>112.987</c:v>
                </c:pt>
                <c:pt idx="229">
                  <c:v>112.552</c:v>
                </c:pt>
                <c:pt idx="230">
                  <c:v>112.115</c:v>
                </c:pt>
                <c:pt idx="231">
                  <c:v>111.687</c:v>
                </c:pt>
                <c:pt idx="232">
                  <c:v>111.25</c:v>
                </c:pt>
                <c:pt idx="233">
                  <c:v>110.823</c:v>
                </c:pt>
                <c:pt idx="234">
                  <c:v>110.393</c:v>
                </c:pt>
                <c:pt idx="235">
                  <c:v>109.978</c:v>
                </c:pt>
                <c:pt idx="236">
                  <c:v>109.545</c:v>
                </c:pt>
                <c:pt idx="237">
                  <c:v>109.133</c:v>
                </c:pt>
                <c:pt idx="238">
                  <c:v>108.722</c:v>
                </c:pt>
                <c:pt idx="239">
                  <c:v>108.299</c:v>
                </c:pt>
                <c:pt idx="240">
                  <c:v>107.892</c:v>
                </c:pt>
                <c:pt idx="241">
                  <c:v>107.486</c:v>
                </c:pt>
                <c:pt idx="242">
                  <c:v>107.082</c:v>
                </c:pt>
                <c:pt idx="243">
                  <c:v>106.679</c:v>
                </c:pt>
                <c:pt idx="244">
                  <c:v>106.282</c:v>
                </c:pt>
                <c:pt idx="245">
                  <c:v>105.886</c:v>
                </c:pt>
                <c:pt idx="246">
                  <c:v>105.485</c:v>
                </c:pt>
                <c:pt idx="247">
                  <c:v>105.09</c:v>
                </c:pt>
                <c:pt idx="248">
                  <c:v>104.701</c:v>
                </c:pt>
                <c:pt idx="249">
                  <c:v>104.31</c:v>
                </c:pt>
                <c:pt idx="250">
                  <c:v>103.925</c:v>
                </c:pt>
                <c:pt idx="251">
                  <c:v>103.547</c:v>
                </c:pt>
                <c:pt idx="252">
                  <c:v>103.159</c:v>
                </c:pt>
                <c:pt idx="253">
                  <c:v>102.785</c:v>
                </c:pt>
                <c:pt idx="254">
                  <c:v>102.408</c:v>
                </c:pt>
                <c:pt idx="255">
                  <c:v>102.03</c:v>
                </c:pt>
                <c:pt idx="256">
                  <c:v>101.657</c:v>
                </c:pt>
                <c:pt idx="257">
                  <c:v>101.288</c:v>
                </c:pt>
                <c:pt idx="258">
                  <c:v>100.92</c:v>
                </c:pt>
                <c:pt idx="259">
                  <c:v>100.559</c:v>
                </c:pt>
                <c:pt idx="260">
                  <c:v>100.19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4769632"/>
        <c:axId val="-872085824"/>
      </c:scatterChart>
      <c:valAx>
        <c:axId val="-864769632"/>
        <c:scaling>
          <c:orientation val="minMax"/>
          <c:min val="6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2085824"/>
        <c:crosses val="autoZero"/>
        <c:crossBetween val="midCat"/>
      </c:valAx>
      <c:valAx>
        <c:axId val="-872085824"/>
        <c:scaling>
          <c:orientation val="minMax"/>
          <c:max val="450.0"/>
          <c:min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476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'One (3)'!$C$9:$C$269</c:f>
              <c:numCache>
                <c:formatCode>General</c:formatCode>
                <c:ptCount val="261"/>
                <c:pt idx="0">
                  <c:v>435.081</c:v>
                </c:pt>
                <c:pt idx="1">
                  <c:v>432.975</c:v>
                </c:pt>
                <c:pt idx="2">
                  <c:v>430.223</c:v>
                </c:pt>
                <c:pt idx="3">
                  <c:v>426.992</c:v>
                </c:pt>
                <c:pt idx="4">
                  <c:v>423.417</c:v>
                </c:pt>
                <c:pt idx="5">
                  <c:v>419.601</c:v>
                </c:pt>
                <c:pt idx="6">
                  <c:v>415.618</c:v>
                </c:pt>
                <c:pt idx="7">
                  <c:v>411.554</c:v>
                </c:pt>
                <c:pt idx="8">
                  <c:v>407.466</c:v>
                </c:pt>
                <c:pt idx="9">
                  <c:v>403.358</c:v>
                </c:pt>
                <c:pt idx="10">
                  <c:v>399.268</c:v>
                </c:pt>
                <c:pt idx="11">
                  <c:v>395.227</c:v>
                </c:pt>
                <c:pt idx="12">
                  <c:v>391.244</c:v>
                </c:pt>
                <c:pt idx="13">
                  <c:v>387.317</c:v>
                </c:pt>
                <c:pt idx="14">
                  <c:v>383.462</c:v>
                </c:pt>
                <c:pt idx="15">
                  <c:v>379.67</c:v>
                </c:pt>
                <c:pt idx="16">
                  <c:v>375.945</c:v>
                </c:pt>
                <c:pt idx="17">
                  <c:v>372.293</c:v>
                </c:pt>
                <c:pt idx="18">
                  <c:v>368.717</c:v>
                </c:pt>
                <c:pt idx="19">
                  <c:v>365.213</c:v>
                </c:pt>
                <c:pt idx="20">
                  <c:v>361.77</c:v>
                </c:pt>
                <c:pt idx="21">
                  <c:v>358.396</c:v>
                </c:pt>
                <c:pt idx="22">
                  <c:v>355.072</c:v>
                </c:pt>
                <c:pt idx="23">
                  <c:v>351.805</c:v>
                </c:pt>
                <c:pt idx="24">
                  <c:v>348.614</c:v>
                </c:pt>
                <c:pt idx="25">
                  <c:v>345.475</c:v>
                </c:pt>
                <c:pt idx="26">
                  <c:v>342.393</c:v>
                </c:pt>
                <c:pt idx="27">
                  <c:v>339.374</c:v>
                </c:pt>
                <c:pt idx="28">
                  <c:v>336.412</c:v>
                </c:pt>
                <c:pt idx="29">
                  <c:v>333.501</c:v>
                </c:pt>
                <c:pt idx="30">
                  <c:v>330.636</c:v>
                </c:pt>
                <c:pt idx="31">
                  <c:v>327.83</c:v>
                </c:pt>
                <c:pt idx="32">
                  <c:v>325.065</c:v>
                </c:pt>
                <c:pt idx="33">
                  <c:v>322.355</c:v>
                </c:pt>
                <c:pt idx="34">
                  <c:v>319.683</c:v>
                </c:pt>
                <c:pt idx="35">
                  <c:v>317.065</c:v>
                </c:pt>
                <c:pt idx="36">
                  <c:v>314.482</c:v>
                </c:pt>
                <c:pt idx="37">
                  <c:v>311.941</c:v>
                </c:pt>
                <c:pt idx="38">
                  <c:v>309.444</c:v>
                </c:pt>
                <c:pt idx="39">
                  <c:v>306.979</c:v>
                </c:pt>
                <c:pt idx="40">
                  <c:v>304.562</c:v>
                </c:pt>
                <c:pt idx="41">
                  <c:v>302.183</c:v>
                </c:pt>
                <c:pt idx="42">
                  <c:v>299.84</c:v>
                </c:pt>
                <c:pt idx="43">
                  <c:v>297.539</c:v>
                </c:pt>
                <c:pt idx="44">
                  <c:v>295.261</c:v>
                </c:pt>
                <c:pt idx="45">
                  <c:v>293.038</c:v>
                </c:pt>
                <c:pt idx="46">
                  <c:v>290.833</c:v>
                </c:pt>
                <c:pt idx="47">
                  <c:v>288.663</c:v>
                </c:pt>
                <c:pt idx="48">
                  <c:v>286.511</c:v>
                </c:pt>
                <c:pt idx="49">
                  <c:v>284.387</c:v>
                </c:pt>
                <c:pt idx="50">
                  <c:v>282.295</c:v>
                </c:pt>
                <c:pt idx="51">
                  <c:v>280.225</c:v>
                </c:pt>
                <c:pt idx="52">
                  <c:v>278.2</c:v>
                </c:pt>
                <c:pt idx="53">
                  <c:v>276.199</c:v>
                </c:pt>
                <c:pt idx="54">
                  <c:v>274.226</c:v>
                </c:pt>
                <c:pt idx="55">
                  <c:v>272.28</c:v>
                </c:pt>
                <c:pt idx="56">
                  <c:v>270.358</c:v>
                </c:pt>
                <c:pt idx="57">
                  <c:v>268.46</c:v>
                </c:pt>
                <c:pt idx="58">
                  <c:v>266.579</c:v>
                </c:pt>
                <c:pt idx="59">
                  <c:v>264.733</c:v>
                </c:pt>
                <c:pt idx="60">
                  <c:v>262.917</c:v>
                </c:pt>
                <c:pt idx="61">
                  <c:v>261.124</c:v>
                </c:pt>
                <c:pt idx="62">
                  <c:v>259.349</c:v>
                </c:pt>
                <c:pt idx="63">
                  <c:v>257.596</c:v>
                </c:pt>
                <c:pt idx="64">
                  <c:v>255.859</c:v>
                </c:pt>
                <c:pt idx="65">
                  <c:v>254.146</c:v>
                </c:pt>
                <c:pt idx="66">
                  <c:v>252.464</c:v>
                </c:pt>
                <c:pt idx="67">
                  <c:v>250.799</c:v>
                </c:pt>
                <c:pt idx="68">
                  <c:v>249.147</c:v>
                </c:pt>
                <c:pt idx="69">
                  <c:v>247.526</c:v>
                </c:pt>
                <c:pt idx="70">
                  <c:v>245.928</c:v>
                </c:pt>
                <c:pt idx="71">
                  <c:v>244.327</c:v>
                </c:pt>
                <c:pt idx="72">
                  <c:v>242.757</c:v>
                </c:pt>
                <c:pt idx="73">
                  <c:v>241.186</c:v>
                </c:pt>
                <c:pt idx="74">
                  <c:v>239.625</c:v>
                </c:pt>
                <c:pt idx="75">
                  <c:v>238.081</c:v>
                </c:pt>
                <c:pt idx="76">
                  <c:v>236.548</c:v>
                </c:pt>
                <c:pt idx="77">
                  <c:v>235.042</c:v>
                </c:pt>
                <c:pt idx="78">
                  <c:v>233.558</c:v>
                </c:pt>
                <c:pt idx="79">
                  <c:v>232.099</c:v>
                </c:pt>
                <c:pt idx="80">
                  <c:v>230.65</c:v>
                </c:pt>
                <c:pt idx="81">
                  <c:v>229.223</c:v>
                </c:pt>
                <c:pt idx="82">
                  <c:v>227.808</c:v>
                </c:pt>
                <c:pt idx="83">
                  <c:v>226.409</c:v>
                </c:pt>
                <c:pt idx="84">
                  <c:v>225.02</c:v>
                </c:pt>
                <c:pt idx="85">
                  <c:v>223.651</c:v>
                </c:pt>
                <c:pt idx="86">
                  <c:v>222.301</c:v>
                </c:pt>
                <c:pt idx="87">
                  <c:v>220.963</c:v>
                </c:pt>
                <c:pt idx="88">
                  <c:v>219.643</c:v>
                </c:pt>
                <c:pt idx="89">
                  <c:v>218.33</c:v>
                </c:pt>
                <c:pt idx="90">
                  <c:v>217.036</c:v>
                </c:pt>
                <c:pt idx="91">
                  <c:v>215.754</c:v>
                </c:pt>
                <c:pt idx="92">
                  <c:v>214.48</c:v>
                </c:pt>
                <c:pt idx="93">
                  <c:v>213.223</c:v>
                </c:pt>
                <c:pt idx="94">
                  <c:v>211.983</c:v>
                </c:pt>
                <c:pt idx="95">
                  <c:v>210.752</c:v>
                </c:pt>
                <c:pt idx="96">
                  <c:v>209.533</c:v>
                </c:pt>
                <c:pt idx="97">
                  <c:v>208.324</c:v>
                </c:pt>
                <c:pt idx="98">
                  <c:v>207.133</c:v>
                </c:pt>
                <c:pt idx="99">
                  <c:v>205.95</c:v>
                </c:pt>
                <c:pt idx="100">
                  <c:v>204.782</c:v>
                </c:pt>
                <c:pt idx="101">
                  <c:v>203.621</c:v>
                </c:pt>
                <c:pt idx="102">
                  <c:v>202.474</c:v>
                </c:pt>
                <c:pt idx="103">
                  <c:v>201.328</c:v>
                </c:pt>
                <c:pt idx="104">
                  <c:v>200.206</c:v>
                </c:pt>
                <c:pt idx="105">
                  <c:v>199.094</c:v>
                </c:pt>
                <c:pt idx="106">
                  <c:v>197.988</c:v>
                </c:pt>
                <c:pt idx="107">
                  <c:v>196.9</c:v>
                </c:pt>
                <c:pt idx="108">
                  <c:v>195.815</c:v>
                </c:pt>
                <c:pt idx="109">
                  <c:v>194.744</c:v>
                </c:pt>
                <c:pt idx="110">
                  <c:v>193.684</c:v>
                </c:pt>
                <c:pt idx="111">
                  <c:v>192.63</c:v>
                </c:pt>
                <c:pt idx="112">
                  <c:v>191.583</c:v>
                </c:pt>
                <c:pt idx="113">
                  <c:v>190.555</c:v>
                </c:pt>
                <c:pt idx="114">
                  <c:v>189.541</c:v>
                </c:pt>
                <c:pt idx="115">
                  <c:v>188.525</c:v>
                </c:pt>
                <c:pt idx="116">
                  <c:v>187.513</c:v>
                </c:pt>
                <c:pt idx="117">
                  <c:v>186.525</c:v>
                </c:pt>
                <c:pt idx="118">
                  <c:v>185.544</c:v>
                </c:pt>
                <c:pt idx="119">
                  <c:v>184.555</c:v>
                </c:pt>
                <c:pt idx="120">
                  <c:v>183.595</c:v>
                </c:pt>
                <c:pt idx="121">
                  <c:v>182.644</c:v>
                </c:pt>
                <c:pt idx="122">
                  <c:v>181.692</c:v>
                </c:pt>
                <c:pt idx="123">
                  <c:v>180.753</c:v>
                </c:pt>
                <c:pt idx="124">
                  <c:v>179.814</c:v>
                </c:pt>
                <c:pt idx="125">
                  <c:v>178.888</c:v>
                </c:pt>
                <c:pt idx="126">
                  <c:v>177.98</c:v>
                </c:pt>
                <c:pt idx="127">
                  <c:v>177.073</c:v>
                </c:pt>
                <c:pt idx="128">
                  <c:v>176.169</c:v>
                </c:pt>
                <c:pt idx="129">
                  <c:v>175.277</c:v>
                </c:pt>
                <c:pt idx="130">
                  <c:v>174.394</c:v>
                </c:pt>
                <c:pt idx="131">
                  <c:v>173.516</c:v>
                </c:pt>
                <c:pt idx="132">
                  <c:v>172.649</c:v>
                </c:pt>
                <c:pt idx="133">
                  <c:v>171.784</c:v>
                </c:pt>
                <c:pt idx="134">
                  <c:v>170.932</c:v>
                </c:pt>
                <c:pt idx="135">
                  <c:v>170.08</c:v>
                </c:pt>
                <c:pt idx="136">
                  <c:v>169.23</c:v>
                </c:pt>
                <c:pt idx="137">
                  <c:v>168.406</c:v>
                </c:pt>
                <c:pt idx="138">
                  <c:v>167.576</c:v>
                </c:pt>
                <c:pt idx="139">
                  <c:v>166.755</c:v>
                </c:pt>
                <c:pt idx="140">
                  <c:v>165.943</c:v>
                </c:pt>
                <c:pt idx="141">
                  <c:v>165.139</c:v>
                </c:pt>
                <c:pt idx="142">
                  <c:v>164.336</c:v>
                </c:pt>
                <c:pt idx="143">
                  <c:v>163.543</c:v>
                </c:pt>
                <c:pt idx="144">
                  <c:v>162.757</c:v>
                </c:pt>
                <c:pt idx="145">
                  <c:v>161.976</c:v>
                </c:pt>
                <c:pt idx="146">
                  <c:v>161.197</c:v>
                </c:pt>
                <c:pt idx="147">
                  <c:v>160.433</c:v>
                </c:pt>
                <c:pt idx="148">
                  <c:v>159.667</c:v>
                </c:pt>
                <c:pt idx="149">
                  <c:v>158.912</c:v>
                </c:pt>
                <c:pt idx="150">
                  <c:v>158.154</c:v>
                </c:pt>
                <c:pt idx="151">
                  <c:v>157.408</c:v>
                </c:pt>
                <c:pt idx="152">
                  <c:v>156.668</c:v>
                </c:pt>
                <c:pt idx="153">
                  <c:v>155.935</c:v>
                </c:pt>
                <c:pt idx="154">
                  <c:v>155.213</c:v>
                </c:pt>
                <c:pt idx="155">
                  <c:v>154.494</c:v>
                </c:pt>
                <c:pt idx="156">
                  <c:v>153.765</c:v>
                </c:pt>
                <c:pt idx="157">
                  <c:v>153.051</c:v>
                </c:pt>
                <c:pt idx="158">
                  <c:v>152.34</c:v>
                </c:pt>
                <c:pt idx="159">
                  <c:v>151.634</c:v>
                </c:pt>
                <c:pt idx="160">
                  <c:v>150.93</c:v>
                </c:pt>
                <c:pt idx="161">
                  <c:v>150.23</c:v>
                </c:pt>
                <c:pt idx="162">
                  <c:v>149.543</c:v>
                </c:pt>
                <c:pt idx="163">
                  <c:v>148.862</c:v>
                </c:pt>
                <c:pt idx="164">
                  <c:v>148.184</c:v>
                </c:pt>
                <c:pt idx="165">
                  <c:v>147.505</c:v>
                </c:pt>
                <c:pt idx="166">
                  <c:v>146.829</c:v>
                </c:pt>
                <c:pt idx="167">
                  <c:v>146.168</c:v>
                </c:pt>
                <c:pt idx="168">
                  <c:v>145.506</c:v>
                </c:pt>
                <c:pt idx="169">
                  <c:v>144.849</c:v>
                </c:pt>
                <c:pt idx="170">
                  <c:v>144.19</c:v>
                </c:pt>
                <c:pt idx="171">
                  <c:v>143.545</c:v>
                </c:pt>
                <c:pt idx="172">
                  <c:v>142.901</c:v>
                </c:pt>
                <c:pt idx="173">
                  <c:v>142.259</c:v>
                </c:pt>
                <c:pt idx="174">
                  <c:v>141.626</c:v>
                </c:pt>
                <c:pt idx="175">
                  <c:v>140.991</c:v>
                </c:pt>
                <c:pt idx="176">
                  <c:v>140.372</c:v>
                </c:pt>
                <c:pt idx="177">
                  <c:v>139.743</c:v>
                </c:pt>
                <c:pt idx="178">
                  <c:v>139.126</c:v>
                </c:pt>
                <c:pt idx="179">
                  <c:v>138.519</c:v>
                </c:pt>
                <c:pt idx="180">
                  <c:v>137.901</c:v>
                </c:pt>
                <c:pt idx="181">
                  <c:v>137.295</c:v>
                </c:pt>
                <c:pt idx="182">
                  <c:v>136.697</c:v>
                </c:pt>
                <c:pt idx="183">
                  <c:v>136.106</c:v>
                </c:pt>
                <c:pt idx="184">
                  <c:v>135.506</c:v>
                </c:pt>
                <c:pt idx="185">
                  <c:v>134.915</c:v>
                </c:pt>
                <c:pt idx="186">
                  <c:v>134.33</c:v>
                </c:pt>
                <c:pt idx="187">
                  <c:v>133.748</c:v>
                </c:pt>
                <c:pt idx="188">
                  <c:v>133.173</c:v>
                </c:pt>
                <c:pt idx="189">
                  <c:v>132.601</c:v>
                </c:pt>
                <c:pt idx="190">
                  <c:v>132.034</c:v>
                </c:pt>
                <c:pt idx="191">
                  <c:v>131.464</c:v>
                </c:pt>
                <c:pt idx="192">
                  <c:v>130.905</c:v>
                </c:pt>
                <c:pt idx="193">
                  <c:v>130.35</c:v>
                </c:pt>
                <c:pt idx="194">
                  <c:v>129.794</c:v>
                </c:pt>
                <c:pt idx="195">
                  <c:v>129.242</c:v>
                </c:pt>
                <c:pt idx="196">
                  <c:v>128.689</c:v>
                </c:pt>
                <c:pt idx="197">
                  <c:v>128.148</c:v>
                </c:pt>
                <c:pt idx="198">
                  <c:v>127.615</c:v>
                </c:pt>
                <c:pt idx="199">
                  <c:v>127.074</c:v>
                </c:pt>
                <c:pt idx="200">
                  <c:v>126.546</c:v>
                </c:pt>
                <c:pt idx="201">
                  <c:v>126.016</c:v>
                </c:pt>
                <c:pt idx="202">
                  <c:v>125.484</c:v>
                </c:pt>
                <c:pt idx="203">
                  <c:v>124.962</c:v>
                </c:pt>
                <c:pt idx="204">
                  <c:v>124.447</c:v>
                </c:pt>
                <c:pt idx="205">
                  <c:v>123.942</c:v>
                </c:pt>
                <c:pt idx="206">
                  <c:v>123.422</c:v>
                </c:pt>
                <c:pt idx="207">
                  <c:v>122.922</c:v>
                </c:pt>
                <c:pt idx="208">
                  <c:v>122.42</c:v>
                </c:pt>
                <c:pt idx="209">
                  <c:v>121.92</c:v>
                </c:pt>
                <c:pt idx="210">
                  <c:v>121.427</c:v>
                </c:pt>
                <c:pt idx="211">
                  <c:v>120.924</c:v>
                </c:pt>
                <c:pt idx="212">
                  <c:v>120.429</c:v>
                </c:pt>
                <c:pt idx="213">
                  <c:v>119.938</c:v>
                </c:pt>
                <c:pt idx="214">
                  <c:v>119.453</c:v>
                </c:pt>
                <c:pt idx="215">
                  <c:v>118.968</c:v>
                </c:pt>
                <c:pt idx="216">
                  <c:v>118.493</c:v>
                </c:pt>
                <c:pt idx="217">
                  <c:v>118.019</c:v>
                </c:pt>
                <c:pt idx="218">
                  <c:v>117.546</c:v>
                </c:pt>
                <c:pt idx="219">
                  <c:v>117.088</c:v>
                </c:pt>
                <c:pt idx="220">
                  <c:v>116.618</c:v>
                </c:pt>
                <c:pt idx="221">
                  <c:v>116.15</c:v>
                </c:pt>
                <c:pt idx="222">
                  <c:v>115.689</c:v>
                </c:pt>
                <c:pt idx="223">
                  <c:v>115.233</c:v>
                </c:pt>
                <c:pt idx="224">
                  <c:v>114.784</c:v>
                </c:pt>
                <c:pt idx="225">
                  <c:v>114.337</c:v>
                </c:pt>
                <c:pt idx="226">
                  <c:v>113.882</c:v>
                </c:pt>
                <c:pt idx="227">
                  <c:v>113.438</c:v>
                </c:pt>
                <c:pt idx="228">
                  <c:v>112.987</c:v>
                </c:pt>
                <c:pt idx="229">
                  <c:v>112.552</c:v>
                </c:pt>
                <c:pt idx="230">
                  <c:v>112.115</c:v>
                </c:pt>
                <c:pt idx="231">
                  <c:v>111.687</c:v>
                </c:pt>
                <c:pt idx="232">
                  <c:v>111.25</c:v>
                </c:pt>
                <c:pt idx="233">
                  <c:v>110.823</c:v>
                </c:pt>
                <c:pt idx="234">
                  <c:v>110.393</c:v>
                </c:pt>
                <c:pt idx="235">
                  <c:v>109.978</c:v>
                </c:pt>
                <c:pt idx="236">
                  <c:v>109.545</c:v>
                </c:pt>
                <c:pt idx="237">
                  <c:v>109.133</c:v>
                </c:pt>
                <c:pt idx="238">
                  <c:v>108.722</c:v>
                </c:pt>
                <c:pt idx="239">
                  <c:v>108.299</c:v>
                </c:pt>
                <c:pt idx="240">
                  <c:v>107.892</c:v>
                </c:pt>
                <c:pt idx="241">
                  <c:v>107.486</c:v>
                </c:pt>
                <c:pt idx="242">
                  <c:v>107.082</c:v>
                </c:pt>
                <c:pt idx="243">
                  <c:v>106.679</c:v>
                </c:pt>
                <c:pt idx="244">
                  <c:v>106.282</c:v>
                </c:pt>
                <c:pt idx="245">
                  <c:v>105.886</c:v>
                </c:pt>
                <c:pt idx="246">
                  <c:v>105.485</c:v>
                </c:pt>
                <c:pt idx="247">
                  <c:v>105.09</c:v>
                </c:pt>
                <c:pt idx="248">
                  <c:v>104.701</c:v>
                </c:pt>
                <c:pt idx="249">
                  <c:v>104.31</c:v>
                </c:pt>
                <c:pt idx="250">
                  <c:v>103.925</c:v>
                </c:pt>
                <c:pt idx="251">
                  <c:v>103.547</c:v>
                </c:pt>
                <c:pt idx="252">
                  <c:v>103.159</c:v>
                </c:pt>
                <c:pt idx="253">
                  <c:v>102.785</c:v>
                </c:pt>
                <c:pt idx="254">
                  <c:v>102.408</c:v>
                </c:pt>
                <c:pt idx="255">
                  <c:v>102.03</c:v>
                </c:pt>
                <c:pt idx="256">
                  <c:v>101.657</c:v>
                </c:pt>
                <c:pt idx="257">
                  <c:v>101.288</c:v>
                </c:pt>
                <c:pt idx="258">
                  <c:v>100.92</c:v>
                </c:pt>
                <c:pt idx="259">
                  <c:v>100.559</c:v>
                </c:pt>
                <c:pt idx="260">
                  <c:v>100.19</c:v>
                </c:pt>
              </c:numCache>
            </c:numRef>
          </c:xVal>
          <c:yVal>
            <c:numRef>
              <c:f>'One (3)'!$H$9:$H$268</c:f>
              <c:numCache>
                <c:formatCode>General</c:formatCode>
                <c:ptCount val="260"/>
                <c:pt idx="0">
                  <c:v>0.379086769590264</c:v>
                </c:pt>
                <c:pt idx="1">
                  <c:v>0.500649252585724</c:v>
                </c:pt>
                <c:pt idx="2">
                  <c:v>0.597130119895437</c:v>
                </c:pt>
                <c:pt idx="3">
                  <c:v>0.67162284698994</c:v>
                </c:pt>
                <c:pt idx="4">
                  <c:v>0.728719856938246</c:v>
                </c:pt>
                <c:pt idx="5">
                  <c:v>0.775625117045856</c:v>
                </c:pt>
                <c:pt idx="6">
                  <c:v>0.809308865472253</c:v>
                </c:pt>
                <c:pt idx="7">
                  <c:v>0.8298598580634</c:v>
                </c:pt>
                <c:pt idx="8">
                  <c:v>0.851873100192216</c:v>
                </c:pt>
                <c:pt idx="9">
                  <c:v>0.866600398806761</c:v>
                </c:pt>
                <c:pt idx="10">
                  <c:v>0.876516221330632</c:v>
                </c:pt>
                <c:pt idx="11">
                  <c:v>0.881011160359438</c:v>
                </c:pt>
                <c:pt idx="12">
                  <c:v>0.887284519186439</c:v>
                </c:pt>
                <c:pt idx="13">
                  <c:v>0.891233182290699</c:v>
                </c:pt>
                <c:pt idx="14">
                  <c:v>0.893442786757584</c:v>
                </c:pt>
                <c:pt idx="15">
                  <c:v>0.89592218842566</c:v>
                </c:pt>
                <c:pt idx="16">
                  <c:v>0.898096981550443</c:v>
                </c:pt>
                <c:pt idx="17">
                  <c:v>0.895563710650299</c:v>
                </c:pt>
                <c:pt idx="18">
                  <c:v>0.895048763703808</c:v>
                </c:pt>
                <c:pt idx="19">
                  <c:v>0.898437143810551</c:v>
                </c:pt>
                <c:pt idx="20">
                  <c:v>0.897540141544985</c:v>
                </c:pt>
                <c:pt idx="21">
                  <c:v>0.899490663705706</c:v>
                </c:pt>
                <c:pt idx="22">
                  <c:v>0.900832418791135</c:v>
                </c:pt>
                <c:pt idx="23">
                  <c:v>0.896365515508915</c:v>
                </c:pt>
                <c:pt idx="24">
                  <c:v>0.897983687586598</c:v>
                </c:pt>
                <c:pt idx="25">
                  <c:v>0.897721314062795</c:v>
                </c:pt>
                <c:pt idx="26">
                  <c:v>0.896834355828428</c:v>
                </c:pt>
                <c:pt idx="27">
                  <c:v>0.895461740405767</c:v>
                </c:pt>
                <c:pt idx="28">
                  <c:v>0.893723188178382</c:v>
                </c:pt>
                <c:pt idx="29">
                  <c:v>0.894752497922535</c:v>
                </c:pt>
                <c:pt idx="30">
                  <c:v>0.892921874284622</c:v>
                </c:pt>
                <c:pt idx="31">
                  <c:v>0.892966504430397</c:v>
                </c:pt>
                <c:pt idx="32">
                  <c:v>0.889741205065137</c:v>
                </c:pt>
                <c:pt idx="33">
                  <c:v>0.893280420020279</c:v>
                </c:pt>
                <c:pt idx="34">
                  <c:v>0.887758709035235</c:v>
                </c:pt>
                <c:pt idx="35">
                  <c:v>0.889868877063653</c:v>
                </c:pt>
                <c:pt idx="36">
                  <c:v>0.890909583528742</c:v>
                </c:pt>
                <c:pt idx="37">
                  <c:v>0.889175369175644</c:v>
                </c:pt>
                <c:pt idx="38">
                  <c:v>0.889675813389005</c:v>
                </c:pt>
                <c:pt idx="39">
                  <c:v>0.885714025463309</c:v>
                </c:pt>
                <c:pt idx="40">
                  <c:v>0.886595272245042</c:v>
                </c:pt>
                <c:pt idx="41">
                  <c:v>0.886208979811612</c:v>
                </c:pt>
                <c:pt idx="42">
                  <c:v>0.881528937876713</c:v>
                </c:pt>
                <c:pt idx="43">
                  <c:v>0.887082663949341</c:v>
                </c:pt>
                <c:pt idx="44">
                  <c:v>0.878207449534715</c:v>
                </c:pt>
                <c:pt idx="45">
                  <c:v>0.881823255526012</c:v>
                </c:pt>
                <c:pt idx="46">
                  <c:v>0.881749939616839</c:v>
                </c:pt>
                <c:pt idx="47">
                  <c:v>0.885018831048828</c:v>
                </c:pt>
                <c:pt idx="48">
                  <c:v>0.885678733511404</c:v>
                </c:pt>
                <c:pt idx="49">
                  <c:v>0.884390020333623</c:v>
                </c:pt>
                <c:pt idx="50">
                  <c:v>0.88705374907272</c:v>
                </c:pt>
                <c:pt idx="51">
                  <c:v>0.881203196360622</c:v>
                </c:pt>
                <c:pt idx="52">
                  <c:v>0.880742667723078</c:v>
                </c:pt>
                <c:pt idx="53">
                  <c:v>0.879927051955596</c:v>
                </c:pt>
                <c:pt idx="54">
                  <c:v>0.880916421925517</c:v>
                </c:pt>
                <c:pt idx="55">
                  <c:v>0.879722826969878</c:v>
                </c:pt>
                <c:pt idx="56">
                  <c:v>0.879942133974391</c:v>
                </c:pt>
                <c:pt idx="57">
                  <c:v>0.884863663360715</c:v>
                </c:pt>
                <c:pt idx="58">
                  <c:v>0.879455896320547</c:v>
                </c:pt>
                <c:pt idx="59">
                  <c:v>0.874389433153173</c:v>
                </c:pt>
                <c:pt idx="60">
                  <c:v>0.875649187556628</c:v>
                </c:pt>
                <c:pt idx="61">
                  <c:v>0.877515043524315</c:v>
                </c:pt>
                <c:pt idx="62">
                  <c:v>0.875597173718442</c:v>
                </c:pt>
                <c:pt idx="63">
                  <c:v>0.878122249747654</c:v>
                </c:pt>
                <c:pt idx="64">
                  <c:v>0.878070200491541</c:v>
                </c:pt>
                <c:pt idx="65">
                  <c:v>0.870854537183378</c:v>
                </c:pt>
                <c:pt idx="66">
                  <c:v>0.8722064657716</c:v>
                </c:pt>
                <c:pt idx="67">
                  <c:v>0.87552877204923</c:v>
                </c:pt>
                <c:pt idx="68">
                  <c:v>0.87074288260944</c:v>
                </c:pt>
                <c:pt idx="69">
                  <c:v>0.866637571709134</c:v>
                </c:pt>
                <c:pt idx="70">
                  <c:v>0.87814328992149</c:v>
                </c:pt>
                <c:pt idx="71">
                  <c:v>0.87262237764376</c:v>
                </c:pt>
                <c:pt idx="72">
                  <c:v>0.881375751746226</c:v>
                </c:pt>
                <c:pt idx="73">
                  <c:v>0.885684416146537</c:v>
                </c:pt>
                <c:pt idx="74">
                  <c:v>0.887592027968835</c:v>
                </c:pt>
                <c:pt idx="75">
                  <c:v>0.89116047472232</c:v>
                </c:pt>
                <c:pt idx="76">
                  <c:v>0.883614056926122</c:v>
                </c:pt>
                <c:pt idx="77">
                  <c:v>0.881960629940476</c:v>
                </c:pt>
                <c:pt idx="78">
                  <c:v>0.876574121578296</c:v>
                </c:pt>
                <c:pt idx="79">
                  <c:v>0.878314356830914</c:v>
                </c:pt>
                <c:pt idx="80">
                  <c:v>0.874279782058422</c:v>
                </c:pt>
                <c:pt idx="81">
                  <c:v>0.877779705726637</c:v>
                </c:pt>
                <c:pt idx="82">
                  <c:v>0.877041160076901</c:v>
                </c:pt>
                <c:pt idx="83">
                  <c:v>0.878283975276313</c:v>
                </c:pt>
                <c:pt idx="84">
                  <c:v>0.876337868113366</c:v>
                </c:pt>
                <c:pt idx="85">
                  <c:v>0.873133891023046</c:v>
                </c:pt>
                <c:pt idx="86">
                  <c:v>0.87262648821266</c:v>
                </c:pt>
                <c:pt idx="87">
                  <c:v>0.871302090323353</c:v>
                </c:pt>
                <c:pt idx="88">
                  <c:v>0.875448877404562</c:v>
                </c:pt>
                <c:pt idx="89">
                  <c:v>0.87149704124838</c:v>
                </c:pt>
                <c:pt idx="90">
                  <c:v>0.870422046866229</c:v>
                </c:pt>
                <c:pt idx="91">
                  <c:v>0.875220724181858</c:v>
                </c:pt>
                <c:pt idx="92">
                  <c:v>0.872108602479061</c:v>
                </c:pt>
                <c:pt idx="93">
                  <c:v>0.867150240500444</c:v>
                </c:pt>
                <c:pt idx="94">
                  <c:v>0.870855986204988</c:v>
                </c:pt>
                <c:pt idx="95">
                  <c:v>0.869109918767323</c:v>
                </c:pt>
                <c:pt idx="96">
                  <c:v>0.87029232127965</c:v>
                </c:pt>
                <c:pt idx="97">
                  <c:v>0.865567016243646</c:v>
                </c:pt>
                <c:pt idx="98">
                  <c:v>0.869536205204866</c:v>
                </c:pt>
                <c:pt idx="99">
                  <c:v>0.866640131517392</c:v>
                </c:pt>
                <c:pt idx="100">
                  <c:v>0.867912111486355</c:v>
                </c:pt>
                <c:pt idx="101">
                  <c:v>0.865477126980781</c:v>
                </c:pt>
                <c:pt idx="102">
                  <c:v>0.874383321341725</c:v>
                </c:pt>
                <c:pt idx="103">
                  <c:v>0.862439233738133</c:v>
                </c:pt>
                <c:pt idx="104">
                  <c:v>0.862580206712369</c:v>
                </c:pt>
                <c:pt idx="105">
                  <c:v>0.867358056938767</c:v>
                </c:pt>
                <c:pt idx="106">
                  <c:v>0.861004341804665</c:v>
                </c:pt>
                <c:pt idx="107">
                  <c:v>0.864730779707717</c:v>
                </c:pt>
                <c:pt idx="108">
                  <c:v>0.861250027919376</c:v>
                </c:pt>
                <c:pt idx="109">
                  <c:v>0.861605591142511</c:v>
                </c:pt>
                <c:pt idx="110">
                  <c:v>0.862705062920973</c:v>
                </c:pt>
                <c:pt idx="111">
                  <c:v>0.864549980638294</c:v>
                </c:pt>
                <c:pt idx="112">
                  <c:v>0.857940358150497</c:v>
                </c:pt>
                <c:pt idx="113">
                  <c:v>0.853607697276068</c:v>
                </c:pt>
                <c:pt idx="114">
                  <c:v>0.861041393790171</c:v>
                </c:pt>
                <c:pt idx="115">
                  <c:v>0.866685345045362</c:v>
                </c:pt>
                <c:pt idx="116">
                  <c:v>0.853451237674845</c:v>
                </c:pt>
                <c:pt idx="117">
                  <c:v>0.852996900694482</c:v>
                </c:pt>
                <c:pt idx="118">
                  <c:v>0.867219119300151</c:v>
                </c:pt>
                <c:pt idx="119">
                  <c:v>0.850572584738506</c:v>
                </c:pt>
                <c:pt idx="120">
                  <c:v>0.848036647415679</c:v>
                </c:pt>
                <c:pt idx="121">
                  <c:v>0.855961582718651</c:v>
                </c:pt>
                <c:pt idx="122">
                  <c:v>0.851301840439552</c:v>
                </c:pt>
                <c:pt idx="123">
                  <c:v>0.858318768928641</c:v>
                </c:pt>
                <c:pt idx="124">
                  <c:v>0.853439333736184</c:v>
                </c:pt>
                <c:pt idx="125">
                  <c:v>0.845278080183641</c:v>
                </c:pt>
                <c:pt idx="126">
                  <c:v>0.851153586224348</c:v>
                </c:pt>
                <c:pt idx="127">
                  <c:v>0.853602707067666</c:v>
                </c:pt>
                <c:pt idx="128">
                  <c:v>0.84908287136057</c:v>
                </c:pt>
                <c:pt idx="129">
                  <c:v>0.847247835528691</c:v>
                </c:pt>
                <c:pt idx="130">
                  <c:v>0.850738958157463</c:v>
                </c:pt>
                <c:pt idx="131">
                  <c:v>0.845176457037805</c:v>
                </c:pt>
                <c:pt idx="132">
                  <c:v>0.84986537782613</c:v>
                </c:pt>
                <c:pt idx="133">
                  <c:v>0.845266815981493</c:v>
                </c:pt>
                <c:pt idx="134">
                  <c:v>0.850269151853589</c:v>
                </c:pt>
                <c:pt idx="135">
                  <c:v>0.854910320238427</c:v>
                </c:pt>
                <c:pt idx="136">
                  <c:v>0.836812208876986</c:v>
                </c:pt>
                <c:pt idx="137">
                  <c:v>0.847749851900481</c:v>
                </c:pt>
                <c:pt idx="138">
                  <c:v>0.845021117663517</c:v>
                </c:pt>
                <c:pt idx="139">
                  <c:v>0.843725070906772</c:v>
                </c:pt>
                <c:pt idx="140">
                  <c:v>0.841759403073951</c:v>
                </c:pt>
                <c:pt idx="141">
                  <c:v>0.845482763287242</c:v>
                </c:pt>
                <c:pt idx="142">
                  <c:v>0.841273740402369</c:v>
                </c:pt>
                <c:pt idx="143">
                  <c:v>0.841671168713607</c:v>
                </c:pt>
                <c:pt idx="144">
                  <c:v>0.840990444923314</c:v>
                </c:pt>
                <c:pt idx="145">
                  <c:v>0.845081385144182</c:v>
                </c:pt>
                <c:pt idx="146">
                  <c:v>0.834986131110746</c:v>
                </c:pt>
                <c:pt idx="147">
                  <c:v>0.844887125575573</c:v>
                </c:pt>
                <c:pt idx="148">
                  <c:v>0.837340439430149</c:v>
                </c:pt>
                <c:pt idx="149">
                  <c:v>0.846807847539905</c:v>
                </c:pt>
                <c:pt idx="150">
                  <c:v>0.841102573668278</c:v>
                </c:pt>
                <c:pt idx="151">
                  <c:v>0.838839039940583</c:v>
                </c:pt>
                <c:pt idx="152">
                  <c:v>0.836919104792113</c:v>
                </c:pt>
                <c:pt idx="153">
                  <c:v>0.831841716204602</c:v>
                </c:pt>
                <c:pt idx="154">
                  <c:v>0.834279344974413</c:v>
                </c:pt>
                <c:pt idx="155">
                  <c:v>0.851898295917112</c:v>
                </c:pt>
                <c:pt idx="156">
                  <c:v>0.838843631033206</c:v>
                </c:pt>
                <c:pt idx="157">
                  <c:v>0.84283200800145</c:v>
                </c:pt>
                <c:pt idx="158">
                  <c:v>0.841287118273981</c:v>
                </c:pt>
                <c:pt idx="159">
                  <c:v>0.844849936232482</c:v>
                </c:pt>
                <c:pt idx="160">
                  <c:v>0.846009202883126</c:v>
                </c:pt>
                <c:pt idx="161">
                  <c:v>0.836176433241858</c:v>
                </c:pt>
                <c:pt idx="162">
                  <c:v>0.834654531391083</c:v>
                </c:pt>
                <c:pt idx="163">
                  <c:v>0.838304931697429</c:v>
                </c:pt>
                <c:pt idx="164">
                  <c:v>0.84536282941737</c:v>
                </c:pt>
                <c:pt idx="165">
                  <c:v>0.845916029900678</c:v>
                </c:pt>
                <c:pt idx="166">
                  <c:v>0.832907233754784</c:v>
                </c:pt>
                <c:pt idx="167">
                  <c:v>0.841436538711934</c:v>
                </c:pt>
                <c:pt idx="168">
                  <c:v>0.839254032553781</c:v>
                </c:pt>
                <c:pt idx="169">
                  <c:v>0.847571229920295</c:v>
                </c:pt>
                <c:pt idx="170">
                  <c:v>0.835282495215311</c:v>
                </c:pt>
                <c:pt idx="171">
                  <c:v>0.841200346830709</c:v>
                </c:pt>
                <c:pt idx="172">
                  <c:v>0.842705564599078</c:v>
                </c:pt>
                <c:pt idx="173">
                  <c:v>0.836533074727311</c:v>
                </c:pt>
                <c:pt idx="174">
                  <c:v>0.846390566305883</c:v>
                </c:pt>
                <c:pt idx="175">
                  <c:v>0.829099235097724</c:v>
                </c:pt>
                <c:pt idx="176">
                  <c:v>0.84806983818127</c:v>
                </c:pt>
                <c:pt idx="177">
                  <c:v>0.839069387789862</c:v>
                </c:pt>
                <c:pt idx="178">
                  <c:v>0.829409761339971</c:v>
                </c:pt>
                <c:pt idx="179">
                  <c:v>0.849982565326699</c:v>
                </c:pt>
                <c:pt idx="180">
                  <c:v>0.840634174656571</c:v>
                </c:pt>
                <c:pt idx="181">
                  <c:v>0.835013119499953</c:v>
                </c:pt>
                <c:pt idx="182">
                  <c:v>0.829087874370298</c:v>
                </c:pt>
                <c:pt idx="183">
                  <c:v>0.847172814095917</c:v>
                </c:pt>
                <c:pt idx="184">
                  <c:v>0.841547828916794</c:v>
                </c:pt>
                <c:pt idx="185">
                  <c:v>0.835330688509269</c:v>
                </c:pt>
                <c:pt idx="186">
                  <c:v>0.837999990627059</c:v>
                </c:pt>
                <c:pt idx="187">
                  <c:v>0.833288440519232</c:v>
                </c:pt>
                <c:pt idx="188">
                  <c:v>0.835826404312708</c:v>
                </c:pt>
                <c:pt idx="189">
                  <c:v>0.832285702412721</c:v>
                </c:pt>
                <c:pt idx="190">
                  <c:v>0.843603704724056</c:v>
                </c:pt>
                <c:pt idx="191">
                  <c:v>0.83265516746028</c:v>
                </c:pt>
                <c:pt idx="192">
                  <c:v>0.83039166101262</c:v>
                </c:pt>
                <c:pt idx="193">
                  <c:v>0.837146289087725</c:v>
                </c:pt>
                <c:pt idx="194">
                  <c:v>0.837966841540154</c:v>
                </c:pt>
                <c:pt idx="195">
                  <c:v>0.84480210229076</c:v>
                </c:pt>
                <c:pt idx="196">
                  <c:v>0.83018519843725</c:v>
                </c:pt>
                <c:pt idx="197">
                  <c:v>0.824559556706393</c:v>
                </c:pt>
                <c:pt idx="198">
                  <c:v>0.842111302149654</c:v>
                </c:pt>
                <c:pt idx="199">
                  <c:v>0.825513823321307</c:v>
                </c:pt>
                <c:pt idx="200">
                  <c:v>0.833754808372818</c:v>
                </c:pt>
                <c:pt idx="201">
                  <c:v>0.843676067695156</c:v>
                </c:pt>
                <c:pt idx="202">
                  <c:v>0.833003834345107</c:v>
                </c:pt>
                <c:pt idx="203">
                  <c:v>0.825364153781306</c:v>
                </c:pt>
                <c:pt idx="204">
                  <c:v>0.814282434482424</c:v>
                </c:pt>
                <c:pt idx="205">
                  <c:v>0.845084214758365</c:v>
                </c:pt>
                <c:pt idx="206">
                  <c:v>0.816108478705126</c:v>
                </c:pt>
                <c:pt idx="207">
                  <c:v>0.824287014979289</c:v>
                </c:pt>
                <c:pt idx="208">
                  <c:v>0.827505823897199</c:v>
                </c:pt>
                <c:pt idx="209">
                  <c:v>0.819321782757829</c:v>
                </c:pt>
                <c:pt idx="210">
                  <c:v>0.840938957321237</c:v>
                </c:pt>
                <c:pt idx="211">
                  <c:v>0.832631678971091</c:v>
                </c:pt>
                <c:pt idx="212">
                  <c:v>0.832448901107247</c:v>
                </c:pt>
                <c:pt idx="213">
                  <c:v>0.825687530101443</c:v>
                </c:pt>
                <c:pt idx="214">
                  <c:v>0.832166673222847</c:v>
                </c:pt>
                <c:pt idx="215">
                  <c:v>0.819892460647788</c:v>
                </c:pt>
                <c:pt idx="216">
                  <c:v>0.821453030195226</c:v>
                </c:pt>
                <c:pt idx="217">
                  <c:v>0.826094321560879</c:v>
                </c:pt>
                <c:pt idx="218">
                  <c:v>0.804623314046037</c:v>
                </c:pt>
                <c:pt idx="219">
                  <c:v>0.830446284545597</c:v>
                </c:pt>
                <c:pt idx="220">
                  <c:v>0.830254246615968</c:v>
                </c:pt>
                <c:pt idx="221">
                  <c:v>0.824205191088221</c:v>
                </c:pt>
                <c:pt idx="222">
                  <c:v>0.820030524166556</c:v>
                </c:pt>
                <c:pt idx="223">
                  <c:v>0.81061487174942</c:v>
                </c:pt>
                <c:pt idx="224">
                  <c:v>0.811631309759032</c:v>
                </c:pt>
                <c:pt idx="225">
                  <c:v>0.832440435436488</c:v>
                </c:pt>
                <c:pt idx="226">
                  <c:v>0.817070417801426</c:v>
                </c:pt>
                <c:pt idx="227">
                  <c:v>0.833155756417372</c:v>
                </c:pt>
                <c:pt idx="228">
                  <c:v>0.808295305474495</c:v>
                </c:pt>
                <c:pt idx="229">
                  <c:v>0.818129603049573</c:v>
                </c:pt>
                <c:pt idx="230">
                  <c:v>0.804350987516137</c:v>
                </c:pt>
                <c:pt idx="231">
                  <c:v>0.825870366320422</c:v>
                </c:pt>
                <c:pt idx="232">
                  <c:v>0.8131236984779</c:v>
                </c:pt>
                <c:pt idx="233">
                  <c:v>0.823451514903292</c:v>
                </c:pt>
                <c:pt idx="234">
                  <c:v>0.79925381429963</c:v>
                </c:pt>
                <c:pt idx="235">
                  <c:v>0.838521508304183</c:v>
                </c:pt>
                <c:pt idx="236">
                  <c:v>0.802464944862485</c:v>
                </c:pt>
                <c:pt idx="237">
                  <c:v>0.803435769648336</c:v>
                </c:pt>
                <c:pt idx="238">
                  <c:v>0.831462246320905</c:v>
                </c:pt>
                <c:pt idx="239">
                  <c:v>0.806079474159677</c:v>
                </c:pt>
                <c:pt idx="240">
                  <c:v>0.807025177934521</c:v>
                </c:pt>
                <c:pt idx="241">
                  <c:v>0.807481022031486</c:v>
                </c:pt>
                <c:pt idx="242">
                  <c:v>0.809921313135779</c:v>
                </c:pt>
                <c:pt idx="243">
                  <c:v>0.80376189782629</c:v>
                </c:pt>
                <c:pt idx="244">
                  <c:v>0.804609661687053</c:v>
                </c:pt>
                <c:pt idx="245">
                  <c:v>0.819218404434968</c:v>
                </c:pt>
                <c:pt idx="246">
                  <c:v>0.812953801536694</c:v>
                </c:pt>
                <c:pt idx="247">
                  <c:v>0.803499488972323</c:v>
                </c:pt>
                <c:pt idx="248">
                  <c:v>0.812011083587751</c:v>
                </c:pt>
                <c:pt idx="249">
                  <c:v>0.805425454135289</c:v>
                </c:pt>
                <c:pt idx="250">
                  <c:v>0.795057490821218</c:v>
                </c:pt>
                <c:pt idx="251">
                  <c:v>0.818911233049295</c:v>
                </c:pt>
                <c:pt idx="252">
                  <c:v>0.793696190150134</c:v>
                </c:pt>
                <c:pt idx="253">
                  <c:v>0.805812005425755</c:v>
                </c:pt>
                <c:pt idx="254">
                  <c:v>0.810777611591086</c:v>
                </c:pt>
                <c:pt idx="255">
                  <c:v>0.804378725960972</c:v>
                </c:pt>
                <c:pt idx="256">
                  <c:v>0.801506244404311</c:v>
                </c:pt>
                <c:pt idx="257">
                  <c:v>0.802087353388897</c:v>
                </c:pt>
                <c:pt idx="258">
                  <c:v>0.791017300257912</c:v>
                </c:pt>
                <c:pt idx="259">
                  <c:v>0.812782656706864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7801744"/>
        <c:axId val="-867800112"/>
      </c:scatterChart>
      <c:valAx>
        <c:axId val="-867801744"/>
        <c:scaling>
          <c:orientation val="minMax"/>
          <c:max val="400.0"/>
          <c:min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7800112"/>
        <c:crosses val="autoZero"/>
        <c:crossBetween val="midCat"/>
      </c:valAx>
      <c:valAx>
        <c:axId val="-867800112"/>
        <c:scaling>
          <c:orientation val="minMax"/>
          <c:max val="1.0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780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Emissivity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'Three Fourths (2)'!$C$9:$C$238</c:f>
              <c:numCache>
                <c:formatCode>General</c:formatCode>
                <c:ptCount val="230"/>
                <c:pt idx="0">
                  <c:v>365.377</c:v>
                </c:pt>
                <c:pt idx="1">
                  <c:v>362.039</c:v>
                </c:pt>
                <c:pt idx="2">
                  <c:v>358.726</c:v>
                </c:pt>
                <c:pt idx="3">
                  <c:v>355.437</c:v>
                </c:pt>
                <c:pt idx="4">
                  <c:v>352.196</c:v>
                </c:pt>
                <c:pt idx="5">
                  <c:v>349.003</c:v>
                </c:pt>
                <c:pt idx="6">
                  <c:v>345.845</c:v>
                </c:pt>
                <c:pt idx="7">
                  <c:v>342.745</c:v>
                </c:pt>
                <c:pt idx="8">
                  <c:v>339.69</c:v>
                </c:pt>
                <c:pt idx="9">
                  <c:v>336.69</c:v>
                </c:pt>
                <c:pt idx="10">
                  <c:v>333.742</c:v>
                </c:pt>
                <c:pt idx="11">
                  <c:v>330.844</c:v>
                </c:pt>
                <c:pt idx="12">
                  <c:v>327.996</c:v>
                </c:pt>
                <c:pt idx="13">
                  <c:v>325.19</c:v>
                </c:pt>
                <c:pt idx="14">
                  <c:v>322.447</c:v>
                </c:pt>
                <c:pt idx="15">
                  <c:v>319.733</c:v>
                </c:pt>
                <c:pt idx="16">
                  <c:v>317.068</c:v>
                </c:pt>
                <c:pt idx="17">
                  <c:v>314.436</c:v>
                </c:pt>
                <c:pt idx="18">
                  <c:v>311.86</c:v>
                </c:pt>
                <c:pt idx="19">
                  <c:v>309.32</c:v>
                </c:pt>
                <c:pt idx="20">
                  <c:v>306.816</c:v>
                </c:pt>
                <c:pt idx="21">
                  <c:v>304.354</c:v>
                </c:pt>
                <c:pt idx="22">
                  <c:v>301.937</c:v>
                </c:pt>
                <c:pt idx="23">
                  <c:v>299.556</c:v>
                </c:pt>
                <c:pt idx="24">
                  <c:v>297.201</c:v>
                </c:pt>
                <c:pt idx="25">
                  <c:v>294.892</c:v>
                </c:pt>
                <c:pt idx="26">
                  <c:v>292.61</c:v>
                </c:pt>
                <c:pt idx="27">
                  <c:v>290.362</c:v>
                </c:pt>
                <c:pt idx="28">
                  <c:v>288.154</c:v>
                </c:pt>
                <c:pt idx="29">
                  <c:v>285.973</c:v>
                </c:pt>
                <c:pt idx="30">
                  <c:v>283.819</c:v>
                </c:pt>
                <c:pt idx="31">
                  <c:v>281.691</c:v>
                </c:pt>
                <c:pt idx="32">
                  <c:v>279.595</c:v>
                </c:pt>
                <c:pt idx="33">
                  <c:v>277.531</c:v>
                </c:pt>
                <c:pt idx="34">
                  <c:v>275.498</c:v>
                </c:pt>
                <c:pt idx="35">
                  <c:v>273.485</c:v>
                </c:pt>
                <c:pt idx="36">
                  <c:v>271.495</c:v>
                </c:pt>
                <c:pt idx="37">
                  <c:v>269.541</c:v>
                </c:pt>
                <c:pt idx="38">
                  <c:v>267.611</c:v>
                </c:pt>
                <c:pt idx="39">
                  <c:v>265.709</c:v>
                </c:pt>
                <c:pt idx="40">
                  <c:v>263.821</c:v>
                </c:pt>
                <c:pt idx="41">
                  <c:v>261.956</c:v>
                </c:pt>
                <c:pt idx="42">
                  <c:v>260.134</c:v>
                </c:pt>
                <c:pt idx="43">
                  <c:v>258.328</c:v>
                </c:pt>
                <c:pt idx="44">
                  <c:v>256.542</c:v>
                </c:pt>
                <c:pt idx="45">
                  <c:v>254.778</c:v>
                </c:pt>
                <c:pt idx="46">
                  <c:v>253.048</c:v>
                </c:pt>
                <c:pt idx="47">
                  <c:v>251.326</c:v>
                </c:pt>
                <c:pt idx="48">
                  <c:v>249.622</c:v>
                </c:pt>
                <c:pt idx="49">
                  <c:v>247.942</c:v>
                </c:pt>
                <c:pt idx="50">
                  <c:v>246.292</c:v>
                </c:pt>
                <c:pt idx="51">
                  <c:v>244.652</c:v>
                </c:pt>
                <c:pt idx="52">
                  <c:v>243.038</c:v>
                </c:pt>
                <c:pt idx="53">
                  <c:v>241.431</c:v>
                </c:pt>
                <c:pt idx="54">
                  <c:v>239.835</c:v>
                </c:pt>
                <c:pt idx="55">
                  <c:v>238.247</c:v>
                </c:pt>
                <c:pt idx="56">
                  <c:v>236.684</c:v>
                </c:pt>
                <c:pt idx="57">
                  <c:v>235.135</c:v>
                </c:pt>
                <c:pt idx="58">
                  <c:v>233.609</c:v>
                </c:pt>
                <c:pt idx="59">
                  <c:v>232.115</c:v>
                </c:pt>
                <c:pt idx="60">
                  <c:v>230.631</c:v>
                </c:pt>
                <c:pt idx="61">
                  <c:v>229.156</c:v>
                </c:pt>
                <c:pt idx="62">
                  <c:v>227.701</c:v>
                </c:pt>
                <c:pt idx="63">
                  <c:v>226.265</c:v>
                </c:pt>
                <c:pt idx="64">
                  <c:v>224.841</c:v>
                </c:pt>
                <c:pt idx="65">
                  <c:v>223.437</c:v>
                </c:pt>
                <c:pt idx="66">
                  <c:v>222.032</c:v>
                </c:pt>
                <c:pt idx="67">
                  <c:v>220.659</c:v>
                </c:pt>
                <c:pt idx="68">
                  <c:v>219.294</c:v>
                </c:pt>
                <c:pt idx="69">
                  <c:v>217.947</c:v>
                </c:pt>
                <c:pt idx="70">
                  <c:v>216.61</c:v>
                </c:pt>
                <c:pt idx="71">
                  <c:v>215.291</c:v>
                </c:pt>
                <c:pt idx="72">
                  <c:v>213.987</c:v>
                </c:pt>
                <c:pt idx="73">
                  <c:v>212.685</c:v>
                </c:pt>
                <c:pt idx="74">
                  <c:v>211.415</c:v>
                </c:pt>
                <c:pt idx="75">
                  <c:v>210.154</c:v>
                </c:pt>
                <c:pt idx="76">
                  <c:v>208.893</c:v>
                </c:pt>
                <c:pt idx="77">
                  <c:v>207.662</c:v>
                </c:pt>
                <c:pt idx="78">
                  <c:v>206.435</c:v>
                </c:pt>
                <c:pt idx="79">
                  <c:v>205.207</c:v>
                </c:pt>
                <c:pt idx="80">
                  <c:v>204.003</c:v>
                </c:pt>
                <c:pt idx="81">
                  <c:v>202.809</c:v>
                </c:pt>
                <c:pt idx="82">
                  <c:v>201.624</c:v>
                </c:pt>
                <c:pt idx="83">
                  <c:v>200.458</c:v>
                </c:pt>
                <c:pt idx="84">
                  <c:v>199.31</c:v>
                </c:pt>
                <c:pt idx="85">
                  <c:v>198.165</c:v>
                </c:pt>
                <c:pt idx="86">
                  <c:v>197.029</c:v>
                </c:pt>
                <c:pt idx="87">
                  <c:v>195.908</c:v>
                </c:pt>
                <c:pt idx="88">
                  <c:v>194.794</c:v>
                </c:pt>
                <c:pt idx="89">
                  <c:v>193.687</c:v>
                </c:pt>
                <c:pt idx="90">
                  <c:v>192.603</c:v>
                </c:pt>
                <c:pt idx="91">
                  <c:v>191.519</c:v>
                </c:pt>
                <c:pt idx="92">
                  <c:v>190.447</c:v>
                </c:pt>
                <c:pt idx="93">
                  <c:v>189.385</c:v>
                </c:pt>
                <c:pt idx="94">
                  <c:v>188.334</c:v>
                </c:pt>
                <c:pt idx="95">
                  <c:v>187.29</c:v>
                </c:pt>
                <c:pt idx="96">
                  <c:v>186.266</c:v>
                </c:pt>
                <c:pt idx="97">
                  <c:v>185.24</c:v>
                </c:pt>
                <c:pt idx="98">
                  <c:v>184.23</c:v>
                </c:pt>
                <c:pt idx="99">
                  <c:v>183.221</c:v>
                </c:pt>
                <c:pt idx="100">
                  <c:v>182.225</c:v>
                </c:pt>
                <c:pt idx="101">
                  <c:v>181.234</c:v>
                </c:pt>
                <c:pt idx="102">
                  <c:v>180.256</c:v>
                </c:pt>
                <c:pt idx="103">
                  <c:v>179.292</c:v>
                </c:pt>
                <c:pt idx="104">
                  <c:v>178.329</c:v>
                </c:pt>
                <c:pt idx="105">
                  <c:v>177.373</c:v>
                </c:pt>
                <c:pt idx="106">
                  <c:v>176.437</c:v>
                </c:pt>
                <c:pt idx="107">
                  <c:v>175.501</c:v>
                </c:pt>
                <c:pt idx="108">
                  <c:v>174.572</c:v>
                </c:pt>
                <c:pt idx="109">
                  <c:v>173.653</c:v>
                </c:pt>
                <c:pt idx="110">
                  <c:v>172.741</c:v>
                </c:pt>
                <c:pt idx="111">
                  <c:v>171.841</c:v>
                </c:pt>
                <c:pt idx="112">
                  <c:v>170.948</c:v>
                </c:pt>
                <c:pt idx="113">
                  <c:v>170.059</c:v>
                </c:pt>
                <c:pt idx="114">
                  <c:v>169.175</c:v>
                </c:pt>
                <c:pt idx="115">
                  <c:v>168.31</c:v>
                </c:pt>
                <c:pt idx="116">
                  <c:v>167.439</c:v>
                </c:pt>
                <c:pt idx="117">
                  <c:v>166.574</c:v>
                </c:pt>
                <c:pt idx="118">
                  <c:v>165.732</c:v>
                </c:pt>
                <c:pt idx="119">
                  <c:v>164.878</c:v>
                </c:pt>
                <c:pt idx="120">
                  <c:v>164.044</c:v>
                </c:pt>
                <c:pt idx="121">
                  <c:v>163.22</c:v>
                </c:pt>
                <c:pt idx="122">
                  <c:v>162.391</c:v>
                </c:pt>
                <c:pt idx="123">
                  <c:v>161.575</c:v>
                </c:pt>
                <c:pt idx="124">
                  <c:v>160.769</c:v>
                </c:pt>
                <c:pt idx="125">
                  <c:v>159.956</c:v>
                </c:pt>
                <c:pt idx="126">
                  <c:v>159.157</c:v>
                </c:pt>
                <c:pt idx="127">
                  <c:v>158.369</c:v>
                </c:pt>
                <c:pt idx="128">
                  <c:v>157.58</c:v>
                </c:pt>
                <c:pt idx="129">
                  <c:v>156.801</c:v>
                </c:pt>
                <c:pt idx="130">
                  <c:v>156.019</c:v>
                </c:pt>
                <c:pt idx="131">
                  <c:v>155.252</c:v>
                </c:pt>
                <c:pt idx="132">
                  <c:v>154.483</c:v>
                </c:pt>
                <c:pt idx="133">
                  <c:v>153.726</c:v>
                </c:pt>
                <c:pt idx="134">
                  <c:v>152.974</c:v>
                </c:pt>
                <c:pt idx="135">
                  <c:v>152.234</c:v>
                </c:pt>
                <c:pt idx="136">
                  <c:v>151.487</c:v>
                </c:pt>
                <c:pt idx="137">
                  <c:v>150.748</c:v>
                </c:pt>
                <c:pt idx="138">
                  <c:v>150.008</c:v>
                </c:pt>
                <c:pt idx="139">
                  <c:v>149.281</c:v>
                </c:pt>
                <c:pt idx="140">
                  <c:v>148.556</c:v>
                </c:pt>
                <c:pt idx="141">
                  <c:v>147.839</c:v>
                </c:pt>
                <c:pt idx="142">
                  <c:v>147.12</c:v>
                </c:pt>
                <c:pt idx="143">
                  <c:v>146.417</c:v>
                </c:pt>
                <c:pt idx="144">
                  <c:v>145.716</c:v>
                </c:pt>
                <c:pt idx="145">
                  <c:v>145.019</c:v>
                </c:pt>
                <c:pt idx="146">
                  <c:v>144.335</c:v>
                </c:pt>
                <c:pt idx="147">
                  <c:v>143.636</c:v>
                </c:pt>
                <c:pt idx="148">
                  <c:v>142.953</c:v>
                </c:pt>
                <c:pt idx="149">
                  <c:v>142.276</c:v>
                </c:pt>
                <c:pt idx="150">
                  <c:v>141.597</c:v>
                </c:pt>
                <c:pt idx="151">
                  <c:v>140.934</c:v>
                </c:pt>
                <c:pt idx="152">
                  <c:v>140.266</c:v>
                </c:pt>
                <c:pt idx="153">
                  <c:v>139.613</c:v>
                </c:pt>
                <c:pt idx="154">
                  <c:v>138.953</c:v>
                </c:pt>
                <c:pt idx="155">
                  <c:v>138.3</c:v>
                </c:pt>
                <c:pt idx="156">
                  <c:v>137.651</c:v>
                </c:pt>
                <c:pt idx="157">
                  <c:v>137.007</c:v>
                </c:pt>
                <c:pt idx="158">
                  <c:v>136.375</c:v>
                </c:pt>
                <c:pt idx="159">
                  <c:v>135.741</c:v>
                </c:pt>
                <c:pt idx="160">
                  <c:v>135.11</c:v>
                </c:pt>
                <c:pt idx="161">
                  <c:v>134.486</c:v>
                </c:pt>
                <c:pt idx="162">
                  <c:v>133.864</c:v>
                </c:pt>
                <c:pt idx="163">
                  <c:v>133.243</c:v>
                </c:pt>
                <c:pt idx="164">
                  <c:v>132.63</c:v>
                </c:pt>
                <c:pt idx="165">
                  <c:v>132.02</c:v>
                </c:pt>
                <c:pt idx="166">
                  <c:v>131.421</c:v>
                </c:pt>
                <c:pt idx="167">
                  <c:v>130.824</c:v>
                </c:pt>
                <c:pt idx="168">
                  <c:v>130.232</c:v>
                </c:pt>
                <c:pt idx="169">
                  <c:v>129.64</c:v>
                </c:pt>
                <c:pt idx="170">
                  <c:v>129.043</c:v>
                </c:pt>
                <c:pt idx="171">
                  <c:v>128.461</c:v>
                </c:pt>
                <c:pt idx="172">
                  <c:v>127.883</c:v>
                </c:pt>
                <c:pt idx="173">
                  <c:v>127.304</c:v>
                </c:pt>
                <c:pt idx="174">
                  <c:v>126.735</c:v>
                </c:pt>
                <c:pt idx="175">
                  <c:v>126.167</c:v>
                </c:pt>
                <c:pt idx="176">
                  <c:v>125.603</c:v>
                </c:pt>
                <c:pt idx="177">
                  <c:v>125.045</c:v>
                </c:pt>
                <c:pt idx="178">
                  <c:v>124.484</c:v>
                </c:pt>
                <c:pt idx="179">
                  <c:v>123.933</c:v>
                </c:pt>
                <c:pt idx="180">
                  <c:v>123.383</c:v>
                </c:pt>
                <c:pt idx="181">
                  <c:v>122.834</c:v>
                </c:pt>
                <c:pt idx="182">
                  <c:v>122.297</c:v>
                </c:pt>
                <c:pt idx="183">
                  <c:v>121.751</c:v>
                </c:pt>
                <c:pt idx="184">
                  <c:v>121.216</c:v>
                </c:pt>
                <c:pt idx="185">
                  <c:v>120.691</c:v>
                </c:pt>
                <c:pt idx="186">
                  <c:v>120.158</c:v>
                </c:pt>
                <c:pt idx="187">
                  <c:v>119.64</c:v>
                </c:pt>
                <c:pt idx="188">
                  <c:v>119.124</c:v>
                </c:pt>
                <c:pt idx="189">
                  <c:v>118.611</c:v>
                </c:pt>
                <c:pt idx="190">
                  <c:v>118.096</c:v>
                </c:pt>
                <c:pt idx="191">
                  <c:v>117.575</c:v>
                </c:pt>
                <c:pt idx="192">
                  <c:v>117.062</c:v>
                </c:pt>
                <c:pt idx="193">
                  <c:v>116.56</c:v>
                </c:pt>
                <c:pt idx="194">
                  <c:v>116.063</c:v>
                </c:pt>
                <c:pt idx="195">
                  <c:v>115.564</c:v>
                </c:pt>
                <c:pt idx="196">
                  <c:v>115.077</c:v>
                </c:pt>
                <c:pt idx="197">
                  <c:v>114.586</c:v>
                </c:pt>
                <c:pt idx="198">
                  <c:v>114.094</c:v>
                </c:pt>
                <c:pt idx="199">
                  <c:v>113.617</c:v>
                </c:pt>
                <c:pt idx="200">
                  <c:v>113.134</c:v>
                </c:pt>
                <c:pt idx="201">
                  <c:v>112.658</c:v>
                </c:pt>
                <c:pt idx="202">
                  <c:v>112.178</c:v>
                </c:pt>
                <c:pt idx="203">
                  <c:v>111.707</c:v>
                </c:pt>
                <c:pt idx="204">
                  <c:v>111.24</c:v>
                </c:pt>
                <c:pt idx="205">
                  <c:v>110.772</c:v>
                </c:pt>
                <c:pt idx="206">
                  <c:v>110.312</c:v>
                </c:pt>
                <c:pt idx="207">
                  <c:v>109.85</c:v>
                </c:pt>
                <c:pt idx="208">
                  <c:v>109.391</c:v>
                </c:pt>
                <c:pt idx="209">
                  <c:v>108.939</c:v>
                </c:pt>
                <c:pt idx="210">
                  <c:v>108.494</c:v>
                </c:pt>
                <c:pt idx="211">
                  <c:v>108.038</c:v>
                </c:pt>
                <c:pt idx="212">
                  <c:v>107.596</c:v>
                </c:pt>
                <c:pt idx="213">
                  <c:v>107.152</c:v>
                </c:pt>
                <c:pt idx="214">
                  <c:v>106.715</c:v>
                </c:pt>
                <c:pt idx="215">
                  <c:v>106.285</c:v>
                </c:pt>
                <c:pt idx="216">
                  <c:v>105.848</c:v>
                </c:pt>
                <c:pt idx="217">
                  <c:v>105.416</c:v>
                </c:pt>
                <c:pt idx="218">
                  <c:v>104.981</c:v>
                </c:pt>
                <c:pt idx="219">
                  <c:v>104.55</c:v>
                </c:pt>
                <c:pt idx="220">
                  <c:v>104.134</c:v>
                </c:pt>
                <c:pt idx="221">
                  <c:v>103.717</c:v>
                </c:pt>
                <c:pt idx="222">
                  <c:v>103.294</c:v>
                </c:pt>
                <c:pt idx="223">
                  <c:v>102.881</c:v>
                </c:pt>
                <c:pt idx="224">
                  <c:v>102.471</c:v>
                </c:pt>
                <c:pt idx="225">
                  <c:v>102.062</c:v>
                </c:pt>
                <c:pt idx="226">
                  <c:v>101.657</c:v>
                </c:pt>
                <c:pt idx="227">
                  <c:v>101.249</c:v>
                </c:pt>
                <c:pt idx="228">
                  <c:v>100.856</c:v>
                </c:pt>
                <c:pt idx="229">
                  <c:v>100.45</c:v>
                </c:pt>
              </c:numCache>
            </c:numRef>
          </c:xVal>
          <c:yVal>
            <c:numRef>
              <c:f>'Three Fourths (2)'!$H$9:$H$238</c:f>
              <c:numCache>
                <c:formatCode>General</c:formatCode>
                <c:ptCount val="230"/>
                <c:pt idx="0">
                  <c:v>0.872202922103971</c:v>
                </c:pt>
                <c:pt idx="1">
                  <c:v>0.880370006633141</c:v>
                </c:pt>
                <c:pt idx="2">
                  <c:v>0.890457708276182</c:v>
                </c:pt>
                <c:pt idx="3">
                  <c:v>0.895631280798453</c:v>
                </c:pt>
                <c:pt idx="4">
                  <c:v>0.897132967424363</c:v>
                </c:pt>
                <c:pt idx="5">
                  <c:v>0.903674022740995</c:v>
                </c:pt>
                <c:pt idx="6">
                  <c:v>0.905041642371844</c:v>
                </c:pt>
                <c:pt idx="7">
                  <c:v>0.908056684555463</c:v>
                </c:pt>
                <c:pt idx="8">
                  <c:v>0.906017949745371</c:v>
                </c:pt>
                <c:pt idx="9">
                  <c:v>0.906083183660575</c:v>
                </c:pt>
                <c:pt idx="10">
                  <c:v>0.907990564027203</c:v>
                </c:pt>
                <c:pt idx="11">
                  <c:v>0.906061730439802</c:v>
                </c:pt>
                <c:pt idx="12">
                  <c:v>0.907945675342888</c:v>
                </c:pt>
                <c:pt idx="13">
                  <c:v>0.904255859974427</c:v>
                </c:pt>
                <c:pt idx="14">
                  <c:v>0.907868772934444</c:v>
                </c:pt>
                <c:pt idx="15">
                  <c:v>0.9062091708814</c:v>
                </c:pt>
                <c:pt idx="16">
                  <c:v>0.909583243913835</c:v>
                </c:pt>
                <c:pt idx="17">
                  <c:v>0.906328500810025</c:v>
                </c:pt>
                <c:pt idx="18">
                  <c:v>0.9061996751266</c:v>
                </c:pt>
                <c:pt idx="19">
                  <c:v>0.907449633090464</c:v>
                </c:pt>
                <c:pt idx="20">
                  <c:v>0.907864317838337</c:v>
                </c:pt>
                <c:pt idx="21">
                  <c:v>0.903348282596496</c:v>
                </c:pt>
                <c:pt idx="22">
                  <c:v>0.903449216213277</c:v>
                </c:pt>
                <c:pt idx="23">
                  <c:v>0.907057775387505</c:v>
                </c:pt>
                <c:pt idx="24">
                  <c:v>0.904352190523312</c:v>
                </c:pt>
                <c:pt idx="25">
                  <c:v>0.905283338359525</c:v>
                </c:pt>
                <c:pt idx="26">
                  <c:v>0.904869344029039</c:v>
                </c:pt>
                <c:pt idx="27">
                  <c:v>0.903347004811231</c:v>
                </c:pt>
                <c:pt idx="28">
                  <c:v>0.903391994149198</c:v>
                </c:pt>
                <c:pt idx="29">
                  <c:v>0.904886885437247</c:v>
                </c:pt>
                <c:pt idx="30">
                  <c:v>0.906569445330567</c:v>
                </c:pt>
                <c:pt idx="31">
                  <c:v>0.905433594732827</c:v>
                </c:pt>
                <c:pt idx="32">
                  <c:v>0.903957749028628</c:v>
                </c:pt>
                <c:pt idx="33">
                  <c:v>0.904263054948798</c:v>
                </c:pt>
                <c:pt idx="34">
                  <c:v>0.907504973266131</c:v>
                </c:pt>
                <c:pt idx="35">
                  <c:v>0.907540495210074</c:v>
                </c:pt>
                <c:pt idx="36">
                  <c:v>0.903056459025591</c:v>
                </c:pt>
                <c:pt idx="37">
                  <c:v>0.903746700011982</c:v>
                </c:pt>
                <c:pt idx="38">
                  <c:v>0.902308043656157</c:v>
                </c:pt>
                <c:pt idx="39">
                  <c:v>0.907286890792771</c:v>
                </c:pt>
                <c:pt idx="40">
                  <c:v>0.907828813895993</c:v>
                </c:pt>
                <c:pt idx="41">
                  <c:v>0.899958795187536</c:v>
                </c:pt>
                <c:pt idx="42">
                  <c:v>0.901610362606269</c:v>
                </c:pt>
                <c:pt idx="43">
                  <c:v>0.902808151122494</c:v>
                </c:pt>
                <c:pt idx="44">
                  <c:v>0.90448019398801</c:v>
                </c:pt>
                <c:pt idx="45">
                  <c:v>0.896337606325216</c:v>
                </c:pt>
                <c:pt idx="46">
                  <c:v>0.903053877090821</c:v>
                </c:pt>
                <c:pt idx="47">
                  <c:v>0.904490530951591</c:v>
                </c:pt>
                <c:pt idx="48">
                  <c:v>0.90422255014068</c:v>
                </c:pt>
                <c:pt idx="49">
                  <c:v>0.897040184592962</c:v>
                </c:pt>
                <c:pt idx="50">
                  <c:v>0.90213850798071</c:v>
                </c:pt>
                <c:pt idx="51">
                  <c:v>0.899984783957701</c:v>
                </c:pt>
                <c:pt idx="52">
                  <c:v>0.904840468665674</c:v>
                </c:pt>
                <c:pt idx="53">
                  <c:v>0.90912404099129</c:v>
                </c:pt>
                <c:pt idx="54">
                  <c:v>0.9150870013666</c:v>
                </c:pt>
                <c:pt idx="55">
                  <c:v>0.912848820737944</c:v>
                </c:pt>
                <c:pt idx="56">
                  <c:v>0.913362236512949</c:v>
                </c:pt>
                <c:pt idx="57">
                  <c:v>0.910090472649735</c:v>
                </c:pt>
                <c:pt idx="58">
                  <c:v>0.902768727894146</c:v>
                </c:pt>
                <c:pt idx="59">
                  <c:v>0.905013360491472</c:v>
                </c:pt>
                <c:pt idx="60">
                  <c:v>0.909507408884357</c:v>
                </c:pt>
                <c:pt idx="61">
                  <c:v>0.908806462635477</c:v>
                </c:pt>
                <c:pt idx="62">
                  <c:v>0.905093829690351</c:v>
                </c:pt>
                <c:pt idx="63">
                  <c:v>0.907293211799533</c:v>
                </c:pt>
                <c:pt idx="64">
                  <c:v>0.905927755287328</c:v>
                </c:pt>
                <c:pt idx="65">
                  <c:v>0.916296769736986</c:v>
                </c:pt>
                <c:pt idx="66">
                  <c:v>0.903394612639666</c:v>
                </c:pt>
                <c:pt idx="67">
                  <c:v>0.907631823843692</c:v>
                </c:pt>
                <c:pt idx="68">
                  <c:v>0.906811529242621</c:v>
                </c:pt>
                <c:pt idx="69">
                  <c:v>0.907806469477851</c:v>
                </c:pt>
                <c:pt idx="70">
                  <c:v>0.90492824660911</c:v>
                </c:pt>
                <c:pt idx="71">
                  <c:v>0.90388392152392</c:v>
                </c:pt>
                <c:pt idx="72">
                  <c:v>0.913459305638022</c:v>
                </c:pt>
                <c:pt idx="73">
                  <c:v>0.89850006832868</c:v>
                </c:pt>
                <c:pt idx="74">
                  <c:v>0.902804538232646</c:v>
                </c:pt>
                <c:pt idx="75">
                  <c:v>0.91187602514296</c:v>
                </c:pt>
                <c:pt idx="76">
                  <c:v>0.897490109948796</c:v>
                </c:pt>
                <c:pt idx="77">
                  <c:v>0.903422224151007</c:v>
                </c:pt>
                <c:pt idx="78">
                  <c:v>0.913110050583807</c:v>
                </c:pt>
                <c:pt idx="79">
                  <c:v>0.905859516298325</c:v>
                </c:pt>
                <c:pt idx="80">
                  <c:v>0.905447036137958</c:v>
                </c:pt>
                <c:pt idx="81">
                  <c:v>0.907388739053391</c:v>
                </c:pt>
                <c:pt idx="82">
                  <c:v>0.903202608379722</c:v>
                </c:pt>
                <c:pt idx="83">
                  <c:v>0.896130089906932</c:v>
                </c:pt>
                <c:pt idx="84">
                  <c:v>0.90395972944966</c:v>
                </c:pt>
                <c:pt idx="85">
                  <c:v>0.905384671159786</c:v>
                </c:pt>
                <c:pt idx="86">
                  <c:v>0.900216186127924</c:v>
                </c:pt>
                <c:pt idx="87">
                  <c:v>0.902994323964076</c:v>
                </c:pt>
                <c:pt idx="88">
                  <c:v>0.90741715329862</c:v>
                </c:pt>
                <c:pt idx="89">
                  <c:v>0.896871026827586</c:v>
                </c:pt>
                <c:pt idx="90">
                  <c:v>0.903429518180874</c:v>
                </c:pt>
                <c:pt idx="91">
                  <c:v>0.901674915673961</c:v>
                </c:pt>
                <c:pt idx="92">
                  <c:v>0.903132800226375</c:v>
                </c:pt>
                <c:pt idx="93">
                  <c:v>0.900247669079728</c:v>
                </c:pt>
                <c:pt idx="94">
                  <c:v>0.902353635559735</c:v>
                </c:pt>
                <c:pt idx="95">
                  <c:v>0.893065284825866</c:v>
                </c:pt>
                <c:pt idx="96">
                  <c:v>0.902772890767599</c:v>
                </c:pt>
                <c:pt idx="97">
                  <c:v>0.896651731196531</c:v>
                </c:pt>
                <c:pt idx="98">
                  <c:v>0.905377453113059</c:v>
                </c:pt>
                <c:pt idx="99">
                  <c:v>0.901646703177069</c:v>
                </c:pt>
                <c:pt idx="100">
                  <c:v>0.903328979836664</c:v>
                </c:pt>
                <c:pt idx="101">
                  <c:v>0.899316104592457</c:v>
                </c:pt>
                <c:pt idx="102">
                  <c:v>0.895832590194414</c:v>
                </c:pt>
                <c:pt idx="103">
                  <c:v>0.900937599964943</c:v>
                </c:pt>
                <c:pt idx="104">
                  <c:v>0.902123108645436</c:v>
                </c:pt>
                <c:pt idx="105">
                  <c:v>0.890863870792432</c:v>
                </c:pt>
                <c:pt idx="106">
                  <c:v>0.900088821280619</c:v>
                </c:pt>
                <c:pt idx="107">
                  <c:v>0.899280577380324</c:v>
                </c:pt>
                <c:pt idx="108">
                  <c:v>0.897143542346612</c:v>
                </c:pt>
                <c:pt idx="109">
                  <c:v>0.899483209916845</c:v>
                </c:pt>
                <c:pt idx="110">
                  <c:v>0.893430092675375</c:v>
                </c:pt>
                <c:pt idx="111">
                  <c:v>0.893852220438641</c:v>
                </c:pt>
                <c:pt idx="112">
                  <c:v>0.897219644391968</c:v>
                </c:pt>
                <c:pt idx="113">
                  <c:v>0.901239082480256</c:v>
                </c:pt>
                <c:pt idx="114">
                  <c:v>0.887503404179708</c:v>
                </c:pt>
                <c:pt idx="115">
                  <c:v>0.900917691228134</c:v>
                </c:pt>
                <c:pt idx="116">
                  <c:v>0.903741789870223</c:v>
                </c:pt>
                <c:pt idx="117">
                  <c:v>0.885263696654549</c:v>
                </c:pt>
                <c:pt idx="118">
                  <c:v>0.905065637100975</c:v>
                </c:pt>
                <c:pt idx="119">
                  <c:v>0.892735949335938</c:v>
                </c:pt>
                <c:pt idx="120">
                  <c:v>0.88908024076062</c:v>
                </c:pt>
                <c:pt idx="121">
                  <c:v>0.899886873825449</c:v>
                </c:pt>
                <c:pt idx="122">
                  <c:v>0.894534310768034</c:v>
                </c:pt>
                <c:pt idx="123">
                  <c:v>0.890564591392591</c:v>
                </c:pt>
                <c:pt idx="124">
                  <c:v>0.903663435445738</c:v>
                </c:pt>
                <c:pt idx="125">
                  <c:v>0.895162053999142</c:v>
                </c:pt>
                <c:pt idx="126">
                  <c:v>0.891423177158124</c:v>
                </c:pt>
                <c:pt idx="127">
                  <c:v>0.897811977766042</c:v>
                </c:pt>
                <c:pt idx="128">
                  <c:v>0.893354782738411</c:v>
                </c:pt>
                <c:pt idx="129">
                  <c:v>0.905423242790615</c:v>
                </c:pt>
                <c:pt idx="130">
                  <c:v>0.894985005415465</c:v>
                </c:pt>
                <c:pt idx="131">
                  <c:v>0.902529746296951</c:v>
                </c:pt>
                <c:pt idx="132">
                  <c:v>0.895318634475385</c:v>
                </c:pt>
                <c:pt idx="133">
                  <c:v>0.897877072350539</c:v>
                </c:pt>
                <c:pt idx="134">
                  <c:v>0.888629242186933</c:v>
                </c:pt>
                <c:pt idx="135">
                  <c:v>0.903793769602256</c:v>
                </c:pt>
                <c:pt idx="136">
                  <c:v>0.90094294165668</c:v>
                </c:pt>
                <c:pt idx="137">
                  <c:v>0.909005905981965</c:v>
                </c:pt>
                <c:pt idx="138">
                  <c:v>0.899848716741144</c:v>
                </c:pt>
                <c:pt idx="139">
                  <c:v>0.904125184247732</c:v>
                </c:pt>
                <c:pt idx="140">
                  <c:v>0.902566160429773</c:v>
                </c:pt>
                <c:pt idx="141">
                  <c:v>0.910157155415678</c:v>
                </c:pt>
                <c:pt idx="142">
                  <c:v>0.896607423345221</c:v>
                </c:pt>
                <c:pt idx="143">
                  <c:v>0.902349113167516</c:v>
                </c:pt>
                <c:pt idx="144">
                  <c:v>0.903843794196823</c:v>
                </c:pt>
                <c:pt idx="145">
                  <c:v>0.891879174357393</c:v>
                </c:pt>
                <c:pt idx="146">
                  <c:v>0.918076922852182</c:v>
                </c:pt>
                <c:pt idx="147">
                  <c:v>0.905454154507773</c:v>
                </c:pt>
                <c:pt idx="148">
                  <c:v>0.902398541654453</c:v>
                </c:pt>
                <c:pt idx="149">
                  <c:v>0.911670713632735</c:v>
                </c:pt>
                <c:pt idx="150">
                  <c:v>0.898405063779364</c:v>
                </c:pt>
                <c:pt idx="151">
                  <c:v>0.910006323635818</c:v>
                </c:pt>
                <c:pt idx="152">
                  <c:v>0.896058512670016</c:v>
                </c:pt>
                <c:pt idx="153">
                  <c:v>0.913847461146319</c:v>
                </c:pt>
                <c:pt idx="154">
                  <c:v>0.910722677809393</c:v>
                </c:pt>
                <c:pt idx="155">
                  <c:v>0.909978113758854</c:v>
                </c:pt>
                <c:pt idx="156">
                  <c:v>0.909470558965447</c:v>
                </c:pt>
                <c:pt idx="157">
                  <c:v>0.900605735096699</c:v>
                </c:pt>
                <c:pt idx="158">
                  <c:v>0.908149740269543</c:v>
                </c:pt>
                <c:pt idx="159">
                  <c:v>0.910290443633977</c:v>
                </c:pt>
                <c:pt idx="160">
                  <c:v>0.908291568678603</c:v>
                </c:pt>
                <c:pt idx="161">
                  <c:v>0.91008220654448</c:v>
                </c:pt>
                <c:pt idx="162">
                  <c:v>0.915047696979422</c:v>
                </c:pt>
                <c:pt idx="163">
                  <c:v>0.909666767136592</c:v>
                </c:pt>
                <c:pt idx="164">
                  <c:v>0.913280116583196</c:v>
                </c:pt>
                <c:pt idx="165">
                  <c:v>0.901430046536338</c:v>
                </c:pt>
                <c:pt idx="166">
                  <c:v>0.904643832966575</c:v>
                </c:pt>
                <c:pt idx="167">
                  <c:v>0.904971544416079</c:v>
                </c:pt>
                <c:pt idx="168">
                  <c:v>0.909521635093062</c:v>
                </c:pt>
                <c:pt idx="169">
                  <c:v>0.923561167309684</c:v>
                </c:pt>
                <c:pt idx="170">
                  <c:v>0.906676503271512</c:v>
                </c:pt>
                <c:pt idx="171">
                  <c:v>0.908324104791098</c:v>
                </c:pt>
                <c:pt idx="172">
                  <c:v>0.914424870405133</c:v>
                </c:pt>
                <c:pt idx="173">
                  <c:v>0.904826321925286</c:v>
                </c:pt>
                <c:pt idx="174">
                  <c:v>0.911076798720823</c:v>
                </c:pt>
                <c:pt idx="175">
                  <c:v>0.909133184233465</c:v>
                </c:pt>
                <c:pt idx="176">
                  <c:v>0.90557682412092</c:v>
                </c:pt>
                <c:pt idx="177">
                  <c:v>0.916594983886099</c:v>
                </c:pt>
                <c:pt idx="178">
                  <c:v>0.90808653961271</c:v>
                </c:pt>
                <c:pt idx="179">
                  <c:v>0.910835369050944</c:v>
                </c:pt>
                <c:pt idx="180">
                  <c:v>0.915308389465071</c:v>
                </c:pt>
                <c:pt idx="181">
                  <c:v>0.903033163973149</c:v>
                </c:pt>
                <c:pt idx="182">
                  <c:v>0.92254040997994</c:v>
                </c:pt>
                <c:pt idx="183">
                  <c:v>0.910080429535649</c:v>
                </c:pt>
                <c:pt idx="184">
                  <c:v>0.900701847280623</c:v>
                </c:pt>
                <c:pt idx="185">
                  <c:v>0.918720836887644</c:v>
                </c:pt>
                <c:pt idx="186">
                  <c:v>0.898846727912127</c:v>
                </c:pt>
                <c:pt idx="187">
                  <c:v>0.902910698970347</c:v>
                </c:pt>
                <c:pt idx="188">
                  <c:v>0.903530765428959</c:v>
                </c:pt>
                <c:pt idx="189">
                  <c:v>0.911274108587075</c:v>
                </c:pt>
                <c:pt idx="190">
                  <c:v>0.927957565314678</c:v>
                </c:pt>
                <c:pt idx="191">
                  <c:v>0.921533774954229</c:v>
                </c:pt>
                <c:pt idx="192">
                  <c:v>0.906045121003254</c:v>
                </c:pt>
                <c:pt idx="193">
                  <c:v>0.902848017217817</c:v>
                </c:pt>
                <c:pt idx="194">
                  <c:v>0.914037617114791</c:v>
                </c:pt>
                <c:pt idx="195">
                  <c:v>0.89786547163329</c:v>
                </c:pt>
                <c:pt idx="196">
                  <c:v>0.909320116334416</c:v>
                </c:pt>
                <c:pt idx="197">
                  <c:v>0.917058866244246</c:v>
                </c:pt>
                <c:pt idx="198">
                  <c:v>0.896549599527389</c:v>
                </c:pt>
                <c:pt idx="199">
                  <c:v>0.911871290865348</c:v>
                </c:pt>
                <c:pt idx="200">
                  <c:v>0.904439232803525</c:v>
                </c:pt>
                <c:pt idx="201">
                  <c:v>0.919560625423224</c:v>
                </c:pt>
                <c:pt idx="202">
                  <c:v>0.906447456996089</c:v>
                </c:pt>
                <c:pt idx="203">
                  <c:v>0.904461172404091</c:v>
                </c:pt>
                <c:pt idx="204">
                  <c:v>0.913835018297436</c:v>
                </c:pt>
                <c:pt idx="205">
                  <c:v>0.903933746776004</c:v>
                </c:pt>
                <c:pt idx="206">
                  <c:v>0.911868783599548</c:v>
                </c:pt>
                <c:pt idx="207">
                  <c:v>0.911690627518816</c:v>
                </c:pt>
                <c:pt idx="208">
                  <c:v>0.90515068440663</c:v>
                </c:pt>
                <c:pt idx="209">
                  <c:v>0.895036438249862</c:v>
                </c:pt>
                <c:pt idx="210">
                  <c:v>0.922831689355485</c:v>
                </c:pt>
                <c:pt idx="211">
                  <c:v>0.900190931515418</c:v>
                </c:pt>
                <c:pt idx="212">
                  <c:v>0.911562133544893</c:v>
                </c:pt>
                <c:pt idx="213">
                  <c:v>0.901114878934704</c:v>
                </c:pt>
                <c:pt idx="214">
                  <c:v>0.893820182289157</c:v>
                </c:pt>
                <c:pt idx="215">
                  <c:v>0.913912820547253</c:v>
                </c:pt>
                <c:pt idx="216">
                  <c:v>0.907388962405805</c:v>
                </c:pt>
                <c:pt idx="217">
                  <c:v>0.91933830569626</c:v>
                </c:pt>
                <c:pt idx="218">
                  <c:v>0.918288766053584</c:v>
                </c:pt>
                <c:pt idx="219">
                  <c:v>0.891842825655698</c:v>
                </c:pt>
                <c:pt idx="220">
                  <c:v>0.897701116716019</c:v>
                </c:pt>
                <c:pt idx="221">
                  <c:v>0.916143434297719</c:v>
                </c:pt>
                <c:pt idx="222">
                  <c:v>0.90169389667015</c:v>
                </c:pt>
                <c:pt idx="223">
                  <c:v>0.898892416739948</c:v>
                </c:pt>
                <c:pt idx="224">
                  <c:v>0.902117946167856</c:v>
                </c:pt>
                <c:pt idx="225">
                  <c:v>0.900378846278341</c:v>
                </c:pt>
                <c:pt idx="226">
                  <c:v>0.912507532940757</c:v>
                </c:pt>
                <c:pt idx="227">
                  <c:v>0.88266476544931</c:v>
                </c:pt>
                <c:pt idx="228">
                  <c:v>0.918943753569628</c:v>
                </c:pt>
                <c:pt idx="229">
                  <c:v>0.922281559454878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2049232"/>
        <c:axId val="-934550400"/>
      </c:scatterChart>
      <c:valAx>
        <c:axId val="-872049232"/>
        <c:scaling>
          <c:orientation val="minMax"/>
          <c:max val="350.0"/>
          <c:min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4550400"/>
        <c:crosses val="autoZero"/>
        <c:crossBetween val="midCat"/>
      </c:valAx>
      <c:valAx>
        <c:axId val="-934550400"/>
        <c:scaling>
          <c:orientation val="minMax"/>
          <c:max val="1.0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204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Emissivity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'One half (2)'!$C$9:$C$214</c:f>
              <c:numCache>
                <c:formatCode>General</c:formatCode>
                <c:ptCount val="206"/>
                <c:pt idx="0">
                  <c:v>310.507</c:v>
                </c:pt>
                <c:pt idx="1">
                  <c:v>308.659</c:v>
                </c:pt>
                <c:pt idx="2">
                  <c:v>306.61</c:v>
                </c:pt>
                <c:pt idx="3">
                  <c:v>304.432</c:v>
                </c:pt>
                <c:pt idx="4">
                  <c:v>302.178</c:v>
                </c:pt>
                <c:pt idx="5">
                  <c:v>299.894</c:v>
                </c:pt>
                <c:pt idx="6">
                  <c:v>297.613</c:v>
                </c:pt>
                <c:pt idx="7">
                  <c:v>295.321</c:v>
                </c:pt>
                <c:pt idx="8">
                  <c:v>293.053</c:v>
                </c:pt>
                <c:pt idx="9">
                  <c:v>290.802</c:v>
                </c:pt>
                <c:pt idx="10">
                  <c:v>288.584</c:v>
                </c:pt>
                <c:pt idx="11">
                  <c:v>286.38</c:v>
                </c:pt>
                <c:pt idx="12">
                  <c:v>284.203</c:v>
                </c:pt>
                <c:pt idx="13">
                  <c:v>282.066</c:v>
                </c:pt>
                <c:pt idx="14">
                  <c:v>279.958</c:v>
                </c:pt>
                <c:pt idx="15">
                  <c:v>277.867</c:v>
                </c:pt>
                <c:pt idx="16">
                  <c:v>275.797</c:v>
                </c:pt>
                <c:pt idx="17">
                  <c:v>273.77</c:v>
                </c:pt>
                <c:pt idx="18">
                  <c:v>271.769</c:v>
                </c:pt>
                <c:pt idx="19">
                  <c:v>269.78</c:v>
                </c:pt>
                <c:pt idx="20">
                  <c:v>267.832</c:v>
                </c:pt>
                <c:pt idx="21">
                  <c:v>265.906</c:v>
                </c:pt>
                <c:pt idx="22">
                  <c:v>264.003</c:v>
                </c:pt>
                <c:pt idx="23">
                  <c:v>262.124</c:v>
                </c:pt>
                <c:pt idx="24">
                  <c:v>260.264</c:v>
                </c:pt>
                <c:pt idx="25">
                  <c:v>258.438</c:v>
                </c:pt>
                <c:pt idx="26">
                  <c:v>256.632</c:v>
                </c:pt>
                <c:pt idx="27">
                  <c:v>254.844</c:v>
                </c:pt>
                <c:pt idx="28">
                  <c:v>253.082</c:v>
                </c:pt>
                <c:pt idx="29">
                  <c:v>251.336</c:v>
                </c:pt>
                <c:pt idx="30">
                  <c:v>249.613</c:v>
                </c:pt>
                <c:pt idx="31">
                  <c:v>247.918</c:v>
                </c:pt>
                <c:pt idx="32">
                  <c:v>246.235</c:v>
                </c:pt>
                <c:pt idx="33">
                  <c:v>244.567</c:v>
                </c:pt>
                <c:pt idx="34">
                  <c:v>242.918</c:v>
                </c:pt>
                <c:pt idx="35">
                  <c:v>241.303</c:v>
                </c:pt>
                <c:pt idx="36">
                  <c:v>239.688</c:v>
                </c:pt>
                <c:pt idx="37">
                  <c:v>238.097</c:v>
                </c:pt>
                <c:pt idx="38">
                  <c:v>236.533</c:v>
                </c:pt>
                <c:pt idx="39">
                  <c:v>234.975</c:v>
                </c:pt>
                <c:pt idx="40">
                  <c:v>233.439</c:v>
                </c:pt>
                <c:pt idx="41">
                  <c:v>231.918</c:v>
                </c:pt>
                <c:pt idx="42">
                  <c:v>230.419</c:v>
                </c:pt>
                <c:pt idx="43">
                  <c:v>228.929</c:v>
                </c:pt>
                <c:pt idx="44">
                  <c:v>227.463</c:v>
                </c:pt>
                <c:pt idx="45">
                  <c:v>226.011</c:v>
                </c:pt>
                <c:pt idx="46">
                  <c:v>224.58</c:v>
                </c:pt>
                <c:pt idx="47">
                  <c:v>223.158</c:v>
                </c:pt>
                <c:pt idx="48">
                  <c:v>221.751</c:v>
                </c:pt>
                <c:pt idx="49">
                  <c:v>220.354</c:v>
                </c:pt>
                <c:pt idx="50">
                  <c:v>218.984</c:v>
                </c:pt>
                <c:pt idx="51">
                  <c:v>217.618</c:v>
                </c:pt>
                <c:pt idx="52">
                  <c:v>216.273</c:v>
                </c:pt>
                <c:pt idx="53">
                  <c:v>214.939</c:v>
                </c:pt>
                <c:pt idx="54">
                  <c:v>213.619</c:v>
                </c:pt>
                <c:pt idx="55">
                  <c:v>212.313</c:v>
                </c:pt>
                <c:pt idx="56">
                  <c:v>211.014</c:v>
                </c:pt>
                <c:pt idx="57">
                  <c:v>209.732</c:v>
                </c:pt>
                <c:pt idx="58">
                  <c:v>208.471</c:v>
                </c:pt>
                <c:pt idx="59">
                  <c:v>207.218</c:v>
                </c:pt>
                <c:pt idx="60">
                  <c:v>205.97</c:v>
                </c:pt>
                <c:pt idx="61">
                  <c:v>204.732</c:v>
                </c:pt>
                <c:pt idx="62">
                  <c:v>203.52</c:v>
                </c:pt>
                <c:pt idx="63">
                  <c:v>202.322</c:v>
                </c:pt>
                <c:pt idx="64">
                  <c:v>201.128</c:v>
                </c:pt>
                <c:pt idx="65">
                  <c:v>199.95</c:v>
                </c:pt>
                <c:pt idx="66">
                  <c:v>198.767</c:v>
                </c:pt>
                <c:pt idx="67">
                  <c:v>197.616</c:v>
                </c:pt>
                <c:pt idx="68">
                  <c:v>196.47</c:v>
                </c:pt>
                <c:pt idx="69">
                  <c:v>195.329</c:v>
                </c:pt>
                <c:pt idx="70">
                  <c:v>194.207</c:v>
                </c:pt>
                <c:pt idx="71">
                  <c:v>193.088</c:v>
                </c:pt>
                <c:pt idx="72">
                  <c:v>191.976</c:v>
                </c:pt>
                <c:pt idx="73">
                  <c:v>190.892</c:v>
                </c:pt>
                <c:pt idx="74">
                  <c:v>189.813</c:v>
                </c:pt>
                <c:pt idx="75">
                  <c:v>188.743</c:v>
                </c:pt>
                <c:pt idx="76">
                  <c:v>187.681</c:v>
                </c:pt>
                <c:pt idx="77">
                  <c:v>186.621</c:v>
                </c:pt>
                <c:pt idx="78">
                  <c:v>185.581</c:v>
                </c:pt>
                <c:pt idx="79">
                  <c:v>184.547</c:v>
                </c:pt>
                <c:pt idx="80">
                  <c:v>183.52</c:v>
                </c:pt>
                <c:pt idx="81">
                  <c:v>182.51</c:v>
                </c:pt>
                <c:pt idx="82">
                  <c:v>181.502</c:v>
                </c:pt>
                <c:pt idx="83">
                  <c:v>180.512</c:v>
                </c:pt>
                <c:pt idx="84">
                  <c:v>179.516</c:v>
                </c:pt>
                <c:pt idx="85">
                  <c:v>178.533</c:v>
                </c:pt>
                <c:pt idx="86">
                  <c:v>177.562</c:v>
                </c:pt>
                <c:pt idx="87">
                  <c:v>176.602</c:v>
                </c:pt>
                <c:pt idx="88">
                  <c:v>175.646</c:v>
                </c:pt>
                <c:pt idx="89">
                  <c:v>174.697</c:v>
                </c:pt>
                <c:pt idx="90">
                  <c:v>173.765</c:v>
                </c:pt>
                <c:pt idx="91">
                  <c:v>172.841</c:v>
                </c:pt>
                <c:pt idx="92">
                  <c:v>171.915</c:v>
                </c:pt>
                <c:pt idx="93">
                  <c:v>170.999</c:v>
                </c:pt>
                <c:pt idx="94">
                  <c:v>170.095</c:v>
                </c:pt>
                <c:pt idx="95">
                  <c:v>169.197</c:v>
                </c:pt>
                <c:pt idx="96">
                  <c:v>168.307</c:v>
                </c:pt>
                <c:pt idx="97">
                  <c:v>167.419</c:v>
                </c:pt>
                <c:pt idx="98">
                  <c:v>166.538</c:v>
                </c:pt>
                <c:pt idx="99">
                  <c:v>165.667</c:v>
                </c:pt>
                <c:pt idx="100">
                  <c:v>164.809</c:v>
                </c:pt>
                <c:pt idx="101">
                  <c:v>163.953</c:v>
                </c:pt>
                <c:pt idx="102">
                  <c:v>163.107</c:v>
                </c:pt>
                <c:pt idx="103">
                  <c:v>162.265</c:v>
                </c:pt>
                <c:pt idx="104">
                  <c:v>161.434</c:v>
                </c:pt>
                <c:pt idx="105">
                  <c:v>160.609</c:v>
                </c:pt>
                <c:pt idx="106">
                  <c:v>159.785</c:v>
                </c:pt>
                <c:pt idx="107">
                  <c:v>158.966</c:v>
                </c:pt>
                <c:pt idx="108">
                  <c:v>158.162</c:v>
                </c:pt>
                <c:pt idx="109">
                  <c:v>157.359</c:v>
                </c:pt>
                <c:pt idx="110">
                  <c:v>156.556</c:v>
                </c:pt>
                <c:pt idx="111">
                  <c:v>155.768</c:v>
                </c:pt>
                <c:pt idx="112">
                  <c:v>154.977</c:v>
                </c:pt>
                <c:pt idx="113">
                  <c:v>154.194</c:v>
                </c:pt>
                <c:pt idx="114">
                  <c:v>153.429</c:v>
                </c:pt>
                <c:pt idx="115">
                  <c:v>152.659</c:v>
                </c:pt>
                <c:pt idx="116">
                  <c:v>151.895</c:v>
                </c:pt>
                <c:pt idx="117">
                  <c:v>151.131</c:v>
                </c:pt>
                <c:pt idx="118">
                  <c:v>150.376</c:v>
                </c:pt>
                <c:pt idx="119">
                  <c:v>149.634</c:v>
                </c:pt>
                <c:pt idx="120">
                  <c:v>148.887</c:v>
                </c:pt>
                <c:pt idx="121">
                  <c:v>148.148</c:v>
                </c:pt>
                <c:pt idx="122">
                  <c:v>147.415</c:v>
                </c:pt>
                <c:pt idx="123">
                  <c:v>146.688</c:v>
                </c:pt>
                <c:pt idx="124">
                  <c:v>145.958</c:v>
                </c:pt>
                <c:pt idx="125">
                  <c:v>145.241</c:v>
                </c:pt>
                <c:pt idx="126">
                  <c:v>144.534</c:v>
                </c:pt>
                <c:pt idx="127">
                  <c:v>143.821</c:v>
                </c:pt>
                <c:pt idx="128">
                  <c:v>143.119</c:v>
                </c:pt>
                <c:pt idx="129">
                  <c:v>142.42</c:v>
                </c:pt>
                <c:pt idx="130">
                  <c:v>141.733</c:v>
                </c:pt>
                <c:pt idx="131">
                  <c:v>141.039</c:v>
                </c:pt>
                <c:pt idx="132">
                  <c:v>140.356</c:v>
                </c:pt>
                <c:pt idx="133">
                  <c:v>139.676</c:v>
                </c:pt>
                <c:pt idx="134">
                  <c:v>139.0</c:v>
                </c:pt>
                <c:pt idx="135">
                  <c:v>138.332</c:v>
                </c:pt>
                <c:pt idx="136">
                  <c:v>137.669</c:v>
                </c:pt>
                <c:pt idx="137">
                  <c:v>137.003</c:v>
                </c:pt>
                <c:pt idx="138">
                  <c:v>136.352</c:v>
                </c:pt>
                <c:pt idx="139">
                  <c:v>135.693</c:v>
                </c:pt>
                <c:pt idx="140">
                  <c:v>135.052</c:v>
                </c:pt>
                <c:pt idx="141">
                  <c:v>134.404</c:v>
                </c:pt>
                <c:pt idx="142">
                  <c:v>133.769</c:v>
                </c:pt>
                <c:pt idx="143">
                  <c:v>133.135</c:v>
                </c:pt>
                <c:pt idx="144">
                  <c:v>132.505</c:v>
                </c:pt>
                <c:pt idx="145">
                  <c:v>131.88</c:v>
                </c:pt>
                <c:pt idx="146">
                  <c:v>131.258</c:v>
                </c:pt>
                <c:pt idx="147">
                  <c:v>130.638</c:v>
                </c:pt>
                <c:pt idx="148">
                  <c:v>130.032</c:v>
                </c:pt>
                <c:pt idx="149">
                  <c:v>129.424</c:v>
                </c:pt>
                <c:pt idx="150">
                  <c:v>128.811</c:v>
                </c:pt>
                <c:pt idx="151">
                  <c:v>128.213</c:v>
                </c:pt>
                <c:pt idx="152">
                  <c:v>127.613</c:v>
                </c:pt>
                <c:pt idx="153">
                  <c:v>127.021</c:v>
                </c:pt>
                <c:pt idx="154">
                  <c:v>126.432</c:v>
                </c:pt>
                <c:pt idx="155">
                  <c:v>125.842</c:v>
                </c:pt>
                <c:pt idx="156">
                  <c:v>125.265</c:v>
                </c:pt>
                <c:pt idx="157">
                  <c:v>124.688</c:v>
                </c:pt>
                <c:pt idx="158">
                  <c:v>124.117</c:v>
                </c:pt>
                <c:pt idx="159">
                  <c:v>123.546</c:v>
                </c:pt>
                <c:pt idx="160">
                  <c:v>122.979</c:v>
                </c:pt>
                <c:pt idx="161">
                  <c:v>122.433</c:v>
                </c:pt>
                <c:pt idx="162">
                  <c:v>121.869</c:v>
                </c:pt>
                <c:pt idx="163">
                  <c:v>121.316</c:v>
                </c:pt>
                <c:pt idx="164">
                  <c:v>120.762</c:v>
                </c:pt>
                <c:pt idx="165">
                  <c:v>120.213</c:v>
                </c:pt>
                <c:pt idx="166">
                  <c:v>119.661</c:v>
                </c:pt>
                <c:pt idx="167">
                  <c:v>119.133</c:v>
                </c:pt>
                <c:pt idx="168">
                  <c:v>118.605</c:v>
                </c:pt>
                <c:pt idx="169">
                  <c:v>118.067</c:v>
                </c:pt>
                <c:pt idx="170">
                  <c:v>117.538</c:v>
                </c:pt>
                <c:pt idx="171">
                  <c:v>117.01</c:v>
                </c:pt>
                <c:pt idx="172">
                  <c:v>116.484</c:v>
                </c:pt>
                <c:pt idx="173">
                  <c:v>115.969</c:v>
                </c:pt>
                <c:pt idx="174">
                  <c:v>115.453</c:v>
                </c:pt>
                <c:pt idx="175">
                  <c:v>114.935</c:v>
                </c:pt>
                <c:pt idx="176">
                  <c:v>114.436</c:v>
                </c:pt>
                <c:pt idx="177">
                  <c:v>113.928</c:v>
                </c:pt>
                <c:pt idx="178">
                  <c:v>113.426</c:v>
                </c:pt>
                <c:pt idx="179">
                  <c:v>112.93</c:v>
                </c:pt>
                <c:pt idx="180">
                  <c:v>112.435</c:v>
                </c:pt>
                <c:pt idx="181">
                  <c:v>111.942</c:v>
                </c:pt>
                <c:pt idx="182">
                  <c:v>111.459</c:v>
                </c:pt>
                <c:pt idx="183">
                  <c:v>110.965</c:v>
                </c:pt>
                <c:pt idx="184">
                  <c:v>110.485</c:v>
                </c:pt>
                <c:pt idx="185">
                  <c:v>110.003</c:v>
                </c:pt>
                <c:pt idx="186">
                  <c:v>109.526</c:v>
                </c:pt>
                <c:pt idx="187">
                  <c:v>109.051</c:v>
                </c:pt>
                <c:pt idx="188">
                  <c:v>108.589</c:v>
                </c:pt>
                <c:pt idx="189">
                  <c:v>108.115</c:v>
                </c:pt>
                <c:pt idx="190">
                  <c:v>107.651</c:v>
                </c:pt>
                <c:pt idx="191">
                  <c:v>107.192</c:v>
                </c:pt>
                <c:pt idx="192">
                  <c:v>106.73</c:v>
                </c:pt>
                <c:pt idx="193">
                  <c:v>106.281</c:v>
                </c:pt>
                <c:pt idx="194">
                  <c:v>105.831</c:v>
                </c:pt>
                <c:pt idx="195">
                  <c:v>105.38</c:v>
                </c:pt>
                <c:pt idx="196">
                  <c:v>104.931</c:v>
                </c:pt>
                <c:pt idx="197">
                  <c:v>104.487</c:v>
                </c:pt>
                <c:pt idx="198">
                  <c:v>104.039</c:v>
                </c:pt>
                <c:pt idx="199">
                  <c:v>103.599</c:v>
                </c:pt>
                <c:pt idx="200">
                  <c:v>103.164</c:v>
                </c:pt>
                <c:pt idx="201">
                  <c:v>102.727</c:v>
                </c:pt>
                <c:pt idx="202">
                  <c:v>102.307</c:v>
                </c:pt>
                <c:pt idx="203">
                  <c:v>101.874</c:v>
                </c:pt>
                <c:pt idx="204">
                  <c:v>101.451</c:v>
                </c:pt>
                <c:pt idx="205">
                  <c:v>101.027</c:v>
                </c:pt>
              </c:numCache>
            </c:numRef>
          </c:xVal>
          <c:yVal>
            <c:numRef>
              <c:f>'One half (2)'!$H$9:$H$214</c:f>
              <c:numCache>
                <c:formatCode>General</c:formatCode>
                <c:ptCount val="206"/>
                <c:pt idx="0">
                  <c:v>0.664827644357873</c:v>
                </c:pt>
                <c:pt idx="1">
                  <c:v>0.745598199250284</c:v>
                </c:pt>
                <c:pt idx="2">
                  <c:v>0.804167218231799</c:v>
                </c:pt>
                <c:pt idx="3">
                  <c:v>0.842017528478174</c:v>
                </c:pt>
                <c:pt idx="4">
                  <c:v>0.865335111450909</c:v>
                </c:pt>
                <c:pt idx="5">
                  <c:v>0.878322905777634</c:v>
                </c:pt>
                <c:pt idx="6">
                  <c:v>0.893688820047701</c:v>
                </c:pt>
                <c:pt idx="7">
                  <c:v>0.897278125194609</c:v>
                </c:pt>
                <c:pt idx="8">
                  <c:v>0.903515606654911</c:v>
                </c:pt>
                <c:pt idx="9">
                  <c:v>0.904878236278365</c:v>
                </c:pt>
                <c:pt idx="10">
                  <c:v>0.910389818978543</c:v>
                </c:pt>
                <c:pt idx="11">
                  <c:v>0.912139487309104</c:v>
                </c:pt>
                <c:pt idx="12">
                  <c:v>0.909823839129913</c:v>
                </c:pt>
                <c:pt idx="13">
                  <c:v>0.908385540227823</c:v>
                </c:pt>
                <c:pt idx="14">
                  <c:v>0.913599806121831</c:v>
                </c:pt>
                <c:pt idx="15">
                  <c:v>0.916968403718648</c:v>
                </c:pt>
                <c:pt idx="16">
                  <c:v>0.912005012493071</c:v>
                </c:pt>
                <c:pt idx="17">
                  <c:v>0.910824675457755</c:v>
                </c:pt>
                <c:pt idx="18">
                  <c:v>0.917546443055347</c:v>
                </c:pt>
                <c:pt idx="19">
                  <c:v>0.912408636486368</c:v>
                </c:pt>
                <c:pt idx="20">
                  <c:v>0.912329580139312</c:v>
                </c:pt>
                <c:pt idx="21">
                  <c:v>0.913272544976885</c:v>
                </c:pt>
                <c:pt idx="22">
                  <c:v>0.913508630750464</c:v>
                </c:pt>
                <c:pt idx="23">
                  <c:v>0.917671303377452</c:v>
                </c:pt>
                <c:pt idx="24">
                  <c:v>0.910779455045397</c:v>
                </c:pt>
                <c:pt idx="25">
                  <c:v>0.912223759908952</c:v>
                </c:pt>
                <c:pt idx="26">
                  <c:v>0.916213025870504</c:v>
                </c:pt>
                <c:pt idx="27">
                  <c:v>0.912496900173277</c:v>
                </c:pt>
                <c:pt idx="28">
                  <c:v>0.915421803268527</c:v>
                </c:pt>
                <c:pt idx="29">
                  <c:v>0.916217598996434</c:v>
                </c:pt>
                <c:pt idx="30">
                  <c:v>0.912354036113126</c:v>
                </c:pt>
                <c:pt idx="31">
                  <c:v>0.91513699667462</c:v>
                </c:pt>
                <c:pt idx="32">
                  <c:v>0.919626645280139</c:v>
                </c:pt>
                <c:pt idx="33">
                  <c:v>0.920061498495083</c:v>
                </c:pt>
                <c:pt idx="34">
                  <c:v>0.910130816588949</c:v>
                </c:pt>
                <c:pt idx="35">
                  <c:v>0.920798721948099</c:v>
                </c:pt>
                <c:pt idx="36">
                  <c:v>0.919507327999848</c:v>
                </c:pt>
                <c:pt idx="37">
                  <c:v>0.912729988705937</c:v>
                </c:pt>
                <c:pt idx="38">
                  <c:v>0.91968593177527</c:v>
                </c:pt>
                <c:pt idx="39">
                  <c:v>0.917133560912466</c:v>
                </c:pt>
                <c:pt idx="40">
                  <c:v>0.920239347770552</c:v>
                </c:pt>
                <c:pt idx="41">
                  <c:v>0.915498883113701</c:v>
                </c:pt>
                <c:pt idx="42">
                  <c:v>0.920209930477817</c:v>
                </c:pt>
                <c:pt idx="43">
                  <c:v>0.917234929110267</c:v>
                </c:pt>
                <c:pt idx="44">
                  <c:v>0.916817956798895</c:v>
                </c:pt>
                <c:pt idx="45">
                  <c:v>0.915208363521193</c:v>
                </c:pt>
                <c:pt idx="46">
                  <c:v>0.919360605833462</c:v>
                </c:pt>
                <c:pt idx="47">
                  <c:v>0.917841166052446</c:v>
                </c:pt>
                <c:pt idx="48">
                  <c:v>0.92116432131381</c:v>
                </c:pt>
                <c:pt idx="49">
                  <c:v>0.914797530191972</c:v>
                </c:pt>
                <c:pt idx="50">
                  <c:v>0.921805122074058</c:v>
                </c:pt>
                <c:pt idx="51">
                  <c:v>0.915569979433087</c:v>
                </c:pt>
                <c:pt idx="52">
                  <c:v>0.917623141850276</c:v>
                </c:pt>
                <c:pt idx="53">
                  <c:v>0.91920730585567</c:v>
                </c:pt>
                <c:pt idx="54">
                  <c:v>0.91720521993651</c:v>
                </c:pt>
                <c:pt idx="55">
                  <c:v>0.921716206688724</c:v>
                </c:pt>
                <c:pt idx="56">
                  <c:v>0.91904332499673</c:v>
                </c:pt>
                <c:pt idx="57">
                  <c:v>0.914940758574762</c:v>
                </c:pt>
                <c:pt idx="58">
                  <c:v>0.916613096642192</c:v>
                </c:pt>
                <c:pt idx="59">
                  <c:v>0.922161424259472</c:v>
                </c:pt>
                <c:pt idx="60">
                  <c:v>0.925723005364544</c:v>
                </c:pt>
                <c:pt idx="61">
                  <c:v>0.913683338966977</c:v>
                </c:pt>
                <c:pt idx="62">
                  <c:v>0.913752347200402</c:v>
                </c:pt>
                <c:pt idx="63">
                  <c:v>0.919631133503546</c:v>
                </c:pt>
                <c:pt idx="64">
                  <c:v>0.914505945583619</c:v>
                </c:pt>
                <c:pt idx="65">
                  <c:v>0.927317148816391</c:v>
                </c:pt>
                <c:pt idx="66">
                  <c:v>0.912780749371866</c:v>
                </c:pt>
                <c:pt idx="67">
                  <c:v>0.917522531412966</c:v>
                </c:pt>
                <c:pt idx="68">
                  <c:v>0.920552644220186</c:v>
                </c:pt>
                <c:pt idx="69">
                  <c:v>0.913893503488593</c:v>
                </c:pt>
                <c:pt idx="70">
                  <c:v>0.921786470512644</c:v>
                </c:pt>
                <c:pt idx="71">
                  <c:v>0.924696732412831</c:v>
                </c:pt>
                <c:pt idx="72">
                  <c:v>0.908239214556498</c:v>
                </c:pt>
                <c:pt idx="73">
                  <c:v>0.914116851323586</c:v>
                </c:pt>
                <c:pt idx="74">
                  <c:v>0.914875616333577</c:v>
                </c:pt>
                <c:pt idx="75">
                  <c:v>0.914691333287142</c:v>
                </c:pt>
                <c:pt idx="76">
                  <c:v>0.921348601469661</c:v>
                </c:pt>
                <c:pt idx="77">
                  <c:v>0.913983205291467</c:v>
                </c:pt>
                <c:pt idx="78">
                  <c:v>0.916946567806304</c:v>
                </c:pt>
                <c:pt idx="79">
                  <c:v>0.917269065020647</c:v>
                </c:pt>
                <c:pt idx="80">
                  <c:v>0.911925357964358</c:v>
                </c:pt>
                <c:pt idx="81">
                  <c:v>0.918231143269406</c:v>
                </c:pt>
                <c:pt idx="82">
                  <c:v>0.908195160422878</c:v>
                </c:pt>
                <c:pt idx="83">
                  <c:v>0.921747942833584</c:v>
                </c:pt>
                <c:pt idx="84">
                  <c:v>0.91952555382496</c:v>
                </c:pt>
                <c:pt idx="85">
                  <c:v>0.91460526379377</c:v>
                </c:pt>
                <c:pt idx="86">
                  <c:v>0.912154860095599</c:v>
                </c:pt>
                <c:pt idx="87">
                  <c:v>0.916243370136155</c:v>
                </c:pt>
                <c:pt idx="88">
                  <c:v>0.919145399241899</c:v>
                </c:pt>
                <c:pt idx="89">
                  <c:v>0.908799469694926</c:v>
                </c:pt>
                <c:pt idx="90">
                  <c:v>0.90869054308688</c:v>
                </c:pt>
                <c:pt idx="91">
                  <c:v>0.920110255510105</c:v>
                </c:pt>
                <c:pt idx="92">
                  <c:v>0.916248968680248</c:v>
                </c:pt>
                <c:pt idx="93">
                  <c:v>0.911927761350551</c:v>
                </c:pt>
                <c:pt idx="94">
                  <c:v>0.915205838613861</c:v>
                </c:pt>
                <c:pt idx="95">
                  <c:v>0.914669627151685</c:v>
                </c:pt>
                <c:pt idx="96">
                  <c:v>0.918527439375049</c:v>
                </c:pt>
                <c:pt idx="97">
                  <c:v>0.918917236298375</c:v>
                </c:pt>
                <c:pt idx="98">
                  <c:v>0.917774388147162</c:v>
                </c:pt>
                <c:pt idx="99">
                  <c:v>0.909865718042632</c:v>
                </c:pt>
                <c:pt idx="100">
                  <c:v>0.915180386751885</c:v>
                </c:pt>
                <c:pt idx="101">
                  <c:v>0.913612716030269</c:v>
                </c:pt>
                <c:pt idx="102">
                  <c:v>0.916698057533652</c:v>
                </c:pt>
                <c:pt idx="103">
                  <c:v>0.910387114910845</c:v>
                </c:pt>
                <c:pt idx="104">
                  <c:v>0.912803521064121</c:v>
                </c:pt>
                <c:pt idx="105">
                  <c:v>0.919027498223104</c:v>
                </c:pt>
                <c:pt idx="106">
                  <c:v>0.919102313976262</c:v>
                </c:pt>
                <c:pt idx="107">
                  <c:v>0.909530932291288</c:v>
                </c:pt>
                <c:pt idx="108">
                  <c:v>0.915606529523136</c:v>
                </c:pt>
                <c:pt idx="109">
                  <c:v>0.922891708421124</c:v>
                </c:pt>
                <c:pt idx="110">
                  <c:v>0.912888348717332</c:v>
                </c:pt>
                <c:pt idx="111">
                  <c:v>0.923578405380177</c:v>
                </c:pt>
                <c:pt idx="112">
                  <c:v>0.923212388758686</c:v>
                </c:pt>
                <c:pt idx="113">
                  <c:v>0.909104714620377</c:v>
                </c:pt>
                <c:pt idx="114">
                  <c:v>0.920410850942361</c:v>
                </c:pt>
                <c:pt idx="115">
                  <c:v>0.922099469945135</c:v>
                </c:pt>
                <c:pt idx="116">
                  <c:v>0.927555436049044</c:v>
                </c:pt>
                <c:pt idx="117">
                  <c:v>0.923802717656046</c:v>
                </c:pt>
                <c:pt idx="118">
                  <c:v>0.916654461126371</c:v>
                </c:pt>
                <c:pt idx="119">
                  <c:v>0.928172687499757</c:v>
                </c:pt>
                <c:pt idx="120">
                  <c:v>0.925347572019916</c:v>
                </c:pt>
                <c:pt idx="121">
                  <c:v>0.926625557981303</c:v>
                </c:pt>
                <c:pt idx="122">
                  <c:v>0.926087306027756</c:v>
                </c:pt>
                <c:pt idx="123">
                  <c:v>0.935265248854374</c:v>
                </c:pt>
                <c:pt idx="124">
                  <c:v>0.92568384100376</c:v>
                </c:pt>
                <c:pt idx="125">
                  <c:v>0.921421961913004</c:v>
                </c:pt>
                <c:pt idx="126">
                  <c:v>0.934486614077445</c:v>
                </c:pt>
                <c:pt idx="127">
                  <c:v>0.927077503726725</c:v>
                </c:pt>
                <c:pt idx="128">
                  <c:v>0.931802550687452</c:v>
                </c:pt>
                <c:pt idx="129">
                  <c:v>0.922702188533516</c:v>
                </c:pt>
                <c:pt idx="130">
                  <c:v>0.937282385422818</c:v>
                </c:pt>
                <c:pt idx="131">
                  <c:v>0.92938118901215</c:v>
                </c:pt>
                <c:pt idx="132">
                  <c:v>0.933933013757957</c:v>
                </c:pt>
                <c:pt idx="133">
                  <c:v>0.933614573703413</c:v>
                </c:pt>
                <c:pt idx="134">
                  <c:v>0.929427825337525</c:v>
                </c:pt>
                <c:pt idx="135">
                  <c:v>0.931013423186687</c:v>
                </c:pt>
                <c:pt idx="136">
                  <c:v>0.94210626395565</c:v>
                </c:pt>
                <c:pt idx="137">
                  <c:v>0.925994592867748</c:v>
                </c:pt>
                <c:pt idx="138">
                  <c:v>0.945964232922604</c:v>
                </c:pt>
                <c:pt idx="139">
                  <c:v>0.926940888040189</c:v>
                </c:pt>
                <c:pt idx="140">
                  <c:v>0.942084817387643</c:v>
                </c:pt>
                <c:pt idx="141">
                  <c:v>0.929965624926612</c:v>
                </c:pt>
                <c:pt idx="142">
                  <c:v>0.935212201062564</c:v>
                </c:pt>
                <c:pt idx="143">
                  <c:v>0.937793193077799</c:v>
                </c:pt>
                <c:pt idx="144">
                  <c:v>0.935333996806979</c:v>
                </c:pt>
                <c:pt idx="145">
                  <c:v>0.939300830180256</c:v>
                </c:pt>
                <c:pt idx="146">
                  <c:v>0.94302338753009</c:v>
                </c:pt>
                <c:pt idx="147">
                  <c:v>0.926645650204039</c:v>
                </c:pt>
                <c:pt idx="148">
                  <c:v>0.936282763374088</c:v>
                </c:pt>
                <c:pt idx="149">
                  <c:v>0.952486907866582</c:v>
                </c:pt>
                <c:pt idx="150">
                  <c:v>0.93414575871523</c:v>
                </c:pt>
                <c:pt idx="151">
                  <c:v>0.943899685619556</c:v>
                </c:pt>
                <c:pt idx="152">
                  <c:v>0.937952587692635</c:v>
                </c:pt>
                <c:pt idx="153">
                  <c:v>0.941543875540458</c:v>
                </c:pt>
                <c:pt idx="154">
                  <c:v>0.948029790449907</c:v>
                </c:pt>
                <c:pt idx="155">
                  <c:v>0.93372379056214</c:v>
                </c:pt>
                <c:pt idx="156">
                  <c:v>0.941989008058039</c:v>
                </c:pt>
                <c:pt idx="157">
                  <c:v>0.93697398581849</c:v>
                </c:pt>
                <c:pt idx="158">
                  <c:v>0.943495530005457</c:v>
                </c:pt>
                <c:pt idx="159">
                  <c:v>0.945195448736928</c:v>
                </c:pt>
                <c:pt idx="160">
                  <c:v>0.916533554375319</c:v>
                </c:pt>
                <c:pt idx="161">
                  <c:v>0.951356223925887</c:v>
                </c:pt>
                <c:pt idx="162">
                  <c:v>0.93932557736838</c:v>
                </c:pt>
                <c:pt idx="163">
                  <c:v>0.949272957639868</c:v>
                </c:pt>
                <c:pt idx="164">
                  <c:v>0.94546048617818</c:v>
                </c:pt>
                <c:pt idx="165">
                  <c:v>0.957183474461829</c:v>
                </c:pt>
                <c:pt idx="166">
                  <c:v>0.921944075748264</c:v>
                </c:pt>
                <c:pt idx="167">
                  <c:v>0.9298438710696</c:v>
                </c:pt>
                <c:pt idx="168">
                  <c:v>0.95204438631665</c:v>
                </c:pt>
                <c:pt idx="169">
                  <c:v>0.942555273548451</c:v>
                </c:pt>
                <c:pt idx="170">
                  <c:v>0.948929198108137</c:v>
                </c:pt>
                <c:pt idx="171">
                  <c:v>0.949997817199056</c:v>
                </c:pt>
                <c:pt idx="172">
                  <c:v>0.938213665530173</c:v>
                </c:pt>
                <c:pt idx="173">
                  <c:v>0.946331537918456</c:v>
                </c:pt>
                <c:pt idx="174">
                  <c:v>0.95462150555893</c:v>
                </c:pt>
                <c:pt idx="175">
                  <c:v>0.925856114710144</c:v>
                </c:pt>
                <c:pt idx="176">
                  <c:v>0.948751752502431</c:v>
                </c:pt>
                <c:pt idx="177">
                  <c:v>0.945609674254437</c:v>
                </c:pt>
                <c:pt idx="178">
                  <c:v>0.938789898244427</c:v>
                </c:pt>
                <c:pt idx="179">
                  <c:v>0.943100300139296</c:v>
                </c:pt>
                <c:pt idx="180">
                  <c:v>0.947287346746023</c:v>
                </c:pt>
                <c:pt idx="181">
                  <c:v>0.932493895962313</c:v>
                </c:pt>
                <c:pt idx="182">
                  <c:v>0.959960416162895</c:v>
                </c:pt>
                <c:pt idx="183">
                  <c:v>0.939014295208253</c:v>
                </c:pt>
                <c:pt idx="184">
                  <c:v>0.950872315317211</c:v>
                </c:pt>
                <c:pt idx="185">
                  <c:v>0.945459716168042</c:v>
                </c:pt>
                <c:pt idx="186">
                  <c:v>0.947676309007578</c:v>
                </c:pt>
                <c:pt idx="187">
                  <c:v>0.929523068111429</c:v>
                </c:pt>
                <c:pt idx="188">
                  <c:v>0.957995747165188</c:v>
                </c:pt>
                <c:pt idx="189">
                  <c:v>0.943983400604949</c:v>
                </c:pt>
                <c:pt idx="190">
                  <c:v>0.941633101003934</c:v>
                </c:pt>
                <c:pt idx="191">
                  <c:v>0.952130647370785</c:v>
                </c:pt>
                <c:pt idx="192">
                  <c:v>0.931379325547544</c:v>
                </c:pt>
                <c:pt idx="193">
                  <c:v>0.941153520981118</c:v>
                </c:pt>
                <c:pt idx="194">
                  <c:v>0.949294336140275</c:v>
                </c:pt>
                <c:pt idx="195">
                  <c:v>0.949414762128469</c:v>
                </c:pt>
                <c:pt idx="196">
                  <c:v>0.94490315573605</c:v>
                </c:pt>
                <c:pt idx="197">
                  <c:v>0.961319184729523</c:v>
                </c:pt>
                <c:pt idx="198">
                  <c:v>0.948518901435373</c:v>
                </c:pt>
                <c:pt idx="199">
                  <c:v>0.943751913146795</c:v>
                </c:pt>
                <c:pt idx="200">
                  <c:v>0.95590640916812</c:v>
                </c:pt>
                <c:pt idx="201">
                  <c:v>0.924621558262154</c:v>
                </c:pt>
                <c:pt idx="202">
                  <c:v>0.957364789205442</c:v>
                </c:pt>
                <c:pt idx="203">
                  <c:v>0.943015832900434</c:v>
                </c:pt>
                <c:pt idx="204">
                  <c:v>0.95120011900278</c:v>
                </c:pt>
                <c:pt idx="205">
                  <c:v>0.93517006038998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4754672"/>
        <c:axId val="-864752192"/>
      </c:scatterChart>
      <c:valAx>
        <c:axId val="-864754672"/>
        <c:scaling>
          <c:orientation val="minMax"/>
          <c:max val="300.0"/>
          <c:min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4752192"/>
        <c:crosses val="autoZero"/>
        <c:crossBetween val="midCat"/>
      </c:valAx>
      <c:valAx>
        <c:axId val="-864752192"/>
        <c:scaling>
          <c:orientation val="minMax"/>
          <c:max val="1.0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475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Emissivity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'One Fourth (2)'!$C$9:$C$137</c:f>
              <c:numCache>
                <c:formatCode>General</c:formatCode>
                <c:ptCount val="129"/>
                <c:pt idx="0">
                  <c:v>187.226</c:v>
                </c:pt>
                <c:pt idx="1">
                  <c:v>186.166</c:v>
                </c:pt>
                <c:pt idx="2">
                  <c:v>185.126</c:v>
                </c:pt>
                <c:pt idx="3">
                  <c:v>184.085</c:v>
                </c:pt>
                <c:pt idx="4">
                  <c:v>183.045</c:v>
                </c:pt>
                <c:pt idx="5">
                  <c:v>182.029</c:v>
                </c:pt>
                <c:pt idx="6">
                  <c:v>181.015</c:v>
                </c:pt>
                <c:pt idx="7">
                  <c:v>180.01</c:v>
                </c:pt>
                <c:pt idx="8">
                  <c:v>179.021</c:v>
                </c:pt>
                <c:pt idx="9">
                  <c:v>178.034</c:v>
                </c:pt>
                <c:pt idx="10">
                  <c:v>177.058</c:v>
                </c:pt>
                <c:pt idx="11">
                  <c:v>176.094</c:v>
                </c:pt>
                <c:pt idx="12">
                  <c:v>175.139</c:v>
                </c:pt>
                <c:pt idx="13">
                  <c:v>174.182</c:v>
                </c:pt>
                <c:pt idx="14">
                  <c:v>173.237</c:v>
                </c:pt>
                <c:pt idx="15">
                  <c:v>172.305</c:v>
                </c:pt>
                <c:pt idx="16">
                  <c:v>171.384</c:v>
                </c:pt>
                <c:pt idx="17">
                  <c:v>170.458</c:v>
                </c:pt>
                <c:pt idx="18">
                  <c:v>169.542</c:v>
                </c:pt>
                <c:pt idx="19">
                  <c:v>168.64</c:v>
                </c:pt>
                <c:pt idx="20">
                  <c:v>167.741</c:v>
                </c:pt>
                <c:pt idx="21">
                  <c:v>166.857</c:v>
                </c:pt>
                <c:pt idx="22">
                  <c:v>165.973</c:v>
                </c:pt>
                <c:pt idx="23">
                  <c:v>165.105</c:v>
                </c:pt>
                <c:pt idx="24">
                  <c:v>164.225</c:v>
                </c:pt>
                <c:pt idx="25">
                  <c:v>163.371</c:v>
                </c:pt>
                <c:pt idx="26">
                  <c:v>162.518</c:v>
                </c:pt>
                <c:pt idx="27">
                  <c:v>161.669</c:v>
                </c:pt>
                <c:pt idx="28">
                  <c:v>160.825</c:v>
                </c:pt>
                <c:pt idx="29">
                  <c:v>159.99</c:v>
                </c:pt>
                <c:pt idx="30">
                  <c:v>159.163</c:v>
                </c:pt>
                <c:pt idx="31">
                  <c:v>158.343</c:v>
                </c:pt>
                <c:pt idx="32">
                  <c:v>157.523</c:v>
                </c:pt>
                <c:pt idx="33">
                  <c:v>156.712</c:v>
                </c:pt>
                <c:pt idx="34">
                  <c:v>155.904</c:v>
                </c:pt>
                <c:pt idx="35">
                  <c:v>155.113</c:v>
                </c:pt>
                <c:pt idx="36">
                  <c:v>154.325</c:v>
                </c:pt>
                <c:pt idx="37">
                  <c:v>153.542</c:v>
                </c:pt>
                <c:pt idx="38">
                  <c:v>152.754</c:v>
                </c:pt>
                <c:pt idx="39">
                  <c:v>151.976</c:v>
                </c:pt>
                <c:pt idx="40">
                  <c:v>151.207</c:v>
                </c:pt>
                <c:pt idx="41">
                  <c:v>150.443</c:v>
                </c:pt>
                <c:pt idx="42">
                  <c:v>149.682</c:v>
                </c:pt>
                <c:pt idx="43">
                  <c:v>148.933</c:v>
                </c:pt>
                <c:pt idx="44">
                  <c:v>148.179</c:v>
                </c:pt>
                <c:pt idx="45">
                  <c:v>147.437</c:v>
                </c:pt>
                <c:pt idx="46">
                  <c:v>146.699</c:v>
                </c:pt>
                <c:pt idx="47">
                  <c:v>145.964</c:v>
                </c:pt>
                <c:pt idx="48">
                  <c:v>145.234</c:v>
                </c:pt>
                <c:pt idx="49">
                  <c:v>144.518</c:v>
                </c:pt>
                <c:pt idx="50">
                  <c:v>143.806</c:v>
                </c:pt>
                <c:pt idx="51">
                  <c:v>143.087</c:v>
                </c:pt>
                <c:pt idx="52">
                  <c:v>142.374</c:v>
                </c:pt>
                <c:pt idx="53">
                  <c:v>141.674</c:v>
                </c:pt>
                <c:pt idx="54">
                  <c:v>140.98</c:v>
                </c:pt>
                <c:pt idx="55">
                  <c:v>140.281</c:v>
                </c:pt>
                <c:pt idx="56">
                  <c:v>139.589</c:v>
                </c:pt>
                <c:pt idx="57">
                  <c:v>138.913</c:v>
                </c:pt>
                <c:pt idx="58">
                  <c:v>138.236</c:v>
                </c:pt>
                <c:pt idx="59">
                  <c:v>137.55</c:v>
                </c:pt>
                <c:pt idx="60">
                  <c:v>136.888</c:v>
                </c:pt>
                <c:pt idx="61">
                  <c:v>136.22</c:v>
                </c:pt>
                <c:pt idx="62">
                  <c:v>135.564</c:v>
                </c:pt>
                <c:pt idx="63">
                  <c:v>134.904</c:v>
                </c:pt>
                <c:pt idx="64">
                  <c:v>134.25</c:v>
                </c:pt>
                <c:pt idx="65">
                  <c:v>133.599</c:v>
                </c:pt>
                <c:pt idx="66">
                  <c:v>132.965</c:v>
                </c:pt>
                <c:pt idx="67">
                  <c:v>132.329</c:v>
                </c:pt>
                <c:pt idx="68">
                  <c:v>131.689</c:v>
                </c:pt>
                <c:pt idx="69">
                  <c:v>131.056</c:v>
                </c:pt>
                <c:pt idx="70">
                  <c:v>130.434</c:v>
                </c:pt>
                <c:pt idx="71">
                  <c:v>129.816</c:v>
                </c:pt>
                <c:pt idx="72">
                  <c:v>129.2</c:v>
                </c:pt>
                <c:pt idx="73">
                  <c:v>128.587</c:v>
                </c:pt>
                <c:pt idx="74">
                  <c:v>127.979</c:v>
                </c:pt>
                <c:pt idx="75">
                  <c:v>127.376</c:v>
                </c:pt>
                <c:pt idx="76">
                  <c:v>126.785</c:v>
                </c:pt>
                <c:pt idx="77">
                  <c:v>126.188</c:v>
                </c:pt>
                <c:pt idx="78">
                  <c:v>125.586</c:v>
                </c:pt>
                <c:pt idx="79">
                  <c:v>125.001</c:v>
                </c:pt>
                <c:pt idx="80">
                  <c:v>124.418</c:v>
                </c:pt>
                <c:pt idx="81">
                  <c:v>123.836</c:v>
                </c:pt>
                <c:pt idx="82">
                  <c:v>123.261</c:v>
                </c:pt>
                <c:pt idx="83">
                  <c:v>122.686</c:v>
                </c:pt>
                <c:pt idx="84">
                  <c:v>122.12</c:v>
                </c:pt>
                <c:pt idx="85">
                  <c:v>121.557</c:v>
                </c:pt>
                <c:pt idx="86">
                  <c:v>120.991</c:v>
                </c:pt>
                <c:pt idx="87">
                  <c:v>120.442</c:v>
                </c:pt>
                <c:pt idx="88">
                  <c:v>119.887</c:v>
                </c:pt>
                <c:pt idx="89">
                  <c:v>119.337</c:v>
                </c:pt>
                <c:pt idx="90">
                  <c:v>118.79</c:v>
                </c:pt>
                <c:pt idx="91">
                  <c:v>118.257</c:v>
                </c:pt>
                <c:pt idx="92">
                  <c:v>117.71</c:v>
                </c:pt>
                <c:pt idx="93">
                  <c:v>117.166</c:v>
                </c:pt>
                <c:pt idx="94">
                  <c:v>116.639</c:v>
                </c:pt>
                <c:pt idx="95">
                  <c:v>116.114</c:v>
                </c:pt>
                <c:pt idx="96">
                  <c:v>115.587</c:v>
                </c:pt>
                <c:pt idx="97">
                  <c:v>115.067</c:v>
                </c:pt>
                <c:pt idx="98">
                  <c:v>114.554</c:v>
                </c:pt>
                <c:pt idx="99">
                  <c:v>114.034</c:v>
                </c:pt>
                <c:pt idx="100">
                  <c:v>113.524</c:v>
                </c:pt>
                <c:pt idx="101">
                  <c:v>113.027</c:v>
                </c:pt>
                <c:pt idx="102">
                  <c:v>112.514</c:v>
                </c:pt>
                <c:pt idx="103">
                  <c:v>112.014</c:v>
                </c:pt>
                <c:pt idx="104">
                  <c:v>111.517</c:v>
                </c:pt>
                <c:pt idx="105">
                  <c:v>111.025</c:v>
                </c:pt>
                <c:pt idx="106">
                  <c:v>110.527</c:v>
                </c:pt>
                <c:pt idx="107">
                  <c:v>110.039</c:v>
                </c:pt>
                <c:pt idx="108">
                  <c:v>109.558</c:v>
                </c:pt>
                <c:pt idx="109">
                  <c:v>109.075</c:v>
                </c:pt>
                <c:pt idx="110">
                  <c:v>108.596</c:v>
                </c:pt>
                <c:pt idx="111">
                  <c:v>108.12</c:v>
                </c:pt>
                <c:pt idx="112">
                  <c:v>107.645</c:v>
                </c:pt>
                <c:pt idx="113">
                  <c:v>107.18</c:v>
                </c:pt>
                <c:pt idx="114">
                  <c:v>106.714</c:v>
                </c:pt>
                <c:pt idx="115">
                  <c:v>106.257</c:v>
                </c:pt>
                <c:pt idx="116">
                  <c:v>105.802</c:v>
                </c:pt>
                <c:pt idx="117">
                  <c:v>105.343</c:v>
                </c:pt>
                <c:pt idx="118">
                  <c:v>104.882</c:v>
                </c:pt>
                <c:pt idx="119">
                  <c:v>104.424</c:v>
                </c:pt>
                <c:pt idx="120">
                  <c:v>103.975</c:v>
                </c:pt>
                <c:pt idx="121">
                  <c:v>103.533</c:v>
                </c:pt>
                <c:pt idx="122">
                  <c:v>103.089</c:v>
                </c:pt>
                <c:pt idx="123">
                  <c:v>102.653</c:v>
                </c:pt>
                <c:pt idx="124">
                  <c:v>102.207</c:v>
                </c:pt>
                <c:pt idx="125">
                  <c:v>101.771</c:v>
                </c:pt>
                <c:pt idx="126">
                  <c:v>101.347</c:v>
                </c:pt>
                <c:pt idx="127">
                  <c:v>100.914</c:v>
                </c:pt>
                <c:pt idx="128">
                  <c:v>100.487</c:v>
                </c:pt>
              </c:numCache>
            </c:numRef>
          </c:xVal>
          <c:yVal>
            <c:numRef>
              <c:f>'One Fourth (2)'!$H$9:$H$137</c:f>
              <c:numCache>
                <c:formatCode>General</c:formatCode>
                <c:ptCount val="129"/>
                <c:pt idx="0">
                  <c:v>0.924132949095954</c:v>
                </c:pt>
                <c:pt idx="1">
                  <c:v>0.913321003692326</c:v>
                </c:pt>
                <c:pt idx="2">
                  <c:v>0.922472023361542</c:v>
                </c:pt>
                <c:pt idx="3">
                  <c:v>0.931703646172905</c:v>
                </c:pt>
                <c:pt idx="4">
                  <c:v>0.916798563533082</c:v>
                </c:pt>
                <c:pt idx="5">
                  <c:v>0.924906977784902</c:v>
                </c:pt>
                <c:pt idx="6">
                  <c:v>0.92492192975423</c:v>
                </c:pt>
                <c:pt idx="7">
                  <c:v>0.918323945180949</c:v>
                </c:pt>
                <c:pt idx="8">
                  <c:v>0.922831214177301</c:v>
                </c:pt>
                <c:pt idx="9">
                  <c:v>0.922332708310913</c:v>
                </c:pt>
                <c:pt idx="10">
                  <c:v>0.918990863336302</c:v>
                </c:pt>
                <c:pt idx="11">
                  <c:v>0.916628478655993</c:v>
                </c:pt>
                <c:pt idx="12">
                  <c:v>0.92823313057308</c:v>
                </c:pt>
                <c:pt idx="13">
                  <c:v>0.924583431887188</c:v>
                </c:pt>
                <c:pt idx="14">
                  <c:v>0.918032822964404</c:v>
                </c:pt>
                <c:pt idx="15">
                  <c:v>0.914962650337037</c:v>
                </c:pt>
                <c:pt idx="16">
                  <c:v>0.929473780247087</c:v>
                </c:pt>
                <c:pt idx="17">
                  <c:v>0.925593707342724</c:v>
                </c:pt>
                <c:pt idx="18">
                  <c:v>0.919210650835599</c:v>
                </c:pt>
                <c:pt idx="19">
                  <c:v>0.923869489987341</c:v>
                </c:pt>
                <c:pt idx="20">
                  <c:v>0.917821295169111</c:v>
                </c:pt>
                <c:pt idx="21">
                  <c:v>0.923736603551884</c:v>
                </c:pt>
                <c:pt idx="22">
                  <c:v>0.914597687653983</c:v>
                </c:pt>
                <c:pt idx="23">
                  <c:v>0.934882119759277</c:v>
                </c:pt>
                <c:pt idx="24">
                  <c:v>0.916578619333614</c:v>
                </c:pt>
                <c:pt idx="25">
                  <c:v>0.921270316634698</c:v>
                </c:pt>
                <c:pt idx="26">
                  <c:v>0.924468111091285</c:v>
                </c:pt>
                <c:pt idx="27">
                  <c:v>0.928283154263718</c:v>
                </c:pt>
                <c:pt idx="28">
                  <c:v>0.924172709308726</c:v>
                </c:pt>
                <c:pt idx="29">
                  <c:v>0.922756710013867</c:v>
                </c:pt>
                <c:pt idx="30">
                  <c:v>0.924061616530014</c:v>
                </c:pt>
                <c:pt idx="31">
                  <c:v>0.929762800200601</c:v>
                </c:pt>
                <c:pt idx="32">
                  <c:v>0.926988732149162</c:v>
                </c:pt>
                <c:pt idx="33">
                  <c:v>0.932708372367515</c:v>
                </c:pt>
                <c:pt idx="34">
                  <c:v>0.920415838535675</c:v>
                </c:pt>
                <c:pt idx="35">
                  <c:v>0.922440865424638</c:v>
                </c:pt>
                <c:pt idx="36">
                  <c:v>0.923824515062621</c:v>
                </c:pt>
                <c:pt idx="37">
                  <c:v>0.938796181477097</c:v>
                </c:pt>
                <c:pt idx="38">
                  <c:v>0.934262135905531</c:v>
                </c:pt>
                <c:pt idx="39">
                  <c:v>0.929010665021761</c:v>
                </c:pt>
                <c:pt idx="40">
                  <c:v>0.930201663892432</c:v>
                </c:pt>
                <c:pt idx="41">
                  <c:v>0.935533627420484</c:v>
                </c:pt>
                <c:pt idx="42">
                  <c:v>0.926252659478151</c:v>
                </c:pt>
                <c:pt idx="43">
                  <c:v>0.941394258273663</c:v>
                </c:pt>
                <c:pt idx="44">
                  <c:v>0.933649054396573</c:v>
                </c:pt>
                <c:pt idx="45">
                  <c:v>0.934042114743305</c:v>
                </c:pt>
                <c:pt idx="46">
                  <c:v>0.937417971520325</c:v>
                </c:pt>
                <c:pt idx="47">
                  <c:v>0.939971367512901</c:v>
                </c:pt>
                <c:pt idx="48">
                  <c:v>0.92903585095123</c:v>
                </c:pt>
                <c:pt idx="49">
                  <c:v>0.929110960044647</c:v>
                </c:pt>
                <c:pt idx="50">
                  <c:v>0.945343157879726</c:v>
                </c:pt>
                <c:pt idx="51">
                  <c:v>0.946408901911098</c:v>
                </c:pt>
                <c:pt idx="52">
                  <c:v>0.934508813016529</c:v>
                </c:pt>
                <c:pt idx="53">
                  <c:v>0.933477664619069</c:v>
                </c:pt>
                <c:pt idx="54">
                  <c:v>0.947254024372185</c:v>
                </c:pt>
                <c:pt idx="55">
                  <c:v>0.946644654485583</c:v>
                </c:pt>
                <c:pt idx="56">
                  <c:v>0.929996377471928</c:v>
                </c:pt>
                <c:pt idx="57">
                  <c:v>0.938262759350273</c:v>
                </c:pt>
                <c:pt idx="58">
                  <c:v>0.959597201630773</c:v>
                </c:pt>
                <c:pt idx="59">
                  <c:v>0.931300242096261</c:v>
                </c:pt>
                <c:pt idx="60">
                  <c:v>0.946636977135257</c:v>
                </c:pt>
                <c:pt idx="61">
                  <c:v>0.936544751112666</c:v>
                </c:pt>
                <c:pt idx="62">
                  <c:v>0.949165646899226</c:v>
                </c:pt>
                <c:pt idx="63">
                  <c:v>0.947506522694389</c:v>
                </c:pt>
                <c:pt idx="64">
                  <c:v>0.950115392344552</c:v>
                </c:pt>
                <c:pt idx="65">
                  <c:v>0.933864924649835</c:v>
                </c:pt>
                <c:pt idx="66">
                  <c:v>0.941807925191238</c:v>
                </c:pt>
                <c:pt idx="67">
                  <c:v>0.956396033490284</c:v>
                </c:pt>
                <c:pt idx="68">
                  <c:v>0.95287945355406</c:v>
                </c:pt>
                <c:pt idx="69">
                  <c:v>0.941391906384112</c:v>
                </c:pt>
                <c:pt idx="70">
                  <c:v>0.943825847405861</c:v>
                </c:pt>
                <c:pt idx="71">
                  <c:v>0.947526016682397</c:v>
                </c:pt>
                <c:pt idx="72">
                  <c:v>0.949688508756437</c:v>
                </c:pt>
                <c:pt idx="73">
                  <c:v>0.946941722107901</c:v>
                </c:pt>
                <c:pt idx="74">
                  <c:v>0.945874203831759</c:v>
                </c:pt>
                <c:pt idx="75">
                  <c:v>0.935399659201207</c:v>
                </c:pt>
                <c:pt idx="76">
                  <c:v>0.949752137619207</c:v>
                </c:pt>
                <c:pt idx="77">
                  <c:v>0.96452198005689</c:v>
                </c:pt>
                <c:pt idx="78">
                  <c:v>0.945801557228933</c:v>
                </c:pt>
                <c:pt idx="79">
                  <c:v>0.949198060607513</c:v>
                </c:pt>
                <c:pt idx="80">
                  <c:v>0.95246401731936</c:v>
                </c:pt>
                <c:pt idx="81">
                  <c:v>0.949418491969774</c:v>
                </c:pt>
                <c:pt idx="82">
                  <c:v>0.956067992380194</c:v>
                </c:pt>
                <c:pt idx="83">
                  <c:v>0.945958571990381</c:v>
                </c:pt>
                <c:pt idx="84">
                  <c:v>0.947487910664374</c:v>
                </c:pt>
                <c:pt idx="85">
                  <c:v>0.960943376299859</c:v>
                </c:pt>
                <c:pt idx="86">
                  <c:v>0.938619308797245</c:v>
                </c:pt>
                <c:pt idx="87">
                  <c:v>0.953581851961988</c:v>
                </c:pt>
                <c:pt idx="88">
                  <c:v>0.951547064588269</c:v>
                </c:pt>
                <c:pt idx="89">
                  <c:v>0.954669196388711</c:v>
                </c:pt>
                <c:pt idx="90">
                  <c:v>0.934907076549048</c:v>
                </c:pt>
                <c:pt idx="91">
                  <c:v>0.965939393760231</c:v>
                </c:pt>
                <c:pt idx="92">
                  <c:v>0.969130003974308</c:v>
                </c:pt>
                <c:pt idx="93">
                  <c:v>0.943609046243709</c:v>
                </c:pt>
                <c:pt idx="94">
                  <c:v>0.946383985822242</c:v>
                </c:pt>
                <c:pt idx="95">
                  <c:v>0.958200318171613</c:v>
                </c:pt>
                <c:pt idx="96">
                  <c:v>0.951921501172064</c:v>
                </c:pt>
                <c:pt idx="97">
                  <c:v>0.943694197440736</c:v>
                </c:pt>
                <c:pt idx="98">
                  <c:v>0.962977286486326</c:v>
                </c:pt>
                <c:pt idx="99">
                  <c:v>0.952672361876837</c:v>
                </c:pt>
                <c:pt idx="100">
                  <c:v>0.932883567053947</c:v>
                </c:pt>
                <c:pt idx="101">
                  <c:v>0.969245367091593</c:v>
                </c:pt>
                <c:pt idx="102">
                  <c:v>0.952896253824753</c:v>
                </c:pt>
                <c:pt idx="103">
                  <c:v>0.951722202328864</c:v>
                </c:pt>
                <c:pt idx="104">
                  <c:v>0.94842248596234</c:v>
                </c:pt>
                <c:pt idx="105">
                  <c:v>0.966345617065995</c:v>
                </c:pt>
                <c:pt idx="106">
                  <c:v>0.955095056895678</c:v>
                </c:pt>
                <c:pt idx="107">
                  <c:v>0.94586814910881</c:v>
                </c:pt>
                <c:pt idx="108">
                  <c:v>0.956031330368668</c:v>
                </c:pt>
                <c:pt idx="109">
                  <c:v>0.956167050532931</c:v>
                </c:pt>
                <c:pt idx="110">
                  <c:v>0.954659013659315</c:v>
                </c:pt>
                <c:pt idx="111">
                  <c:v>0.960708434542065</c:v>
                </c:pt>
                <c:pt idx="112">
                  <c:v>0.944920312173802</c:v>
                </c:pt>
                <c:pt idx="113">
                  <c:v>0.954868515897225</c:v>
                </c:pt>
                <c:pt idx="114">
                  <c:v>0.940781234417259</c:v>
                </c:pt>
                <c:pt idx="115">
                  <c:v>0.942683043795767</c:v>
                </c:pt>
                <c:pt idx="116">
                  <c:v>0.958866642411552</c:v>
                </c:pt>
                <c:pt idx="117">
                  <c:v>0.967509995799887</c:v>
                </c:pt>
                <c:pt idx="118">
                  <c:v>0.96752767972492</c:v>
                </c:pt>
                <c:pt idx="119">
                  <c:v>0.954732679762959</c:v>
                </c:pt>
                <c:pt idx="120">
                  <c:v>0.947679213745874</c:v>
                </c:pt>
                <c:pt idx="121">
                  <c:v>0.956258355681605</c:v>
                </c:pt>
                <c:pt idx="122">
                  <c:v>0.945074774213367</c:v>
                </c:pt>
                <c:pt idx="123">
                  <c:v>0.974705191507721</c:v>
                </c:pt>
                <c:pt idx="124">
                  <c:v>0.957282707576767</c:v>
                </c:pt>
                <c:pt idx="125">
                  <c:v>0.936900356609486</c:v>
                </c:pt>
                <c:pt idx="126">
                  <c:v>0.964571155470249</c:v>
                </c:pt>
                <c:pt idx="127">
                  <c:v>0.955528816992966</c:v>
                </c:pt>
                <c:pt idx="128">
                  <c:v>0.963856575023074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4717504"/>
        <c:axId val="-864715024"/>
      </c:scatterChart>
      <c:valAx>
        <c:axId val="-864717504"/>
        <c:scaling>
          <c:orientation val="minMax"/>
          <c:max val="190.0"/>
          <c:min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4715024"/>
        <c:crosses val="autoZero"/>
        <c:crossBetween val="midCat"/>
      </c:valAx>
      <c:valAx>
        <c:axId val="-86471502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471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Emissivity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'One Eighth (2)'!$C$9:$C$138</c:f>
              <c:numCache>
                <c:formatCode>General</c:formatCode>
                <c:ptCount val="130"/>
                <c:pt idx="0">
                  <c:v>79.841</c:v>
                </c:pt>
                <c:pt idx="1">
                  <c:v>79.55</c:v>
                </c:pt>
                <c:pt idx="2">
                  <c:v>79.252</c:v>
                </c:pt>
                <c:pt idx="3">
                  <c:v>78.956</c:v>
                </c:pt>
                <c:pt idx="4">
                  <c:v>78.65300000000001</c:v>
                </c:pt>
                <c:pt idx="5">
                  <c:v>78.357</c:v>
                </c:pt>
                <c:pt idx="6">
                  <c:v>78.053</c:v>
                </c:pt>
                <c:pt idx="7">
                  <c:v>77.756</c:v>
                </c:pt>
                <c:pt idx="8">
                  <c:v>77.461</c:v>
                </c:pt>
                <c:pt idx="9">
                  <c:v>77.17</c:v>
                </c:pt>
                <c:pt idx="10">
                  <c:v>76.873</c:v>
                </c:pt>
                <c:pt idx="11">
                  <c:v>76.582</c:v>
                </c:pt>
                <c:pt idx="12">
                  <c:v>76.295</c:v>
                </c:pt>
                <c:pt idx="13">
                  <c:v>76.01</c:v>
                </c:pt>
                <c:pt idx="14">
                  <c:v>75.723</c:v>
                </c:pt>
                <c:pt idx="15">
                  <c:v>75.442</c:v>
                </c:pt>
                <c:pt idx="16">
                  <c:v>75.15900000000001</c:v>
                </c:pt>
                <c:pt idx="17">
                  <c:v>74.874</c:v>
                </c:pt>
                <c:pt idx="18">
                  <c:v>74.602</c:v>
                </c:pt>
                <c:pt idx="19">
                  <c:v>74.32599999999999</c:v>
                </c:pt>
                <c:pt idx="20">
                  <c:v>74.05200000000001</c:v>
                </c:pt>
                <c:pt idx="21">
                  <c:v>73.773</c:v>
                </c:pt>
                <c:pt idx="22">
                  <c:v>73.501</c:v>
                </c:pt>
                <c:pt idx="23">
                  <c:v>73.234</c:v>
                </c:pt>
                <c:pt idx="24">
                  <c:v>72.963</c:v>
                </c:pt>
                <c:pt idx="25">
                  <c:v>72.694</c:v>
                </c:pt>
                <c:pt idx="26">
                  <c:v>72.428</c:v>
                </c:pt>
                <c:pt idx="27">
                  <c:v>72.15600000000001</c:v>
                </c:pt>
                <c:pt idx="28">
                  <c:v>71.892</c:v>
                </c:pt>
                <c:pt idx="29">
                  <c:v>71.63800000000001</c:v>
                </c:pt>
                <c:pt idx="30">
                  <c:v>71.372</c:v>
                </c:pt>
                <c:pt idx="31">
                  <c:v>71.113</c:v>
                </c:pt>
                <c:pt idx="32">
                  <c:v>70.852</c:v>
                </c:pt>
                <c:pt idx="33">
                  <c:v>70.6</c:v>
                </c:pt>
                <c:pt idx="34">
                  <c:v>70.343</c:v>
                </c:pt>
                <c:pt idx="35">
                  <c:v>70.083</c:v>
                </c:pt>
                <c:pt idx="36">
                  <c:v>69.831</c:v>
                </c:pt>
                <c:pt idx="37">
                  <c:v>69.575</c:v>
                </c:pt>
                <c:pt idx="38">
                  <c:v>69.328</c:v>
                </c:pt>
                <c:pt idx="39">
                  <c:v>69.085</c:v>
                </c:pt>
                <c:pt idx="40">
                  <c:v>68.838</c:v>
                </c:pt>
                <c:pt idx="41">
                  <c:v>68.591</c:v>
                </c:pt>
                <c:pt idx="42">
                  <c:v>68.349</c:v>
                </c:pt>
                <c:pt idx="43">
                  <c:v>68.099</c:v>
                </c:pt>
                <c:pt idx="44">
                  <c:v>67.865</c:v>
                </c:pt>
                <c:pt idx="45">
                  <c:v>67.625</c:v>
                </c:pt>
                <c:pt idx="46">
                  <c:v>67.387</c:v>
                </c:pt>
                <c:pt idx="47">
                  <c:v>67.147</c:v>
                </c:pt>
                <c:pt idx="48">
                  <c:v>66.909</c:v>
                </c:pt>
                <c:pt idx="49">
                  <c:v>66.675</c:v>
                </c:pt>
                <c:pt idx="50">
                  <c:v>66.435</c:v>
                </c:pt>
                <c:pt idx="51">
                  <c:v>66.204</c:v>
                </c:pt>
                <c:pt idx="52">
                  <c:v>65.98</c:v>
                </c:pt>
                <c:pt idx="53">
                  <c:v>65.744</c:v>
                </c:pt>
                <c:pt idx="54">
                  <c:v>65.519</c:v>
                </c:pt>
                <c:pt idx="55">
                  <c:v>65.289</c:v>
                </c:pt>
                <c:pt idx="56">
                  <c:v>65.064</c:v>
                </c:pt>
                <c:pt idx="57">
                  <c:v>64.842</c:v>
                </c:pt>
                <c:pt idx="58">
                  <c:v>64.614</c:v>
                </c:pt>
                <c:pt idx="59">
                  <c:v>64.397</c:v>
                </c:pt>
                <c:pt idx="60">
                  <c:v>64.175</c:v>
                </c:pt>
                <c:pt idx="61">
                  <c:v>63.948</c:v>
                </c:pt>
                <c:pt idx="62">
                  <c:v>63.733</c:v>
                </c:pt>
                <c:pt idx="63">
                  <c:v>63.514</c:v>
                </c:pt>
                <c:pt idx="64">
                  <c:v>63.293</c:v>
                </c:pt>
                <c:pt idx="65">
                  <c:v>63.075</c:v>
                </c:pt>
                <c:pt idx="66">
                  <c:v>62.868</c:v>
                </c:pt>
                <c:pt idx="67">
                  <c:v>62.657</c:v>
                </c:pt>
                <c:pt idx="68">
                  <c:v>62.444</c:v>
                </c:pt>
                <c:pt idx="69">
                  <c:v>62.232</c:v>
                </c:pt>
                <c:pt idx="70">
                  <c:v>62.021</c:v>
                </c:pt>
                <c:pt idx="71">
                  <c:v>61.815</c:v>
                </c:pt>
                <c:pt idx="72">
                  <c:v>61.611</c:v>
                </c:pt>
                <c:pt idx="73">
                  <c:v>61.4</c:v>
                </c:pt>
                <c:pt idx="74">
                  <c:v>61.196</c:v>
                </c:pt>
                <c:pt idx="75">
                  <c:v>60.991</c:v>
                </c:pt>
                <c:pt idx="76">
                  <c:v>60.789</c:v>
                </c:pt>
                <c:pt idx="77">
                  <c:v>60.586</c:v>
                </c:pt>
                <c:pt idx="78">
                  <c:v>60.387</c:v>
                </c:pt>
                <c:pt idx="79">
                  <c:v>60.188</c:v>
                </c:pt>
                <c:pt idx="80">
                  <c:v>59.984</c:v>
                </c:pt>
                <c:pt idx="81">
                  <c:v>59.786</c:v>
                </c:pt>
                <c:pt idx="82">
                  <c:v>59.592</c:v>
                </c:pt>
                <c:pt idx="83">
                  <c:v>59.396</c:v>
                </c:pt>
                <c:pt idx="84">
                  <c:v>59.203</c:v>
                </c:pt>
                <c:pt idx="85">
                  <c:v>59.016</c:v>
                </c:pt>
                <c:pt idx="86">
                  <c:v>58.818</c:v>
                </c:pt>
                <c:pt idx="87">
                  <c:v>58.621</c:v>
                </c:pt>
                <c:pt idx="88">
                  <c:v>58.434</c:v>
                </c:pt>
                <c:pt idx="89">
                  <c:v>58.242</c:v>
                </c:pt>
                <c:pt idx="90">
                  <c:v>58.058</c:v>
                </c:pt>
                <c:pt idx="91">
                  <c:v>57.864</c:v>
                </c:pt>
                <c:pt idx="92">
                  <c:v>57.682</c:v>
                </c:pt>
                <c:pt idx="93">
                  <c:v>57.499</c:v>
                </c:pt>
                <c:pt idx="94">
                  <c:v>57.319</c:v>
                </c:pt>
                <c:pt idx="95">
                  <c:v>57.127</c:v>
                </c:pt>
                <c:pt idx="96">
                  <c:v>56.945</c:v>
                </c:pt>
                <c:pt idx="97">
                  <c:v>56.765</c:v>
                </c:pt>
                <c:pt idx="98">
                  <c:v>56.585</c:v>
                </c:pt>
                <c:pt idx="99">
                  <c:v>56.401</c:v>
                </c:pt>
                <c:pt idx="100">
                  <c:v>56.223</c:v>
                </c:pt>
                <c:pt idx="101">
                  <c:v>56.044</c:v>
                </c:pt>
                <c:pt idx="102">
                  <c:v>55.871</c:v>
                </c:pt>
                <c:pt idx="103">
                  <c:v>55.693</c:v>
                </c:pt>
                <c:pt idx="104">
                  <c:v>55.519</c:v>
                </c:pt>
                <c:pt idx="105">
                  <c:v>55.353</c:v>
                </c:pt>
                <c:pt idx="106">
                  <c:v>55.175</c:v>
                </c:pt>
                <c:pt idx="107">
                  <c:v>55.001</c:v>
                </c:pt>
                <c:pt idx="108">
                  <c:v>54.826</c:v>
                </c:pt>
                <c:pt idx="109">
                  <c:v>54.658</c:v>
                </c:pt>
                <c:pt idx="110">
                  <c:v>54.484</c:v>
                </c:pt>
                <c:pt idx="111">
                  <c:v>54.32</c:v>
                </c:pt>
                <c:pt idx="112">
                  <c:v>54.146</c:v>
                </c:pt>
                <c:pt idx="113">
                  <c:v>53.983</c:v>
                </c:pt>
                <c:pt idx="114">
                  <c:v>53.816</c:v>
                </c:pt>
                <c:pt idx="115">
                  <c:v>53.653</c:v>
                </c:pt>
                <c:pt idx="116">
                  <c:v>53.496</c:v>
                </c:pt>
                <c:pt idx="117">
                  <c:v>53.329</c:v>
                </c:pt>
                <c:pt idx="118">
                  <c:v>53.158</c:v>
                </c:pt>
                <c:pt idx="119">
                  <c:v>53.0</c:v>
                </c:pt>
                <c:pt idx="120">
                  <c:v>52.839</c:v>
                </c:pt>
                <c:pt idx="121">
                  <c:v>52.682</c:v>
                </c:pt>
                <c:pt idx="122">
                  <c:v>52.525</c:v>
                </c:pt>
                <c:pt idx="123">
                  <c:v>52.36</c:v>
                </c:pt>
                <c:pt idx="124">
                  <c:v>52.205</c:v>
                </c:pt>
                <c:pt idx="125">
                  <c:v>52.046</c:v>
                </c:pt>
                <c:pt idx="126">
                  <c:v>51.896</c:v>
                </c:pt>
                <c:pt idx="127">
                  <c:v>51.737</c:v>
                </c:pt>
                <c:pt idx="128">
                  <c:v>51.583</c:v>
                </c:pt>
                <c:pt idx="129">
                  <c:v>51.431</c:v>
                </c:pt>
              </c:numCache>
            </c:numRef>
          </c:xVal>
          <c:yVal>
            <c:numRef>
              <c:f>'One Eighth (2)'!$H$9:$H$138</c:f>
              <c:numCache>
                <c:formatCode>General</c:formatCode>
                <c:ptCount val="130"/>
                <c:pt idx="0">
                  <c:v>0.927730583629631</c:v>
                </c:pt>
                <c:pt idx="1">
                  <c:v>0.955395826298362</c:v>
                </c:pt>
                <c:pt idx="2">
                  <c:v>0.956260625807708</c:v>
                </c:pt>
                <c:pt idx="3">
                  <c:v>0.982698157148164</c:v>
                </c:pt>
                <c:pt idx="4">
                  <c:v>0.965700878517768</c:v>
                </c:pt>
                <c:pt idx="5">
                  <c:v>0.999446553302037</c:v>
                </c:pt>
                <c:pt idx="6">
                  <c:v>0.98048031048899</c:v>
                </c:pt>
                <c:pt idx="7">
                  <c:v>0.979630584592264</c:v>
                </c:pt>
                <c:pt idx="8">
                  <c:v>0.972043746033038</c:v>
                </c:pt>
                <c:pt idx="9">
                  <c:v>0.999742926243514</c:v>
                </c:pt>
                <c:pt idx="10">
                  <c:v>0.98357890718701</c:v>
                </c:pt>
                <c:pt idx="11">
                  <c:v>0.975779110084651</c:v>
                </c:pt>
                <c:pt idx="12">
                  <c:v>0.976459016025985</c:v>
                </c:pt>
                <c:pt idx="13">
                  <c:v>0.987201114023425</c:v>
                </c:pt>
                <c:pt idx="14">
                  <c:v>0.972262916515051</c:v>
                </c:pt>
                <c:pt idx="15">
                  <c:v>0.98670033574348</c:v>
                </c:pt>
                <c:pt idx="16">
                  <c:v>0.997644519409918</c:v>
                </c:pt>
                <c:pt idx="17">
                  <c:v>0.957792731257078</c:v>
                </c:pt>
                <c:pt idx="18">
                  <c:v>0.979235205723215</c:v>
                </c:pt>
                <c:pt idx="19">
                  <c:v>0.977782171907856</c:v>
                </c:pt>
                <c:pt idx="20">
                  <c:v>0.999524134808979</c:v>
                </c:pt>
                <c:pt idx="21">
                  <c:v>0.980218270501464</c:v>
                </c:pt>
                <c:pt idx="22">
                  <c:v>0.969587300796561</c:v>
                </c:pt>
                <c:pt idx="23">
                  <c:v>0.987900058035044</c:v>
                </c:pt>
                <c:pt idx="24">
                  <c:v>0.986330401139259</c:v>
                </c:pt>
                <c:pt idx="25">
                  <c:v>0.981005351761888</c:v>
                </c:pt>
                <c:pt idx="26">
                  <c:v>1.010814243456148</c:v>
                </c:pt>
                <c:pt idx="27">
                  <c:v>0.985073714962239</c:v>
                </c:pt>
                <c:pt idx="28">
                  <c:v>0.953249595848223</c:v>
                </c:pt>
                <c:pt idx="29">
                  <c:v>1.005746050867519</c:v>
                </c:pt>
                <c:pt idx="30">
                  <c:v>0.983213144872411</c:v>
                </c:pt>
                <c:pt idx="31">
                  <c:v>0.996514938578355</c:v>
                </c:pt>
                <c:pt idx="32">
                  <c:v>0.967766147103031</c:v>
                </c:pt>
                <c:pt idx="33">
                  <c:v>0.994405305378445</c:v>
                </c:pt>
                <c:pt idx="34">
                  <c:v>1.009962974020516</c:v>
                </c:pt>
                <c:pt idx="35">
                  <c:v>0.984658057531897</c:v>
                </c:pt>
                <c:pt idx="36">
                  <c:v>1.007906931681039</c:v>
                </c:pt>
                <c:pt idx="37">
                  <c:v>0.976349949077593</c:v>
                </c:pt>
                <c:pt idx="38">
                  <c:v>0.967797136692795</c:v>
                </c:pt>
                <c:pt idx="39">
                  <c:v>0.989250901614182</c:v>
                </c:pt>
                <c:pt idx="40">
                  <c:v>0.994923067401891</c:v>
                </c:pt>
                <c:pt idx="41">
                  <c:v>0.978573072850329</c:v>
                </c:pt>
                <c:pt idx="42">
                  <c:v>1.016655492900536</c:v>
                </c:pt>
                <c:pt idx="43">
                  <c:v>0.95897746751573</c:v>
                </c:pt>
                <c:pt idx="44">
                  <c:v>0.987169424566777</c:v>
                </c:pt>
                <c:pt idx="45">
                  <c:v>0.984527312673872</c:v>
                </c:pt>
                <c:pt idx="46">
                  <c:v>0.998443350455155</c:v>
                </c:pt>
                <c:pt idx="47">
                  <c:v>0.997682896289089</c:v>
                </c:pt>
                <c:pt idx="48">
                  <c:v>0.984706695403277</c:v>
                </c:pt>
                <c:pt idx="49">
                  <c:v>1.015680476394369</c:v>
                </c:pt>
                <c:pt idx="50">
                  <c:v>0.985138347396492</c:v>
                </c:pt>
                <c:pt idx="51">
                  <c:v>0.958893758689156</c:v>
                </c:pt>
                <c:pt idx="52">
                  <c:v>1.015823239333374</c:v>
                </c:pt>
                <c:pt idx="53">
                  <c:v>0.97593625913145</c:v>
                </c:pt>
                <c:pt idx="54">
                  <c:v>1.00319182145191</c:v>
                </c:pt>
                <c:pt idx="55">
                  <c:v>0.985171519987194</c:v>
                </c:pt>
                <c:pt idx="56">
                  <c:v>0.977513204306596</c:v>
                </c:pt>
                <c:pt idx="57">
                  <c:v>1.01142381326561</c:v>
                </c:pt>
                <c:pt idx="58">
                  <c:v>0.966373511563945</c:v>
                </c:pt>
                <c:pt idx="59">
                  <c:v>0.994089717885244</c:v>
                </c:pt>
                <c:pt idx="60">
                  <c:v>1.022238744111766</c:v>
                </c:pt>
                <c:pt idx="61">
                  <c:v>0.973837019038153</c:v>
                </c:pt>
                <c:pt idx="62">
                  <c:v>0.997450802966774</c:v>
                </c:pt>
                <c:pt idx="63">
                  <c:v>1.014156442748458</c:v>
                </c:pt>
                <c:pt idx="64">
                  <c:v>1.00614236112691</c:v>
                </c:pt>
                <c:pt idx="65">
                  <c:v>0.959030019973671</c:v>
                </c:pt>
                <c:pt idx="66">
                  <c:v>0.984710965937866</c:v>
                </c:pt>
                <c:pt idx="67">
                  <c:v>0.99958020999753</c:v>
                </c:pt>
                <c:pt idx="68">
                  <c:v>0.998643873587407</c:v>
                </c:pt>
                <c:pt idx="69">
                  <c:v>1.001412989379048</c:v>
                </c:pt>
                <c:pt idx="70">
                  <c:v>0.983206381939339</c:v>
                </c:pt>
                <c:pt idx="71">
                  <c:v>0.979056590999855</c:v>
                </c:pt>
                <c:pt idx="72">
                  <c:v>1.016339244927123</c:v>
                </c:pt>
                <c:pt idx="73">
                  <c:v>0.988253511023063</c:v>
                </c:pt>
                <c:pt idx="74">
                  <c:v>1.000490124514577</c:v>
                </c:pt>
                <c:pt idx="75">
                  <c:v>0.989544964292054</c:v>
                </c:pt>
                <c:pt idx="76">
                  <c:v>0.999978873418388</c:v>
                </c:pt>
                <c:pt idx="77">
                  <c:v>0.987623870553902</c:v>
                </c:pt>
                <c:pt idx="78">
                  <c:v>0.99124224799886</c:v>
                </c:pt>
                <c:pt idx="79">
                  <c:v>1.021800453122257</c:v>
                </c:pt>
                <c:pt idx="80">
                  <c:v>0.999291919922173</c:v>
                </c:pt>
                <c:pt idx="81">
                  <c:v>0.984576504576972</c:v>
                </c:pt>
                <c:pt idx="82">
                  <c:v>0.998337397648737</c:v>
                </c:pt>
                <c:pt idx="83">
                  <c:v>0.988547919068616</c:v>
                </c:pt>
                <c:pt idx="84">
                  <c:v>0.964906226096373</c:v>
                </c:pt>
                <c:pt idx="85">
                  <c:v>1.025248970087837</c:v>
                </c:pt>
                <c:pt idx="86">
                  <c:v>1.027824527096465</c:v>
                </c:pt>
                <c:pt idx="87">
                  <c:v>0.981235401022343</c:v>
                </c:pt>
                <c:pt idx="88">
                  <c:v>1.012971657440149</c:v>
                </c:pt>
                <c:pt idx="89">
                  <c:v>0.974414632478075</c:v>
                </c:pt>
                <c:pt idx="90">
                  <c:v>1.034871013236691</c:v>
                </c:pt>
                <c:pt idx="91">
                  <c:v>0.976437904781916</c:v>
                </c:pt>
                <c:pt idx="92">
                  <c:v>0.987121278797222</c:v>
                </c:pt>
                <c:pt idx="93">
                  <c:v>0.974434669847488</c:v>
                </c:pt>
                <c:pt idx="94">
                  <c:v>1.04501850039739</c:v>
                </c:pt>
                <c:pt idx="95">
                  <c:v>0.998193145356918</c:v>
                </c:pt>
                <c:pt idx="96">
                  <c:v>0.990827783619223</c:v>
                </c:pt>
                <c:pt idx="97">
                  <c:v>0.996265934732423</c:v>
                </c:pt>
                <c:pt idx="98">
                  <c:v>1.02593223215755</c:v>
                </c:pt>
                <c:pt idx="99">
                  <c:v>0.99624235948874</c:v>
                </c:pt>
                <c:pt idx="100">
                  <c:v>1.007356801329574</c:v>
                </c:pt>
                <c:pt idx="101">
                  <c:v>0.98083569927608</c:v>
                </c:pt>
                <c:pt idx="102">
                  <c:v>1.012748236788805</c:v>
                </c:pt>
                <c:pt idx="103">
                  <c:v>0.99552205940136</c:v>
                </c:pt>
                <c:pt idx="104">
                  <c:v>0.954964095069104</c:v>
                </c:pt>
                <c:pt idx="105">
                  <c:v>1.031305244253084</c:v>
                </c:pt>
                <c:pt idx="106">
                  <c:v>1.011957502166497</c:v>
                </c:pt>
                <c:pt idx="107">
                  <c:v>1.023441728690861</c:v>
                </c:pt>
                <c:pt idx="108">
                  <c:v>0.989878233766539</c:v>
                </c:pt>
                <c:pt idx="109">
                  <c:v>1.02887854833414</c:v>
                </c:pt>
                <c:pt idx="110">
                  <c:v>0.975228837440377</c:v>
                </c:pt>
                <c:pt idx="111">
                  <c:v>1.040232303975327</c:v>
                </c:pt>
                <c:pt idx="112">
                  <c:v>0.98186104191665</c:v>
                </c:pt>
                <c:pt idx="113">
                  <c:v>1.009476859761747</c:v>
                </c:pt>
                <c:pt idx="114">
                  <c:v>0.992596234027137</c:v>
                </c:pt>
                <c:pt idx="115">
                  <c:v>0.961245481720827</c:v>
                </c:pt>
                <c:pt idx="116">
                  <c:v>1.025924822911982</c:v>
                </c:pt>
                <c:pt idx="117">
                  <c:v>1.056393250761869</c:v>
                </c:pt>
                <c:pt idx="118">
                  <c:v>0.981720551910953</c:v>
                </c:pt>
                <c:pt idx="119">
                  <c:v>1.007601451531183</c:v>
                </c:pt>
                <c:pt idx="120">
                  <c:v>0.986123366421828</c:v>
                </c:pt>
                <c:pt idx="121">
                  <c:v>0.993278669725211</c:v>
                </c:pt>
                <c:pt idx="122">
                  <c:v>1.049535186966393</c:v>
                </c:pt>
                <c:pt idx="123">
                  <c:v>0.9897110558484</c:v>
                </c:pt>
                <c:pt idx="124">
                  <c:v>1.020724803578324</c:v>
                </c:pt>
                <c:pt idx="125">
                  <c:v>0.970105845969001</c:v>
                </c:pt>
                <c:pt idx="126">
                  <c:v>1.033728751110434</c:v>
                </c:pt>
                <c:pt idx="127">
                  <c:v>1.004965161844639</c:v>
                </c:pt>
                <c:pt idx="128">
                  <c:v>0.997331334239826</c:v>
                </c:pt>
                <c:pt idx="129">
                  <c:v>1.037650993431572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3449024"/>
        <c:axId val="-934274528"/>
      </c:scatterChart>
      <c:valAx>
        <c:axId val="-933449024"/>
        <c:scaling>
          <c:orientation val="minMax"/>
          <c:max val="80.0"/>
          <c:min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4274528"/>
        <c:crosses val="autoZero"/>
        <c:crossBetween val="midCat"/>
      </c:valAx>
      <c:valAx>
        <c:axId val="-934274528"/>
        <c:scaling>
          <c:orientation val="minMax"/>
          <c:max val="1.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344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FF6600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</c:marker>
          <c:xVal>
            <c:numRef>
              <c:f>Trend!$D$9:$D$14</c:f>
              <c:numCache>
                <c:formatCode>General</c:formatCode>
                <c:ptCount val="6"/>
                <c:pt idx="1">
                  <c:v>90.0</c:v>
                </c:pt>
                <c:pt idx="2">
                  <c:v>197.0</c:v>
                </c:pt>
                <c:pt idx="3">
                  <c:v>320.0</c:v>
                </c:pt>
                <c:pt idx="4">
                  <c:v>375.0</c:v>
                </c:pt>
                <c:pt idx="5">
                  <c:v>440.0</c:v>
                </c:pt>
              </c:numCache>
            </c:numRef>
          </c:xVal>
          <c:yVal>
            <c:numRef>
              <c:f>Trend!$E$9:$E$14</c:f>
              <c:numCache>
                <c:formatCode>General</c:formatCode>
                <c:ptCount val="6"/>
                <c:pt idx="1">
                  <c:v>0.979611422667129</c:v>
                </c:pt>
                <c:pt idx="2">
                  <c:v>0.948486533519687</c:v>
                </c:pt>
                <c:pt idx="3">
                  <c:v>0.927158104856686</c:v>
                </c:pt>
                <c:pt idx="4">
                  <c:v>0.91063766464505</c:v>
                </c:pt>
                <c:pt idx="5">
                  <c:v>0.868957294227535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4667488"/>
        <c:axId val="-864665008"/>
      </c:scatterChart>
      <c:valAx>
        <c:axId val="-864667488"/>
        <c:scaling>
          <c:orientation val="minMax"/>
          <c:max val="450.0"/>
          <c:min val="0.0"/>
        </c:scaling>
        <c:delete val="0"/>
        <c:axPos val="b"/>
        <c:numFmt formatCode="General" sourceLinked="1"/>
        <c:majorTickMark val="in"/>
        <c:minorTickMark val="none"/>
        <c:tickLblPos val="nextTo"/>
        <c:crossAx val="-864665008"/>
        <c:crosses val="autoZero"/>
        <c:crossBetween val="midCat"/>
        <c:majorUnit val="150.0"/>
        <c:minorUnit val="30.0"/>
      </c:valAx>
      <c:valAx>
        <c:axId val="-864665008"/>
        <c:scaling>
          <c:orientation val="minMax"/>
          <c:min val="0.85"/>
        </c:scaling>
        <c:delete val="0"/>
        <c:axPos val="l"/>
        <c:numFmt formatCode="General" sourceLinked="1"/>
        <c:majorTickMark val="in"/>
        <c:minorTickMark val="none"/>
        <c:tickLblPos val="nextTo"/>
        <c:crossAx val="-864667488"/>
        <c:crosses val="autoZero"/>
        <c:crossBetween val="midCat"/>
        <c:majorUnit val="0.05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FF6600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</c:marker>
          <c:xVal>
            <c:numRef>
              <c:f>Trend!$D$11:$D$14</c:f>
              <c:numCache>
                <c:formatCode>General</c:formatCode>
                <c:ptCount val="4"/>
                <c:pt idx="0">
                  <c:v>197.0</c:v>
                </c:pt>
                <c:pt idx="1">
                  <c:v>320.0</c:v>
                </c:pt>
                <c:pt idx="2">
                  <c:v>375.0</c:v>
                </c:pt>
                <c:pt idx="3">
                  <c:v>440.0</c:v>
                </c:pt>
              </c:numCache>
            </c:numRef>
          </c:xVal>
          <c:yVal>
            <c:numRef>
              <c:f>Trend!$E$11:$E$14</c:f>
              <c:numCache>
                <c:formatCode>General</c:formatCode>
                <c:ptCount val="4"/>
                <c:pt idx="0">
                  <c:v>0.948486533519687</c:v>
                </c:pt>
                <c:pt idx="1">
                  <c:v>0.927158104856686</c:v>
                </c:pt>
                <c:pt idx="2">
                  <c:v>0.91063766464505</c:v>
                </c:pt>
                <c:pt idx="3">
                  <c:v>0.868957294227535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4646736"/>
        <c:axId val="-864644256"/>
      </c:scatterChart>
      <c:valAx>
        <c:axId val="-864646736"/>
        <c:scaling>
          <c:orientation val="minMax"/>
          <c:max val="450.0"/>
          <c:min val="150.0"/>
        </c:scaling>
        <c:delete val="0"/>
        <c:axPos val="b"/>
        <c:numFmt formatCode="General" sourceLinked="1"/>
        <c:majorTickMark val="in"/>
        <c:minorTickMark val="none"/>
        <c:tickLblPos val="nextTo"/>
        <c:crossAx val="-864644256"/>
        <c:crosses val="autoZero"/>
        <c:crossBetween val="midCat"/>
        <c:majorUnit val="150.0"/>
        <c:minorUnit val="30.0"/>
      </c:valAx>
      <c:valAx>
        <c:axId val="-864644256"/>
        <c:scaling>
          <c:orientation val="minMax"/>
          <c:max val="1.0"/>
          <c:min val="0.0"/>
        </c:scaling>
        <c:delete val="0"/>
        <c:axPos val="l"/>
        <c:numFmt formatCode="General" sourceLinked="1"/>
        <c:majorTickMark val="in"/>
        <c:minorTickMark val="none"/>
        <c:tickLblPos val="nextTo"/>
        <c:crossAx val="-864646736"/>
        <c:crosses val="autoZero"/>
        <c:crossBetween val="midCat"/>
        <c:majorUnit val="0.2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FF6600"/>
              </a:solidFill>
            </a:ln>
          </c:spPr>
          <c:marker>
            <c:symbol val="none"/>
          </c:marker>
          <c:xVal>
            <c:numRef>
              <c:f>'Moving specific heat (T)'!$A$10:$A$134</c:f>
              <c:numCache>
                <c:formatCode>General</c:formatCode>
                <c:ptCount val="125"/>
                <c:pt idx="0">
                  <c:v>20.0</c:v>
                </c:pt>
                <c:pt idx="1">
                  <c:v>25.0</c:v>
                </c:pt>
                <c:pt idx="2">
                  <c:v>30.0</c:v>
                </c:pt>
                <c:pt idx="3">
                  <c:v>35.0</c:v>
                </c:pt>
                <c:pt idx="4">
                  <c:v>40.0</c:v>
                </c:pt>
                <c:pt idx="5">
                  <c:v>45.0</c:v>
                </c:pt>
                <c:pt idx="6">
                  <c:v>50.0</c:v>
                </c:pt>
                <c:pt idx="7">
                  <c:v>55.0</c:v>
                </c:pt>
                <c:pt idx="8">
                  <c:v>60.0</c:v>
                </c:pt>
                <c:pt idx="9">
                  <c:v>65.0</c:v>
                </c:pt>
                <c:pt idx="10">
                  <c:v>70.0</c:v>
                </c:pt>
                <c:pt idx="11">
                  <c:v>75.0</c:v>
                </c:pt>
                <c:pt idx="12">
                  <c:v>80.0</c:v>
                </c:pt>
                <c:pt idx="13">
                  <c:v>85.0</c:v>
                </c:pt>
                <c:pt idx="14">
                  <c:v>90.0</c:v>
                </c:pt>
                <c:pt idx="15">
                  <c:v>95.0</c:v>
                </c:pt>
                <c:pt idx="16">
                  <c:v>100.0</c:v>
                </c:pt>
                <c:pt idx="17">
                  <c:v>105.0</c:v>
                </c:pt>
                <c:pt idx="18">
                  <c:v>110.0</c:v>
                </c:pt>
                <c:pt idx="19">
                  <c:v>115.0</c:v>
                </c:pt>
                <c:pt idx="20">
                  <c:v>120.0</c:v>
                </c:pt>
                <c:pt idx="21">
                  <c:v>125.0</c:v>
                </c:pt>
                <c:pt idx="22">
                  <c:v>130.0</c:v>
                </c:pt>
                <c:pt idx="23">
                  <c:v>135.0</c:v>
                </c:pt>
                <c:pt idx="24">
                  <c:v>140.0</c:v>
                </c:pt>
                <c:pt idx="25">
                  <c:v>145.0</c:v>
                </c:pt>
                <c:pt idx="26">
                  <c:v>150.0</c:v>
                </c:pt>
                <c:pt idx="27">
                  <c:v>155.0</c:v>
                </c:pt>
                <c:pt idx="28">
                  <c:v>160.0</c:v>
                </c:pt>
                <c:pt idx="29">
                  <c:v>165.0</c:v>
                </c:pt>
                <c:pt idx="30">
                  <c:v>170.0</c:v>
                </c:pt>
                <c:pt idx="31">
                  <c:v>175.0</c:v>
                </c:pt>
                <c:pt idx="32">
                  <c:v>180.0</c:v>
                </c:pt>
                <c:pt idx="33">
                  <c:v>185.0</c:v>
                </c:pt>
                <c:pt idx="34">
                  <c:v>190.0</c:v>
                </c:pt>
                <c:pt idx="35">
                  <c:v>195.0</c:v>
                </c:pt>
                <c:pt idx="36">
                  <c:v>200.0</c:v>
                </c:pt>
                <c:pt idx="37">
                  <c:v>205.0</c:v>
                </c:pt>
                <c:pt idx="38">
                  <c:v>210.0</c:v>
                </c:pt>
                <c:pt idx="39">
                  <c:v>215.0</c:v>
                </c:pt>
                <c:pt idx="40">
                  <c:v>220.0</c:v>
                </c:pt>
                <c:pt idx="41">
                  <c:v>225.0</c:v>
                </c:pt>
                <c:pt idx="42">
                  <c:v>230.0</c:v>
                </c:pt>
                <c:pt idx="43">
                  <c:v>235.0</c:v>
                </c:pt>
                <c:pt idx="44">
                  <c:v>240.0</c:v>
                </c:pt>
                <c:pt idx="45">
                  <c:v>245.0</c:v>
                </c:pt>
                <c:pt idx="46">
                  <c:v>250.0</c:v>
                </c:pt>
                <c:pt idx="47">
                  <c:v>255.0</c:v>
                </c:pt>
                <c:pt idx="48">
                  <c:v>260.0</c:v>
                </c:pt>
                <c:pt idx="49">
                  <c:v>265.0</c:v>
                </c:pt>
                <c:pt idx="50">
                  <c:v>270.0</c:v>
                </c:pt>
                <c:pt idx="51">
                  <c:v>275.0</c:v>
                </c:pt>
                <c:pt idx="52">
                  <c:v>280.0</c:v>
                </c:pt>
                <c:pt idx="53">
                  <c:v>285.0</c:v>
                </c:pt>
                <c:pt idx="54">
                  <c:v>290.0</c:v>
                </c:pt>
                <c:pt idx="55">
                  <c:v>295.0</c:v>
                </c:pt>
                <c:pt idx="56">
                  <c:v>300.0</c:v>
                </c:pt>
                <c:pt idx="57">
                  <c:v>305.0</c:v>
                </c:pt>
                <c:pt idx="58">
                  <c:v>310.0</c:v>
                </c:pt>
                <c:pt idx="59">
                  <c:v>315.0</c:v>
                </c:pt>
                <c:pt idx="60">
                  <c:v>320.0</c:v>
                </c:pt>
                <c:pt idx="61">
                  <c:v>325.0</c:v>
                </c:pt>
                <c:pt idx="62">
                  <c:v>330.0</c:v>
                </c:pt>
                <c:pt idx="63">
                  <c:v>335.0</c:v>
                </c:pt>
                <c:pt idx="64">
                  <c:v>340.0</c:v>
                </c:pt>
                <c:pt idx="65">
                  <c:v>345.0</c:v>
                </c:pt>
                <c:pt idx="66">
                  <c:v>350.0</c:v>
                </c:pt>
                <c:pt idx="67">
                  <c:v>355.0</c:v>
                </c:pt>
                <c:pt idx="68">
                  <c:v>360.0</c:v>
                </c:pt>
                <c:pt idx="69">
                  <c:v>365.0</c:v>
                </c:pt>
                <c:pt idx="70">
                  <c:v>370.0</c:v>
                </c:pt>
                <c:pt idx="71">
                  <c:v>375.0</c:v>
                </c:pt>
                <c:pt idx="72">
                  <c:v>380.0</c:v>
                </c:pt>
                <c:pt idx="73">
                  <c:v>385.0</c:v>
                </c:pt>
                <c:pt idx="74">
                  <c:v>390.0</c:v>
                </c:pt>
                <c:pt idx="75">
                  <c:v>395.0</c:v>
                </c:pt>
                <c:pt idx="76">
                  <c:v>400.0</c:v>
                </c:pt>
                <c:pt idx="77">
                  <c:v>405.0</c:v>
                </c:pt>
                <c:pt idx="78">
                  <c:v>410.0</c:v>
                </c:pt>
                <c:pt idx="79">
                  <c:v>415.0</c:v>
                </c:pt>
                <c:pt idx="80">
                  <c:v>420.0</c:v>
                </c:pt>
                <c:pt idx="81">
                  <c:v>425.0</c:v>
                </c:pt>
                <c:pt idx="82">
                  <c:v>430.0</c:v>
                </c:pt>
                <c:pt idx="83">
                  <c:v>435.0</c:v>
                </c:pt>
                <c:pt idx="84">
                  <c:v>440.0</c:v>
                </c:pt>
                <c:pt idx="85">
                  <c:v>445.0</c:v>
                </c:pt>
                <c:pt idx="86">
                  <c:v>450.0</c:v>
                </c:pt>
                <c:pt idx="87">
                  <c:v>455.0</c:v>
                </c:pt>
                <c:pt idx="88">
                  <c:v>460.0</c:v>
                </c:pt>
                <c:pt idx="89">
                  <c:v>465.0</c:v>
                </c:pt>
                <c:pt idx="90">
                  <c:v>470.0</c:v>
                </c:pt>
                <c:pt idx="91">
                  <c:v>475.0</c:v>
                </c:pt>
                <c:pt idx="92">
                  <c:v>480.0</c:v>
                </c:pt>
                <c:pt idx="93">
                  <c:v>485.0</c:v>
                </c:pt>
                <c:pt idx="94">
                  <c:v>490.0</c:v>
                </c:pt>
                <c:pt idx="95">
                  <c:v>495.0</c:v>
                </c:pt>
                <c:pt idx="96">
                  <c:v>500.0</c:v>
                </c:pt>
                <c:pt idx="97">
                  <c:v>505.0</c:v>
                </c:pt>
                <c:pt idx="98">
                  <c:v>510.0</c:v>
                </c:pt>
                <c:pt idx="99">
                  <c:v>515.0</c:v>
                </c:pt>
                <c:pt idx="100">
                  <c:v>520.0</c:v>
                </c:pt>
                <c:pt idx="101">
                  <c:v>525.0</c:v>
                </c:pt>
                <c:pt idx="102">
                  <c:v>530.0</c:v>
                </c:pt>
                <c:pt idx="103">
                  <c:v>535.0</c:v>
                </c:pt>
                <c:pt idx="104">
                  <c:v>540.0</c:v>
                </c:pt>
                <c:pt idx="105">
                  <c:v>545.0</c:v>
                </c:pt>
                <c:pt idx="106">
                  <c:v>550.0</c:v>
                </c:pt>
                <c:pt idx="107">
                  <c:v>555.0</c:v>
                </c:pt>
                <c:pt idx="108">
                  <c:v>560.0</c:v>
                </c:pt>
                <c:pt idx="109">
                  <c:v>565.0</c:v>
                </c:pt>
                <c:pt idx="110">
                  <c:v>570.0</c:v>
                </c:pt>
                <c:pt idx="111">
                  <c:v>575.0</c:v>
                </c:pt>
                <c:pt idx="112">
                  <c:v>580.0</c:v>
                </c:pt>
                <c:pt idx="113">
                  <c:v>585.0</c:v>
                </c:pt>
                <c:pt idx="114">
                  <c:v>590.0</c:v>
                </c:pt>
                <c:pt idx="115">
                  <c:v>595.0</c:v>
                </c:pt>
                <c:pt idx="116">
                  <c:v>600.0</c:v>
                </c:pt>
                <c:pt idx="117">
                  <c:v>605.0</c:v>
                </c:pt>
                <c:pt idx="118">
                  <c:v>610.0</c:v>
                </c:pt>
                <c:pt idx="119">
                  <c:v>615.0</c:v>
                </c:pt>
                <c:pt idx="120">
                  <c:v>620.0</c:v>
                </c:pt>
                <c:pt idx="121">
                  <c:v>625.0</c:v>
                </c:pt>
                <c:pt idx="122">
                  <c:v>630.0</c:v>
                </c:pt>
                <c:pt idx="123">
                  <c:v>635.0</c:v>
                </c:pt>
                <c:pt idx="124">
                  <c:v>640.0</c:v>
                </c:pt>
              </c:numCache>
            </c:numRef>
          </c:xVal>
          <c:yVal>
            <c:numRef>
              <c:f>'Moving specific heat (T)'!$C$10:$C$134</c:f>
              <c:numCache>
                <c:formatCode>0.00</c:formatCode>
                <c:ptCount val="125"/>
                <c:pt idx="0">
                  <c:v>718.9111028480985</c:v>
                </c:pt>
                <c:pt idx="1">
                  <c:v>732.891554196716</c:v>
                </c:pt>
                <c:pt idx="2">
                  <c:v>746.781775305853</c:v>
                </c:pt>
                <c:pt idx="3">
                  <c:v>760.5792712041248</c:v>
                </c:pt>
                <c:pt idx="4">
                  <c:v>774.2817302161854</c:v>
                </c:pt>
                <c:pt idx="5">
                  <c:v>787.8870164270751</c:v>
                </c:pt>
                <c:pt idx="6">
                  <c:v>801.3931623513494</c:v>
                </c:pt>
                <c:pt idx="7">
                  <c:v>814.798361807125</c:v>
                </c:pt>
                <c:pt idx="8">
                  <c:v>828.1009629947283</c:v>
                </c:pt>
                <c:pt idx="9">
                  <c:v>841.299461779191</c:v>
                </c:pt>
                <c:pt idx="10">
                  <c:v>854.3924951754524</c:v>
                </c:pt>
                <c:pt idx="11">
                  <c:v>867.3788350347177</c:v>
                </c:pt>
                <c:pt idx="12">
                  <c:v>880.257381930095</c:v>
                </c:pt>
                <c:pt idx="13">
                  <c:v>893.0271592393074</c:v>
                </c:pt>
                <c:pt idx="14">
                  <c:v>905.687307421977</c:v>
                </c:pt>
                <c:pt idx="15">
                  <c:v>918.2370784887067</c:v>
                </c:pt>
                <c:pt idx="16">
                  <c:v>930.675830658956</c:v>
                </c:pt>
                <c:pt idx="17">
                  <c:v>943.003023204497</c:v>
                </c:pt>
                <c:pt idx="18">
                  <c:v>955.2182114750204</c:v>
                </c:pt>
                <c:pt idx="19">
                  <c:v>967.3210421023366</c:v>
                </c:pt>
                <c:pt idx="20">
                  <c:v>979.3112483794333</c:v>
                </c:pt>
                <c:pt idx="21">
                  <c:v>991.1886458105678</c:v>
                </c:pt>
                <c:pt idx="22">
                  <c:v>1002.953127828446</c:v>
                </c:pt>
                <c:pt idx="23">
                  <c:v>1014.604661674464</c:v>
                </c:pt>
                <c:pt idx="24">
                  <c:v>1026.143284437937</c:v>
                </c:pt>
                <c:pt idx="25">
                  <c:v>1037.56909925018</c:v>
                </c:pt>
                <c:pt idx="26">
                  <c:v>1048.882271629272</c:v>
                </c:pt>
                <c:pt idx="27">
                  <c:v>1060.083025971337</c:v>
                </c:pt>
                <c:pt idx="28">
                  <c:v>1071.171642184146</c:v>
                </c:pt>
                <c:pt idx="29">
                  <c:v>1082.148452458862</c:v>
                </c:pt>
                <c:pt idx="30">
                  <c:v>1093.01383817578</c:v>
                </c:pt>
                <c:pt idx="31">
                  <c:v>1103.768226939921</c:v>
                </c:pt>
                <c:pt idx="32">
                  <c:v>1114.41208974239</c:v>
                </c:pt>
                <c:pt idx="33">
                  <c:v>1124.945938243455</c:v>
                </c:pt>
                <c:pt idx="34">
                  <c:v>1135.37032217334</c:v>
                </c:pt>
                <c:pt idx="35">
                  <c:v>1145.685826846801</c:v>
                </c:pt>
                <c:pt idx="36">
                  <c:v>1155.893070787611</c:v>
                </c:pt>
                <c:pt idx="37">
                  <c:v>1165.992703459145</c:v>
                </c:pt>
                <c:pt idx="38">
                  <c:v>1175.98540309734</c:v>
                </c:pt>
                <c:pt idx="39">
                  <c:v>1185.871874642364</c:v>
                </c:pt>
                <c:pt idx="40">
                  <c:v>1195.652847765422</c:v>
                </c:pt>
                <c:pt idx="41">
                  <c:v>1205.329074987215</c:v>
                </c:pt>
                <c:pt idx="42">
                  <c:v>1214.901329884618</c:v>
                </c:pt>
                <c:pt idx="43">
                  <c:v>1224.370405382283</c:v>
                </c:pt>
                <c:pt idx="44">
                  <c:v>1233.737112125897</c:v>
                </c:pt>
                <c:pt idx="45">
                  <c:v>1243.002276933971</c:v>
                </c:pt>
                <c:pt idx="46">
                  <c:v>1252.166741325081</c:v>
                </c:pt>
                <c:pt idx="47">
                  <c:v>1261.231360117589</c:v>
                </c:pt>
                <c:pt idx="48">
                  <c:v>1270.197000098959</c:v>
                </c:pt>
                <c:pt idx="49">
                  <c:v>1279.06453876187</c:v>
                </c:pt>
                <c:pt idx="50">
                  <c:v>1287.834863104414</c:v>
                </c:pt>
                <c:pt idx="51">
                  <c:v>1296.508868491735</c:v>
                </c:pt>
                <c:pt idx="52">
                  <c:v>1305.087457576591</c:v>
                </c:pt>
                <c:pt idx="53">
                  <c:v>1313.571539276372</c:v>
                </c:pt>
                <c:pt idx="54">
                  <c:v>1321.962027804182</c:v>
                </c:pt>
                <c:pt idx="55">
                  <c:v>1330.259841751718</c:v>
                </c:pt>
                <c:pt idx="56">
                  <c:v>1338.465903221713</c:v>
                </c:pt>
                <c:pt idx="57">
                  <c:v>1346.5811370078</c:v>
                </c:pt>
                <c:pt idx="58">
                  <c:v>1354.606469819759</c:v>
                </c:pt>
                <c:pt idx="59">
                  <c:v>1362.542829552138</c:v>
                </c:pt>
                <c:pt idx="60">
                  <c:v>1370.391144594342</c:v>
                </c:pt>
                <c:pt idx="61">
                  <c:v>1378.152343180359</c:v>
                </c:pt>
                <c:pt idx="62">
                  <c:v>1385.827352776331</c:v>
                </c:pt>
                <c:pt idx="63">
                  <c:v>1393.417099504267</c:v>
                </c:pt>
                <c:pt idx="64">
                  <c:v>1400.922507600279</c:v>
                </c:pt>
                <c:pt idx="65">
                  <c:v>1408.344498905729</c:v>
                </c:pt>
                <c:pt idx="66">
                  <c:v>1415.683992389802</c:v>
                </c:pt>
                <c:pt idx="67">
                  <c:v>1422.941903702034</c:v>
                </c:pt>
                <c:pt idx="68">
                  <c:v>1430.119144753391</c:v>
                </c:pt>
                <c:pt idx="69">
                  <c:v>1437.216623324588</c:v>
                </c:pt>
                <c:pt idx="70">
                  <c:v>1444.235242700312</c:v>
                </c:pt>
                <c:pt idx="71">
                  <c:v>1451.175901328164</c:v>
                </c:pt>
                <c:pt idx="72">
                  <c:v>1458.039492501104</c:v>
                </c:pt>
                <c:pt idx="73">
                  <c:v>1464.826904062267</c:v>
                </c:pt>
                <c:pt idx="74">
                  <c:v>1471.539018131084</c:v>
                </c:pt>
                <c:pt idx="75">
                  <c:v>1478.176710849636</c:v>
                </c:pt>
                <c:pt idx="76">
                  <c:v>1484.740852148271</c:v>
                </c:pt>
                <c:pt idx="77">
                  <c:v>1491.232305529498</c:v>
                </c:pt>
                <c:pt idx="78">
                  <c:v>1497.651927869277</c:v>
                </c:pt>
                <c:pt idx="79">
                  <c:v>1504.000569234807</c:v>
                </c:pt>
                <c:pt idx="80">
                  <c:v>1510.279072717977</c:v>
                </c:pt>
                <c:pt idx="81">
                  <c:v>1516.488274283683</c:v>
                </c:pt>
                <c:pt idx="82">
                  <c:v>1522.629002632258</c:v>
                </c:pt>
                <c:pt idx="83">
                  <c:v>1528.702079075249</c:v>
                </c:pt>
                <c:pt idx="84">
                  <c:v>1534.708317423882</c:v>
                </c:pt>
                <c:pt idx="85">
                  <c:v>1540.648523889515</c:v>
                </c:pt>
                <c:pt idx="86">
                  <c:v>1546.523496995453</c:v>
                </c:pt>
                <c:pt idx="87">
                  <c:v>1552.334027499525</c:v>
                </c:pt>
                <c:pt idx="88">
                  <c:v>1558.080898326818</c:v>
                </c:pt>
                <c:pt idx="89">
                  <c:v>1563.764884512027</c:v>
                </c:pt>
                <c:pt idx="90">
                  <c:v>1569.386753150896</c:v>
                </c:pt>
                <c:pt idx="91">
                  <c:v>1574.947263360232</c:v>
                </c:pt>
                <c:pt idx="92">
                  <c:v>1580.447166246005</c:v>
                </c:pt>
                <c:pt idx="93">
                  <c:v>1585.887204879097</c:v>
                </c:pt>
                <c:pt idx="94">
                  <c:v>1591.268114278238</c:v>
                </c:pt>
                <c:pt idx="95">
                  <c:v>1596.590621399715</c:v>
                </c:pt>
                <c:pt idx="96">
                  <c:v>1601.855445133473</c:v>
                </c:pt>
                <c:pt idx="97">
                  <c:v>1607.0632963052</c:v>
                </c:pt>
                <c:pt idx="98">
                  <c:v>1612.214877684058</c:v>
                </c:pt>
                <c:pt idx="99">
                  <c:v>1617.310883995702</c:v>
                </c:pt>
                <c:pt idx="100">
                  <c:v>1622.352001940267</c:v>
                </c:pt>
                <c:pt idx="101">
                  <c:v>1627.338910215004</c:v>
                </c:pt>
                <c:pt idx="102">
                  <c:v>1632.272279541272</c:v>
                </c:pt>
                <c:pt idx="103">
                  <c:v>1637.15277269561</c:v>
                </c:pt>
                <c:pt idx="104">
                  <c:v>1641.981044544595</c:v>
                </c:pt>
                <c:pt idx="105">
                  <c:v>1646.75774208327</c:v>
                </c:pt>
                <c:pt idx="106">
                  <c:v>1651.483504476863</c:v>
                </c:pt>
                <c:pt idx="107">
                  <c:v>1656.158963105584</c:v>
                </c:pt>
                <c:pt idx="108">
                  <c:v>1660.784741612285</c:v>
                </c:pt>
                <c:pt idx="109">
                  <c:v>1665.361455952756</c:v>
                </c:pt>
                <c:pt idx="110">
                  <c:v>1669.889714448475</c:v>
                </c:pt>
                <c:pt idx="111">
                  <c:v>1674.370117841628</c:v>
                </c:pt>
                <c:pt idx="112">
                  <c:v>1678.803259352197</c:v>
                </c:pt>
                <c:pt idx="113">
                  <c:v>1683.18972473698</c:v>
                </c:pt>
                <c:pt idx="114">
                  <c:v>1687.530092350352</c:v>
                </c:pt>
                <c:pt idx="115">
                  <c:v>1691.824933206636</c:v>
                </c:pt>
                <c:pt idx="116">
                  <c:v>1696.074811043938</c:v>
                </c:pt>
                <c:pt idx="117">
                  <c:v>1700.28028238929</c:v>
                </c:pt>
                <c:pt idx="118">
                  <c:v>1704.441896625</c:v>
                </c:pt>
                <c:pt idx="119">
                  <c:v>1708.560196056078</c:v>
                </c:pt>
                <c:pt idx="120">
                  <c:v>1712.635715978599</c:v>
                </c:pt>
                <c:pt idx="121">
                  <c:v>1716.668984748931</c:v>
                </c:pt>
                <c:pt idx="122">
                  <c:v>1720.660523853701</c:v>
                </c:pt>
                <c:pt idx="123">
                  <c:v>1724.610847980408</c:v>
                </c:pt>
                <c:pt idx="124">
                  <c:v>1728.520465088589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4604512"/>
        <c:axId val="-864601760"/>
      </c:scatterChart>
      <c:valAx>
        <c:axId val="-864604512"/>
        <c:scaling>
          <c:orientation val="minMax"/>
          <c:max val="620.0"/>
          <c:min val="20.0"/>
        </c:scaling>
        <c:delete val="0"/>
        <c:axPos val="b"/>
        <c:numFmt formatCode="General" sourceLinked="1"/>
        <c:majorTickMark val="in"/>
        <c:minorTickMark val="none"/>
        <c:tickLblPos val="nextTo"/>
        <c:crossAx val="-864601760"/>
        <c:crossesAt val="700.0"/>
        <c:crossBetween val="midCat"/>
        <c:majorUnit val="200.0"/>
      </c:valAx>
      <c:valAx>
        <c:axId val="-864601760"/>
        <c:scaling>
          <c:orientation val="minMax"/>
          <c:max val="1900.0"/>
          <c:min val="700.0"/>
        </c:scaling>
        <c:delete val="0"/>
        <c:axPos val="l"/>
        <c:numFmt formatCode="0" sourceLinked="0"/>
        <c:majorTickMark val="in"/>
        <c:minorTickMark val="none"/>
        <c:tickLblPos val="nextTo"/>
        <c:crossAx val="-864604512"/>
        <c:crosses val="autoZero"/>
        <c:crossBetween val="midCat"/>
        <c:majorUnit val="600.0"/>
        <c:minorUnit val="100.0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21167</xdr:colOff>
      <xdr:row>11</xdr:row>
      <xdr:rowOff>4233</xdr:rowOff>
    </xdr:from>
    <xdr:to>
      <xdr:col>14</xdr:col>
      <xdr:colOff>465667</xdr:colOff>
      <xdr:row>24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814916</xdr:colOff>
      <xdr:row>25</xdr:row>
      <xdr:rowOff>25400</xdr:rowOff>
    </xdr:from>
    <xdr:to>
      <xdr:col>14</xdr:col>
      <xdr:colOff>433916</xdr:colOff>
      <xdr:row>38</xdr:row>
      <xdr:rowOff>154516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787400</xdr:colOff>
      <xdr:row>10</xdr:row>
      <xdr:rowOff>25400</xdr:rowOff>
    </xdr:from>
    <xdr:to>
      <xdr:col>14</xdr:col>
      <xdr:colOff>406400</xdr:colOff>
      <xdr:row>23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793750</xdr:colOff>
      <xdr:row>9</xdr:row>
      <xdr:rowOff>194734</xdr:rowOff>
    </xdr:from>
    <xdr:to>
      <xdr:col>14</xdr:col>
      <xdr:colOff>412750</xdr:colOff>
      <xdr:row>23</xdr:row>
      <xdr:rowOff>122767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812800</xdr:colOff>
      <xdr:row>10</xdr:row>
      <xdr:rowOff>50800</xdr:rowOff>
    </xdr:from>
    <xdr:to>
      <xdr:col>15</xdr:col>
      <xdr:colOff>736600</xdr:colOff>
      <xdr:row>29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10</xdr:row>
      <xdr:rowOff>0</xdr:rowOff>
    </xdr:from>
    <xdr:to>
      <xdr:col>17</xdr:col>
      <xdr:colOff>0</xdr:colOff>
      <xdr:row>31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450850</xdr:colOff>
      <xdr:row>4</xdr:row>
      <xdr:rowOff>127000</xdr:rowOff>
    </xdr:from>
    <xdr:to>
      <xdr:col>16</xdr:col>
      <xdr:colOff>698500</xdr:colOff>
      <xdr:row>30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32</xdr:row>
      <xdr:rowOff>12700</xdr:rowOff>
    </xdr:from>
    <xdr:to>
      <xdr:col>14</xdr:col>
      <xdr:colOff>38100</xdr:colOff>
      <xdr:row>49</xdr:row>
      <xdr:rowOff>70786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643466</xdr:colOff>
      <xdr:row>8</xdr:row>
      <xdr:rowOff>80433</xdr:rowOff>
    </xdr:from>
    <xdr:to>
      <xdr:col>11</xdr:col>
      <xdr:colOff>237066</xdr:colOff>
      <xdr:row>22</xdr:row>
      <xdr:rowOff>97367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37"/>
  <sheetViews>
    <sheetView tabSelected="1" zoomScale="120" zoomScaleNormal="120" zoomScalePageLayoutView="120" workbookViewId="0">
      <selection activeCell="E23" sqref="E23"/>
    </sheetView>
  </sheetViews>
  <sheetFormatPr baseColWidth="10" defaultRowHeight="16" x14ac:dyDescent="0.2"/>
  <cols>
    <col min="7" max="7" width="18" customWidth="1"/>
  </cols>
  <sheetData>
    <row r="2" spans="1:18" x14ac:dyDescent="0.2">
      <c r="A2" s="2"/>
      <c r="D2" s="4" t="s">
        <v>52</v>
      </c>
    </row>
    <row r="3" spans="1:18" x14ac:dyDescent="0.2">
      <c r="A3" s="2"/>
      <c r="B3" s="2" t="s">
        <v>18</v>
      </c>
      <c r="C3" s="2"/>
      <c r="D3" s="2"/>
      <c r="E3" s="2"/>
      <c r="F3" s="2"/>
    </row>
    <row r="4" spans="1:18" x14ac:dyDescent="0.2">
      <c r="A4" s="2"/>
      <c r="B4" s="1" t="s">
        <v>15</v>
      </c>
      <c r="C4" s="2">
        <v>11.07</v>
      </c>
      <c r="D4" s="2">
        <v>-1.6439999999999999</v>
      </c>
      <c r="E4" s="2">
        <v>3.6880000000000002E-4</v>
      </c>
      <c r="F4" s="2">
        <v>2.1909999999999999E-2</v>
      </c>
    </row>
    <row r="5" spans="1:18" x14ac:dyDescent="0.2"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</row>
    <row r="6" spans="1:18" x14ac:dyDescent="0.2">
      <c r="F6">
        <v>5.6703729999999996E-8</v>
      </c>
      <c r="H6">
        <f>707.6</f>
        <v>707.6</v>
      </c>
      <c r="I6">
        <f>H6/1000000</f>
        <v>7.0760000000000007E-4</v>
      </c>
      <c r="J6">
        <v>19.5</v>
      </c>
      <c r="K6">
        <f>J6+273.15</f>
        <v>292.64999999999998</v>
      </c>
      <c r="L6">
        <f>2*(20.1*10^-3)^2</f>
        <v>8.0802000000000022E-4</v>
      </c>
    </row>
    <row r="8" spans="1:18" x14ac:dyDescent="0.2">
      <c r="B8" t="s">
        <v>7</v>
      </c>
      <c r="C8" t="s">
        <v>17</v>
      </c>
      <c r="D8" t="s">
        <v>16</v>
      </c>
      <c r="E8" t="s">
        <v>50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  <c r="P8" s="1"/>
      <c r="Q8" s="1"/>
      <c r="R8" s="1"/>
    </row>
    <row r="9" spans="1:18" x14ac:dyDescent="0.2">
      <c r="A9">
        <v>1</v>
      </c>
      <c r="B9" s="2">
        <v>645.53599999999994</v>
      </c>
      <c r="C9" s="2">
        <v>435.08100000000002</v>
      </c>
      <c r="D9" s="2">
        <f>C9 + 273.15</f>
        <v>708.23099999999999</v>
      </c>
      <c r="E9" s="5">
        <f>1/($C$4*D9^$D$4+$E$4*D9^$F$4)</f>
        <v>1528.7999105681415</v>
      </c>
      <c r="F9">
        <f>-$I$6*E9*(C10-C9)</f>
        <v>2.278226188008138</v>
      </c>
      <c r="G9">
        <f>$L$6*$F$6*(B10-B9)*((D9)^4-$K$6^4)</f>
        <v>6.0097749928612929</v>
      </c>
      <c r="H9">
        <f>F9/G9</f>
        <v>0.37908676959026377</v>
      </c>
      <c r="I9">
        <f>AVERAGE(H20:H268)</f>
        <v>0.85200926822980072</v>
      </c>
      <c r="J9">
        <f>STDEV(H13:H636)</f>
        <v>6.8926906525716258E-2</v>
      </c>
      <c r="K9">
        <f>J9/SQRT(193)</f>
        <v>4.9614672967593539E-3</v>
      </c>
    </row>
    <row r="10" spans="1:18" x14ac:dyDescent="0.2">
      <c r="A10">
        <v>2</v>
      </c>
      <c r="B10" s="2">
        <v>646.07299999999998</v>
      </c>
      <c r="C10" s="2">
        <v>432.97500000000002</v>
      </c>
      <c r="D10" s="2">
        <f t="shared" ref="D10:D73" si="0">C10 + 273.15</f>
        <v>706.125</v>
      </c>
      <c r="E10" s="5">
        <f t="shared" ref="E10:E73" si="1">1/($C$4*D10^$D$4+$E$4*D10^$F$4)</f>
        <v>1526.2505820227454</v>
      </c>
      <c r="F10">
        <f t="shared" ref="F10:F73" si="2">-$I$6*E10*(C11-C10)</f>
        <v>2.9720909573817496</v>
      </c>
      <c r="G10">
        <f t="shared" ref="G10:G73" si="3">$L$6*$F$6*(B11-B10)*((D10)^4-$K$6^4)</f>
        <v>5.9364733733879875</v>
      </c>
      <c r="H10">
        <f t="shared" ref="H10:H73" si="4">F10/G10</f>
        <v>0.50064925258572435</v>
      </c>
    </row>
    <row r="11" spans="1:18" x14ac:dyDescent="0.2">
      <c r="A11">
        <v>3</v>
      </c>
      <c r="B11" s="2">
        <v>646.61</v>
      </c>
      <c r="C11" s="2">
        <v>430.22300000000001</v>
      </c>
      <c r="D11" s="2">
        <f t="shared" si="0"/>
        <v>703.37300000000005</v>
      </c>
      <c r="E11" s="5">
        <f t="shared" si="1"/>
        <v>1522.9012971292241</v>
      </c>
      <c r="F11">
        <f t="shared" si="2"/>
        <v>3.4817416188089472</v>
      </c>
      <c r="G11">
        <f t="shared" si="3"/>
        <v>5.8307921553490383</v>
      </c>
      <c r="H11">
        <f t="shared" si="4"/>
        <v>0.59713011989543741</v>
      </c>
    </row>
    <row r="12" spans="1:18" x14ac:dyDescent="0.2">
      <c r="A12">
        <v>4</v>
      </c>
      <c r="B12" s="2">
        <v>647.14599999999996</v>
      </c>
      <c r="C12" s="2">
        <v>426.99200000000002</v>
      </c>
      <c r="D12" s="2">
        <f t="shared" si="0"/>
        <v>700.14200000000005</v>
      </c>
      <c r="E12" s="5">
        <f t="shared" si="1"/>
        <v>1518.9429001547953</v>
      </c>
      <c r="F12">
        <f t="shared" si="2"/>
        <v>3.8424242862346301</v>
      </c>
      <c r="G12">
        <f t="shared" si="3"/>
        <v>5.7211041933065543</v>
      </c>
      <c r="H12">
        <f>F12/G12</f>
        <v>0.67162284698993968</v>
      </c>
    </row>
    <row r="13" spans="1:18" x14ac:dyDescent="0.2">
      <c r="A13">
        <v>5</v>
      </c>
      <c r="B13" s="2">
        <v>647.68200000000002</v>
      </c>
      <c r="C13" s="2">
        <v>423.41699999999997</v>
      </c>
      <c r="D13" s="2">
        <f t="shared" si="0"/>
        <v>696.56700000000001</v>
      </c>
      <c r="E13" s="5">
        <f t="shared" si="1"/>
        <v>1514.5298878507595</v>
      </c>
      <c r="F13">
        <f t="shared" si="2"/>
        <v>4.0895360264224143</v>
      </c>
      <c r="G13">
        <f t="shared" si="3"/>
        <v>5.6119453689718437</v>
      </c>
      <c r="H13">
        <f t="shared" si="4"/>
        <v>0.72871985693824604</v>
      </c>
    </row>
    <row r="14" spans="1:18" x14ac:dyDescent="0.2">
      <c r="A14">
        <v>6</v>
      </c>
      <c r="B14" s="2">
        <v>648.21900000000005</v>
      </c>
      <c r="C14" s="2">
        <v>419.601</v>
      </c>
      <c r="D14" s="2">
        <f t="shared" si="0"/>
        <v>692.75099999999998</v>
      </c>
      <c r="E14" s="5">
        <f t="shared" si="1"/>
        <v>1509.7806036296256</v>
      </c>
      <c r="F14">
        <f t="shared" si="2"/>
        <v>4.2551215676761158</v>
      </c>
      <c r="G14">
        <f t="shared" si="3"/>
        <v>5.4860543762207055</v>
      </c>
      <c r="H14">
        <f t="shared" si="4"/>
        <v>0.77562511704585613</v>
      </c>
    </row>
    <row r="15" spans="1:18" x14ac:dyDescent="0.2">
      <c r="A15">
        <v>7</v>
      </c>
      <c r="B15" s="2">
        <v>648.75599999999997</v>
      </c>
      <c r="C15" s="2">
        <v>415.61799999999999</v>
      </c>
      <c r="D15" s="2">
        <f t="shared" si="0"/>
        <v>688.76800000000003</v>
      </c>
      <c r="E15" s="5">
        <f t="shared" si="1"/>
        <v>1504.7803740134495</v>
      </c>
      <c r="F15">
        <f t="shared" si="2"/>
        <v>4.3272764565374136</v>
      </c>
      <c r="G15">
        <f t="shared" si="3"/>
        <v>5.346878850773904</v>
      </c>
      <c r="H15">
        <f t="shared" si="4"/>
        <v>0.80930886547225322</v>
      </c>
    </row>
    <row r="16" spans="1:18" x14ac:dyDescent="0.2">
      <c r="A16">
        <v>8</v>
      </c>
      <c r="B16" s="2">
        <v>649.29200000000003</v>
      </c>
      <c r="C16" s="2">
        <v>411.55399999999997</v>
      </c>
      <c r="D16" s="2">
        <f t="shared" si="0"/>
        <v>684.70399999999995</v>
      </c>
      <c r="E16" s="5">
        <f t="shared" si="1"/>
        <v>1499.6326481944075</v>
      </c>
      <c r="F16">
        <f t="shared" si="2"/>
        <v>4.3379405728933023</v>
      </c>
      <c r="G16">
        <f t="shared" si="3"/>
        <v>5.2273170352118541</v>
      </c>
      <c r="H16">
        <f t="shared" si="4"/>
        <v>0.82985985806340001</v>
      </c>
    </row>
    <row r="17" spans="1:16" x14ac:dyDescent="0.2">
      <c r="A17">
        <v>9</v>
      </c>
      <c r="B17" s="2">
        <v>649.82899999999995</v>
      </c>
      <c r="C17" s="2">
        <v>407.46600000000001</v>
      </c>
      <c r="D17" s="2">
        <f t="shared" si="0"/>
        <v>680.61599999999999</v>
      </c>
      <c r="E17" s="5">
        <f t="shared" si="1"/>
        <v>1494.4073874467902</v>
      </c>
      <c r="F17">
        <f t="shared" si="2"/>
        <v>4.343974477503993</v>
      </c>
      <c r="G17">
        <f t="shared" si="3"/>
        <v>5.099321103722871</v>
      </c>
      <c r="H17">
        <f t="shared" si="4"/>
        <v>0.85187310019221563</v>
      </c>
    </row>
    <row r="18" spans="1:16" x14ac:dyDescent="0.2">
      <c r="A18">
        <v>10</v>
      </c>
      <c r="B18" s="2">
        <v>650.36599999999999</v>
      </c>
      <c r="C18" s="2">
        <v>403.358</v>
      </c>
      <c r="D18" s="2">
        <f t="shared" si="0"/>
        <v>676.50800000000004</v>
      </c>
      <c r="E18" s="5">
        <f t="shared" si="1"/>
        <v>1489.1084752351783</v>
      </c>
      <c r="F18">
        <f t="shared" si="2"/>
        <v>4.3096050124425602</v>
      </c>
      <c r="G18">
        <f t="shared" si="3"/>
        <v>4.9730014183890727</v>
      </c>
      <c r="H18">
        <f t="shared" si="4"/>
        <v>0.86660039880676132</v>
      </c>
    </row>
    <row r="19" spans="1:16" x14ac:dyDescent="0.2">
      <c r="A19">
        <v>11</v>
      </c>
      <c r="B19" s="2">
        <v>650.90300000000002</v>
      </c>
      <c r="C19" s="2">
        <v>399.26799999999997</v>
      </c>
      <c r="D19" s="2">
        <f t="shared" si="0"/>
        <v>672.41799999999989</v>
      </c>
      <c r="E19" s="5">
        <f t="shared" si="1"/>
        <v>1483.784424204558</v>
      </c>
      <c r="F19">
        <f t="shared" si="2"/>
        <v>4.242750394469831</v>
      </c>
      <c r="G19">
        <f t="shared" si="3"/>
        <v>4.8404699094204418</v>
      </c>
      <c r="H19">
        <f t="shared" si="4"/>
        <v>0.87651622133063178</v>
      </c>
    </row>
    <row r="20" spans="1:16" x14ac:dyDescent="0.2">
      <c r="A20">
        <v>12</v>
      </c>
      <c r="B20" s="2">
        <v>651.43899999999996</v>
      </c>
      <c r="C20" s="2">
        <v>395.22699999999998</v>
      </c>
      <c r="D20" s="2">
        <f t="shared" si="0"/>
        <v>668.37699999999995</v>
      </c>
      <c r="E20" s="5">
        <f t="shared" si="1"/>
        <v>1478.4763101368062</v>
      </c>
      <c r="F20">
        <f t="shared" si="2"/>
        <v>4.1668944609812639</v>
      </c>
      <c r="G20">
        <f t="shared" si="3"/>
        <v>4.7296727311391127</v>
      </c>
      <c r="H20">
        <f t="shared" si="4"/>
        <v>0.88101116035943838</v>
      </c>
    </row>
    <row r="21" spans="1:16" x14ac:dyDescent="0.2">
      <c r="A21">
        <v>13</v>
      </c>
      <c r="B21" s="2">
        <v>651.976</v>
      </c>
      <c r="C21" s="2">
        <v>391.24400000000003</v>
      </c>
      <c r="D21" s="2">
        <f t="shared" si="0"/>
        <v>664.39400000000001</v>
      </c>
      <c r="E21" s="5">
        <f t="shared" si="1"/>
        <v>1473.1973967534179</v>
      </c>
      <c r="F21">
        <f t="shared" si="2"/>
        <v>4.0936401948810781</v>
      </c>
      <c r="G21">
        <f t="shared" si="3"/>
        <v>4.613672510182619</v>
      </c>
      <c r="H21">
        <f t="shared" si="4"/>
        <v>0.88728451918643936</v>
      </c>
    </row>
    <row r="22" spans="1:16" x14ac:dyDescent="0.2">
      <c r="A22">
        <v>14</v>
      </c>
      <c r="B22" s="2">
        <v>652.51300000000003</v>
      </c>
      <c r="C22" s="2">
        <v>387.31700000000001</v>
      </c>
      <c r="D22" s="2">
        <f t="shared" si="0"/>
        <v>660.46699999999998</v>
      </c>
      <c r="E22" s="5">
        <f t="shared" si="1"/>
        <v>1467.9466061969922</v>
      </c>
      <c r="F22">
        <f t="shared" si="2"/>
        <v>4.0042618164909616</v>
      </c>
      <c r="G22">
        <f t="shared" si="3"/>
        <v>4.4929451641364775</v>
      </c>
      <c r="H22">
        <f t="shared" si="4"/>
        <v>0.89123318229069937</v>
      </c>
    </row>
    <row r="23" spans="1:16" x14ac:dyDescent="0.2">
      <c r="A23">
        <v>15</v>
      </c>
      <c r="B23" s="2">
        <v>653.04899999999998</v>
      </c>
      <c r="C23" s="2">
        <v>383.46199999999999</v>
      </c>
      <c r="D23" s="2">
        <f t="shared" si="0"/>
        <v>656.61199999999997</v>
      </c>
      <c r="E23" s="5">
        <f t="shared" si="1"/>
        <v>1462.7471556095716</v>
      </c>
      <c r="F23">
        <f t="shared" si="2"/>
        <v>3.9248712526769629</v>
      </c>
      <c r="G23">
        <f t="shared" si="3"/>
        <v>4.3929743581240537</v>
      </c>
      <c r="H23">
        <f t="shared" si="4"/>
        <v>0.89344278675758393</v>
      </c>
    </row>
    <row r="24" spans="1:16" x14ac:dyDescent="0.2">
      <c r="A24">
        <v>16</v>
      </c>
      <c r="B24" s="2">
        <v>653.58600000000001</v>
      </c>
      <c r="C24" s="2">
        <v>379.67</v>
      </c>
      <c r="D24" s="2">
        <f t="shared" si="0"/>
        <v>652.81999999999994</v>
      </c>
      <c r="E24" s="5">
        <f t="shared" si="1"/>
        <v>1457.5888531856856</v>
      </c>
      <c r="F24">
        <f t="shared" si="2"/>
        <v>3.8419272751153857</v>
      </c>
      <c r="G24">
        <f t="shared" si="3"/>
        <v>4.2882376670082563</v>
      </c>
      <c r="H24">
        <f t="shared" si="4"/>
        <v>0.89592218842566052</v>
      </c>
    </row>
    <row r="25" spans="1:16" x14ac:dyDescent="0.2">
      <c r="A25">
        <v>17</v>
      </c>
      <c r="B25" s="2">
        <v>654.12300000000005</v>
      </c>
      <c r="C25" s="2">
        <v>375.94499999999999</v>
      </c>
      <c r="D25" s="2">
        <f t="shared" si="0"/>
        <v>649.09500000000003</v>
      </c>
      <c r="E25" s="5">
        <f t="shared" si="1"/>
        <v>1452.4789994263585</v>
      </c>
      <c r="F25">
        <f t="shared" si="2"/>
        <v>3.7534311592584082</v>
      </c>
      <c r="G25">
        <f t="shared" si="3"/>
        <v>4.1793160831902787</v>
      </c>
      <c r="H25">
        <f t="shared" si="4"/>
        <v>0.89809698155044271</v>
      </c>
    </row>
    <row r="26" spans="1:16" x14ac:dyDescent="0.2">
      <c r="A26">
        <v>18</v>
      </c>
      <c r="B26" s="2">
        <v>654.65899999999999</v>
      </c>
      <c r="C26" s="2">
        <v>372.29300000000001</v>
      </c>
      <c r="D26" s="2">
        <f t="shared" si="0"/>
        <v>645.44299999999998</v>
      </c>
      <c r="E26" s="5">
        <f t="shared" si="1"/>
        <v>1447.4278529886767</v>
      </c>
      <c r="F26">
        <f t="shared" si="2"/>
        <v>3.6625390168186631</v>
      </c>
      <c r="G26">
        <f t="shared" si="3"/>
        <v>4.0896465245997646</v>
      </c>
      <c r="H26">
        <f t="shared" si="4"/>
        <v>0.89556371065029861</v>
      </c>
    </row>
    <row r="27" spans="1:16" x14ac:dyDescent="0.2">
      <c r="A27">
        <v>19</v>
      </c>
      <c r="B27" s="2">
        <v>655.19600000000003</v>
      </c>
      <c r="C27" s="2">
        <v>368.71699999999998</v>
      </c>
      <c r="D27" s="2">
        <f t="shared" si="0"/>
        <v>641.86699999999996</v>
      </c>
      <c r="E27" s="5">
        <f t="shared" si="1"/>
        <v>1442.4417365321819</v>
      </c>
      <c r="F27">
        <f t="shared" si="2"/>
        <v>3.5764338917866438</v>
      </c>
      <c r="G27">
        <f t="shared" si="3"/>
        <v>3.9957978121627429</v>
      </c>
      <c r="H27">
        <f t="shared" si="4"/>
        <v>0.89504876370380804</v>
      </c>
    </row>
    <row r="28" spans="1:16" x14ac:dyDescent="0.2">
      <c r="A28">
        <v>20</v>
      </c>
      <c r="B28" s="2">
        <v>655.73299999999995</v>
      </c>
      <c r="C28" s="2">
        <v>365.21300000000002</v>
      </c>
      <c r="D28" s="2">
        <f t="shared" si="0"/>
        <v>638.36300000000006</v>
      </c>
      <c r="E28" s="5">
        <f t="shared" si="1"/>
        <v>1437.5172182709571</v>
      </c>
      <c r="F28">
        <f t="shared" si="2"/>
        <v>3.5021754733019277</v>
      </c>
      <c r="G28">
        <f t="shared" si="3"/>
        <v>3.8980751156926958</v>
      </c>
      <c r="H28">
        <f t="shared" si="4"/>
        <v>0.89843714381055073</v>
      </c>
      <c r="P28" t="s">
        <v>51</v>
      </c>
    </row>
    <row r="29" spans="1:16" x14ac:dyDescent="0.2">
      <c r="A29">
        <v>21</v>
      </c>
      <c r="B29" s="2">
        <v>656.26900000000001</v>
      </c>
      <c r="C29" s="2">
        <v>361.77</v>
      </c>
      <c r="D29" s="2">
        <f t="shared" si="0"/>
        <v>634.91999999999996</v>
      </c>
      <c r="E29" s="5">
        <f t="shared" si="1"/>
        <v>1432.6407256548757</v>
      </c>
      <c r="F29">
        <f t="shared" si="2"/>
        <v>3.420347212395185</v>
      </c>
      <c r="G29">
        <f t="shared" si="3"/>
        <v>3.8108013826630125</v>
      </c>
      <c r="H29">
        <f t="shared" si="4"/>
        <v>0.89754014154498507</v>
      </c>
    </row>
    <row r="30" spans="1:16" x14ac:dyDescent="0.2">
      <c r="A30">
        <v>22</v>
      </c>
      <c r="B30" s="2">
        <v>656.80499999999995</v>
      </c>
      <c r="C30" s="2">
        <v>358.39600000000002</v>
      </c>
      <c r="D30" s="2">
        <f t="shared" si="0"/>
        <v>631.54600000000005</v>
      </c>
      <c r="E30" s="5">
        <f t="shared" si="1"/>
        <v>1427.8254188960543</v>
      </c>
      <c r="F30">
        <f t="shared" si="2"/>
        <v>3.3583344815496714</v>
      </c>
      <c r="G30">
        <f t="shared" si="3"/>
        <v>3.7335957081689579</v>
      </c>
      <c r="H30">
        <f t="shared" si="4"/>
        <v>0.89949066370570596</v>
      </c>
    </row>
    <row r="31" spans="1:16" x14ac:dyDescent="0.2">
      <c r="A31">
        <v>23</v>
      </c>
      <c r="B31" s="2">
        <v>657.34199999999998</v>
      </c>
      <c r="C31" s="2">
        <v>355.072</v>
      </c>
      <c r="D31" s="2">
        <f t="shared" si="0"/>
        <v>628.22199999999998</v>
      </c>
      <c r="E31" s="5">
        <f t="shared" si="1"/>
        <v>1423.0458262518355</v>
      </c>
      <c r="F31">
        <f t="shared" si="2"/>
        <v>3.2896965894844907</v>
      </c>
      <c r="G31">
        <f t="shared" si="3"/>
        <v>3.6518408095248964</v>
      </c>
      <c r="H31">
        <f t="shared" si="4"/>
        <v>0.90083241879113551</v>
      </c>
    </row>
    <row r="32" spans="1:16" x14ac:dyDescent="0.2">
      <c r="A32">
        <v>24</v>
      </c>
      <c r="B32" s="2">
        <v>657.87900000000002</v>
      </c>
      <c r="C32" s="2">
        <v>351.80500000000001</v>
      </c>
      <c r="D32" s="2">
        <f t="shared" si="0"/>
        <v>624.95499999999993</v>
      </c>
      <c r="E32" s="5">
        <f t="shared" si="1"/>
        <v>1418.3134602198188</v>
      </c>
      <c r="F32">
        <f t="shared" si="2"/>
        <v>3.2024831468049078</v>
      </c>
      <c r="G32">
        <f t="shared" si="3"/>
        <v>3.5727424710071367</v>
      </c>
      <c r="H32">
        <f t="shared" si="4"/>
        <v>0.89636551550891519</v>
      </c>
    </row>
    <row r="33" spans="1:8" x14ac:dyDescent="0.2">
      <c r="A33">
        <v>25</v>
      </c>
      <c r="B33">
        <v>658.41600000000005</v>
      </c>
      <c r="C33">
        <v>348.61399999999998</v>
      </c>
      <c r="D33" s="2">
        <f t="shared" si="0"/>
        <v>621.7639999999999</v>
      </c>
      <c r="E33" s="5">
        <f t="shared" si="1"/>
        <v>1413.6576966916944</v>
      </c>
      <c r="F33">
        <f t="shared" si="2"/>
        <v>3.1399548404159687</v>
      </c>
      <c r="G33">
        <f t="shared" si="3"/>
        <v>3.4966724716958351</v>
      </c>
      <c r="H33">
        <f t="shared" si="4"/>
        <v>0.89798368758659763</v>
      </c>
    </row>
    <row r="34" spans="1:8" x14ac:dyDescent="0.2">
      <c r="A34">
        <v>26</v>
      </c>
      <c r="B34">
        <v>658.95299999999997</v>
      </c>
      <c r="C34">
        <v>345.47500000000002</v>
      </c>
      <c r="D34" s="2">
        <f t="shared" si="0"/>
        <v>618.625</v>
      </c>
      <c r="E34" s="5">
        <f t="shared" si="1"/>
        <v>1409.0452827687102</v>
      </c>
      <c r="F34">
        <f t="shared" si="2"/>
        <v>3.072878642512614</v>
      </c>
      <c r="G34">
        <f t="shared" si="3"/>
        <v>3.4229761445740476</v>
      </c>
      <c r="H34">
        <f t="shared" si="4"/>
        <v>0.89772131406279509</v>
      </c>
    </row>
    <row r="35" spans="1:8" x14ac:dyDescent="0.2">
      <c r="A35">
        <v>27</v>
      </c>
      <c r="B35">
        <v>659.49</v>
      </c>
      <c r="C35">
        <v>342.39299999999997</v>
      </c>
      <c r="D35" s="2">
        <f t="shared" si="0"/>
        <v>615.54299999999989</v>
      </c>
      <c r="E35" s="5">
        <f t="shared" si="1"/>
        <v>1404.4850240521521</v>
      </c>
      <c r="F35">
        <f t="shared" si="2"/>
        <v>3.0003232675152245</v>
      </c>
      <c r="G35">
        <f t="shared" si="3"/>
        <v>3.3454597808574711</v>
      </c>
      <c r="H35">
        <f t="shared" si="4"/>
        <v>0.89683435582842819</v>
      </c>
    </row>
    <row r="36" spans="1:8" x14ac:dyDescent="0.2">
      <c r="A36">
        <v>28</v>
      </c>
      <c r="B36">
        <v>660.02599999999995</v>
      </c>
      <c r="C36">
        <v>339.37400000000002</v>
      </c>
      <c r="D36" s="2">
        <f t="shared" si="0"/>
        <v>612.524</v>
      </c>
      <c r="E36" s="5">
        <f t="shared" si="1"/>
        <v>1399.9874175254613</v>
      </c>
      <c r="F36">
        <f t="shared" si="2"/>
        <v>2.9342493082507364</v>
      </c>
      <c r="G36">
        <f t="shared" si="3"/>
        <v>3.2768003096604854</v>
      </c>
      <c r="H36">
        <f t="shared" si="4"/>
        <v>0.89546174040576754</v>
      </c>
    </row>
    <row r="37" spans="1:8" x14ac:dyDescent="0.2">
      <c r="A37">
        <v>29</v>
      </c>
      <c r="B37">
        <v>660.56200000000001</v>
      </c>
      <c r="C37">
        <v>336.41199999999998</v>
      </c>
      <c r="D37" s="2">
        <f t="shared" si="0"/>
        <v>609.5619999999999</v>
      </c>
      <c r="E37" s="5">
        <f t="shared" si="1"/>
        <v>1395.5451323960526</v>
      </c>
      <c r="F37">
        <f t="shared" si="2"/>
        <v>2.8745767985745152</v>
      </c>
      <c r="G37">
        <f t="shared" si="3"/>
        <v>3.2164061944432447</v>
      </c>
      <c r="H37">
        <f t="shared" si="4"/>
        <v>0.89372318817838248</v>
      </c>
    </row>
    <row r="38" spans="1:8" x14ac:dyDescent="0.2">
      <c r="A38">
        <v>30</v>
      </c>
      <c r="B38">
        <v>661.09900000000005</v>
      </c>
      <c r="C38">
        <v>333.50099999999998</v>
      </c>
      <c r="D38" s="2">
        <f t="shared" si="0"/>
        <v>606.65099999999995</v>
      </c>
      <c r="E38" s="5">
        <f t="shared" si="1"/>
        <v>1391.1505876047054</v>
      </c>
      <c r="F38">
        <f t="shared" si="2"/>
        <v>2.8202434163356949</v>
      </c>
      <c r="G38">
        <f t="shared" si="3"/>
        <v>3.1519816070743873</v>
      </c>
      <c r="H38">
        <f t="shared" si="4"/>
        <v>0.89475249792253519</v>
      </c>
    </row>
    <row r="39" spans="1:8" x14ac:dyDescent="0.2">
      <c r="A39">
        <v>31</v>
      </c>
      <c r="B39">
        <v>661.63599999999997</v>
      </c>
      <c r="C39">
        <v>330.63600000000002</v>
      </c>
      <c r="D39" s="2">
        <f t="shared" si="0"/>
        <v>603.78600000000006</v>
      </c>
      <c r="E39" s="5">
        <f t="shared" si="1"/>
        <v>1386.7974822113752</v>
      </c>
      <c r="F39">
        <f t="shared" si="2"/>
        <v>2.7535219029462694</v>
      </c>
      <c r="G39">
        <f t="shared" si="3"/>
        <v>3.0837209640006806</v>
      </c>
      <c r="H39">
        <f t="shared" si="4"/>
        <v>0.89292187428462211</v>
      </c>
    </row>
    <row r="40" spans="1:8" x14ac:dyDescent="0.2">
      <c r="A40">
        <v>32</v>
      </c>
      <c r="B40">
        <v>662.17200000000003</v>
      </c>
      <c r="C40">
        <v>327.83</v>
      </c>
      <c r="D40" s="2">
        <f t="shared" si="0"/>
        <v>600.98</v>
      </c>
      <c r="E40" s="5">
        <f t="shared" si="1"/>
        <v>1382.5069251018308</v>
      </c>
      <c r="F40">
        <f t="shared" si="2"/>
        <v>2.7048941540586706</v>
      </c>
      <c r="G40">
        <f t="shared" si="3"/>
        <v>3.0291104320694098</v>
      </c>
      <c r="H40">
        <f t="shared" si="4"/>
        <v>0.89296650443039705</v>
      </c>
    </row>
    <row r="41" spans="1:8" x14ac:dyDescent="0.2">
      <c r="A41">
        <v>33</v>
      </c>
      <c r="B41">
        <v>662.70899999999995</v>
      </c>
      <c r="C41">
        <v>325.065</v>
      </c>
      <c r="D41" s="2">
        <f t="shared" si="0"/>
        <v>598.21499999999992</v>
      </c>
      <c r="E41" s="5">
        <f t="shared" si="1"/>
        <v>1378.2526692426259</v>
      </c>
      <c r="F41">
        <f t="shared" si="2"/>
        <v>2.642931805528963</v>
      </c>
      <c r="G41">
        <f t="shared" si="3"/>
        <v>2.9704500482648513</v>
      </c>
      <c r="H41">
        <f t="shared" si="4"/>
        <v>0.88974120506513699</v>
      </c>
    </row>
    <row r="42" spans="1:8" x14ac:dyDescent="0.2">
      <c r="A42">
        <v>34</v>
      </c>
      <c r="B42">
        <v>663.24599999999998</v>
      </c>
      <c r="C42">
        <v>322.35500000000002</v>
      </c>
      <c r="D42" s="2">
        <f t="shared" si="0"/>
        <v>595.505</v>
      </c>
      <c r="E42" s="5">
        <f t="shared" si="1"/>
        <v>1374.0574653734423</v>
      </c>
      <c r="F42">
        <f t="shared" si="2"/>
        <v>2.5979403429953427</v>
      </c>
      <c r="G42">
        <f t="shared" si="3"/>
        <v>2.9083144382996386</v>
      </c>
      <c r="H42">
        <f t="shared" si="4"/>
        <v>0.89328042002027885</v>
      </c>
    </row>
    <row r="43" spans="1:8" x14ac:dyDescent="0.2">
      <c r="A43">
        <v>35</v>
      </c>
      <c r="B43">
        <v>663.78200000000004</v>
      </c>
      <c r="C43">
        <v>319.68299999999999</v>
      </c>
      <c r="D43" s="2">
        <f t="shared" si="0"/>
        <v>592.83299999999997</v>
      </c>
      <c r="E43" s="5">
        <f t="shared" si="1"/>
        <v>1369.8961576936665</v>
      </c>
      <c r="F43">
        <f t="shared" si="2"/>
        <v>2.5377282484598078</v>
      </c>
      <c r="G43">
        <f t="shared" si="3"/>
        <v>2.8585788262417213</v>
      </c>
      <c r="H43">
        <f t="shared" si="4"/>
        <v>0.88775870903523502</v>
      </c>
    </row>
    <row r="44" spans="1:8" x14ac:dyDescent="0.2">
      <c r="A44">
        <v>36</v>
      </c>
      <c r="B44">
        <v>664.31899999999996</v>
      </c>
      <c r="C44">
        <v>317.065</v>
      </c>
      <c r="D44" s="2">
        <f t="shared" si="0"/>
        <v>590.21499999999992</v>
      </c>
      <c r="E44" s="5">
        <f t="shared" si="1"/>
        <v>1365.7948030401203</v>
      </c>
      <c r="F44">
        <f t="shared" si="2"/>
        <v>2.4963052279963329</v>
      </c>
      <c r="G44">
        <f t="shared" si="3"/>
        <v>2.8052506299956486</v>
      </c>
      <c r="H44">
        <f t="shared" si="4"/>
        <v>0.88986887706365303</v>
      </c>
    </row>
    <row r="45" spans="1:8" x14ac:dyDescent="0.2">
      <c r="A45">
        <v>37</v>
      </c>
      <c r="B45">
        <v>664.85599999999999</v>
      </c>
      <c r="C45">
        <v>314.48200000000003</v>
      </c>
      <c r="D45" s="2">
        <f t="shared" si="0"/>
        <v>587.63200000000006</v>
      </c>
      <c r="E45" s="5">
        <f t="shared" si="1"/>
        <v>1361.7247267677774</v>
      </c>
      <c r="F45">
        <f t="shared" si="2"/>
        <v>2.4483968547353459</v>
      </c>
      <c r="G45">
        <f t="shared" si="3"/>
        <v>2.7481990316432103</v>
      </c>
      <c r="H45">
        <f t="shared" si="4"/>
        <v>0.8909095835287425</v>
      </c>
    </row>
    <row r="46" spans="1:8" x14ac:dyDescent="0.2">
      <c r="A46">
        <v>38</v>
      </c>
      <c r="B46">
        <v>665.39200000000005</v>
      </c>
      <c r="C46">
        <v>311.94099999999997</v>
      </c>
      <c r="D46" s="2">
        <f t="shared" si="0"/>
        <v>585.09099999999989</v>
      </c>
      <c r="E46" s="5">
        <f t="shared" si="1"/>
        <v>1357.6978792440059</v>
      </c>
      <c r="F46">
        <f t="shared" si="2"/>
        <v>2.3988854273245463</v>
      </c>
      <c r="G46">
        <f t="shared" si="3"/>
        <v>2.697876606218363</v>
      </c>
      <c r="H46">
        <f t="shared" si="4"/>
        <v>0.88917536917564399</v>
      </c>
    </row>
    <row r="47" spans="1:8" x14ac:dyDescent="0.2">
      <c r="A47">
        <v>39</v>
      </c>
      <c r="B47">
        <v>665.928</v>
      </c>
      <c r="C47">
        <v>309.44400000000002</v>
      </c>
      <c r="D47" s="2">
        <f t="shared" si="0"/>
        <v>582.59400000000005</v>
      </c>
      <c r="E47" s="5">
        <f t="shared" si="1"/>
        <v>1353.718466609711</v>
      </c>
      <c r="F47">
        <f t="shared" si="2"/>
        <v>2.3612017758885533</v>
      </c>
      <c r="G47">
        <f t="shared" si="3"/>
        <v>2.6540024358919299</v>
      </c>
      <c r="H47">
        <f t="shared" si="4"/>
        <v>0.88967581338900503</v>
      </c>
    </row>
    <row r="48" spans="1:8" x14ac:dyDescent="0.2">
      <c r="A48">
        <v>40</v>
      </c>
      <c r="B48">
        <v>666.46500000000003</v>
      </c>
      <c r="C48">
        <v>306.97899999999998</v>
      </c>
      <c r="D48" s="2">
        <f t="shared" si="0"/>
        <v>580.12899999999991</v>
      </c>
      <c r="E48" s="5">
        <f t="shared" si="1"/>
        <v>1349.7682616981244</v>
      </c>
      <c r="F48">
        <f t="shared" si="2"/>
        <v>2.3084670851198164</v>
      </c>
      <c r="G48">
        <f t="shared" si="3"/>
        <v>2.6063345716042816</v>
      </c>
      <c r="H48">
        <f t="shared" si="4"/>
        <v>0.88571402546330869</v>
      </c>
    </row>
    <row r="49" spans="1:8" x14ac:dyDescent="0.2">
      <c r="A49">
        <v>41</v>
      </c>
      <c r="B49">
        <v>667.00199999999995</v>
      </c>
      <c r="C49">
        <v>304.56200000000001</v>
      </c>
      <c r="D49" s="2">
        <f t="shared" si="0"/>
        <v>577.71199999999999</v>
      </c>
      <c r="E49" s="5">
        <f t="shared" si="1"/>
        <v>1345.8738486879558</v>
      </c>
      <c r="F49">
        <f t="shared" si="2"/>
        <v>2.2656176577538889</v>
      </c>
      <c r="G49">
        <f t="shared" si="3"/>
        <v>2.5554136466539883</v>
      </c>
      <c r="H49">
        <f t="shared" si="4"/>
        <v>0.8865952722450422</v>
      </c>
    </row>
    <row r="50" spans="1:8" x14ac:dyDescent="0.2">
      <c r="A50">
        <v>42</v>
      </c>
      <c r="B50">
        <v>667.53800000000001</v>
      </c>
      <c r="C50">
        <v>302.18299999999999</v>
      </c>
      <c r="D50" s="2">
        <f t="shared" si="0"/>
        <v>575.33299999999997</v>
      </c>
      <c r="E50" s="5">
        <f t="shared" si="1"/>
        <v>1342.020130665823</v>
      </c>
      <c r="F50">
        <f t="shared" si="2"/>
        <v>2.2249443003677736</v>
      </c>
      <c r="G50">
        <f t="shared" si="3"/>
        <v>2.5106316354870919</v>
      </c>
      <c r="H50">
        <f t="shared" si="4"/>
        <v>0.88620897981161162</v>
      </c>
    </row>
    <row r="51" spans="1:8" x14ac:dyDescent="0.2">
      <c r="A51">
        <v>43</v>
      </c>
      <c r="B51">
        <v>668.07399999999996</v>
      </c>
      <c r="C51">
        <v>299.83999999999997</v>
      </c>
      <c r="D51" s="2">
        <f t="shared" si="0"/>
        <v>572.99</v>
      </c>
      <c r="E51" s="5">
        <f t="shared" si="1"/>
        <v>1338.204720926848</v>
      </c>
      <c r="F51">
        <f t="shared" si="2"/>
        <v>2.1788483328745429</v>
      </c>
      <c r="G51">
        <f t="shared" si="3"/>
        <v>2.4716696630772055</v>
      </c>
      <c r="H51">
        <f t="shared" si="4"/>
        <v>0.88152893787671338</v>
      </c>
    </row>
    <row r="52" spans="1:8" x14ac:dyDescent="0.2">
      <c r="A52">
        <v>44</v>
      </c>
      <c r="B52">
        <v>668.61099999999999</v>
      </c>
      <c r="C52">
        <v>297.53899999999999</v>
      </c>
      <c r="D52" s="2">
        <f t="shared" si="0"/>
        <v>570.68899999999996</v>
      </c>
      <c r="E52" s="5">
        <f t="shared" si="1"/>
        <v>1334.4382880024723</v>
      </c>
      <c r="F52">
        <f t="shared" si="2"/>
        <v>2.1509981572412369</v>
      </c>
      <c r="G52">
        <f t="shared" si="3"/>
        <v>2.4248001281694238</v>
      </c>
      <c r="H52">
        <f t="shared" si="4"/>
        <v>0.88708266394934143</v>
      </c>
    </row>
    <row r="53" spans="1:8" x14ac:dyDescent="0.2">
      <c r="A53">
        <v>45</v>
      </c>
      <c r="B53">
        <v>669.14700000000005</v>
      </c>
      <c r="C53">
        <v>295.26100000000002</v>
      </c>
      <c r="D53" s="2">
        <f t="shared" si="0"/>
        <v>568.41100000000006</v>
      </c>
      <c r="E53" s="5">
        <f t="shared" si="1"/>
        <v>1330.6904598809117</v>
      </c>
      <c r="F53">
        <f t="shared" si="2"/>
        <v>2.0931691738022953</v>
      </c>
      <c r="G53">
        <f t="shared" si="3"/>
        <v>2.3834564087463401</v>
      </c>
      <c r="H53">
        <f t="shared" si="4"/>
        <v>0.8782074495347153</v>
      </c>
    </row>
    <row r="54" spans="1:8" x14ac:dyDescent="0.2">
      <c r="A54">
        <v>46</v>
      </c>
      <c r="B54">
        <v>669.68299999999999</v>
      </c>
      <c r="C54">
        <v>293.03800000000001</v>
      </c>
      <c r="D54" s="2">
        <f t="shared" si="0"/>
        <v>566.18799999999999</v>
      </c>
      <c r="E54" s="5">
        <f t="shared" si="1"/>
        <v>1327.0147685624754</v>
      </c>
      <c r="F54">
        <f t="shared" si="2"/>
        <v>2.0704854087677358</v>
      </c>
      <c r="G54">
        <f t="shared" si="3"/>
        <v>2.3479596345332032</v>
      </c>
      <c r="H54">
        <f t="shared" si="4"/>
        <v>0.88182325552601248</v>
      </c>
    </row>
    <row r="55" spans="1:8" x14ac:dyDescent="0.2">
      <c r="A55">
        <v>47</v>
      </c>
      <c r="B55">
        <v>670.22</v>
      </c>
      <c r="C55">
        <v>290.83300000000003</v>
      </c>
      <c r="D55" s="2">
        <f t="shared" si="0"/>
        <v>563.98299999999995</v>
      </c>
      <c r="E55" s="5">
        <f t="shared" si="1"/>
        <v>1323.3508524287963</v>
      </c>
      <c r="F55">
        <f t="shared" si="2"/>
        <v>2.0319946470976125</v>
      </c>
      <c r="G55">
        <f t="shared" si="3"/>
        <v>2.3045021675653397</v>
      </c>
      <c r="H55">
        <f t="shared" si="4"/>
        <v>0.88174993961683878</v>
      </c>
    </row>
    <row r="56" spans="1:8" x14ac:dyDescent="0.2">
      <c r="A56">
        <v>48</v>
      </c>
      <c r="B56">
        <v>670.75599999999997</v>
      </c>
      <c r="C56">
        <v>288.66300000000001</v>
      </c>
      <c r="D56" s="2">
        <f t="shared" si="0"/>
        <v>561.81299999999999</v>
      </c>
      <c r="E56" s="5">
        <f t="shared" si="1"/>
        <v>1319.7275266002437</v>
      </c>
      <c r="F56">
        <f t="shared" si="2"/>
        <v>2.0096219537136473</v>
      </c>
      <c r="G56">
        <f t="shared" si="3"/>
        <v>2.2707109534969581</v>
      </c>
      <c r="H56">
        <f t="shared" si="4"/>
        <v>0.88501883104882795</v>
      </c>
    </row>
    <row r="57" spans="1:8" x14ac:dyDescent="0.2">
      <c r="A57">
        <v>49</v>
      </c>
      <c r="B57">
        <v>671.29300000000001</v>
      </c>
      <c r="C57">
        <v>286.51100000000002</v>
      </c>
      <c r="D57" s="2">
        <f t="shared" si="0"/>
        <v>559.66100000000006</v>
      </c>
      <c r="E57" s="5">
        <f t="shared" si="1"/>
        <v>1316.1169711830053</v>
      </c>
      <c r="F57">
        <f t="shared" si="2"/>
        <v>1.9780479993505389</v>
      </c>
      <c r="G57">
        <f t="shared" si="3"/>
        <v>2.2333696457950123</v>
      </c>
      <c r="H57">
        <f t="shared" si="4"/>
        <v>0.8856787335114038</v>
      </c>
    </row>
    <row r="58" spans="1:8" x14ac:dyDescent="0.2">
      <c r="A58">
        <v>50</v>
      </c>
      <c r="B58">
        <v>671.83</v>
      </c>
      <c r="C58">
        <v>284.387</v>
      </c>
      <c r="D58" s="2">
        <f t="shared" si="0"/>
        <v>557.53700000000003</v>
      </c>
      <c r="E58" s="5">
        <f t="shared" si="1"/>
        <v>1312.5364431777496</v>
      </c>
      <c r="F58">
        <f t="shared" si="2"/>
        <v>1.9429466468068539</v>
      </c>
      <c r="G58">
        <f t="shared" si="3"/>
        <v>2.1969341604215593</v>
      </c>
      <c r="H58">
        <f t="shared" si="4"/>
        <v>0.88439002033362302</v>
      </c>
    </row>
    <row r="59" spans="1:8" x14ac:dyDescent="0.2">
      <c r="A59">
        <v>51</v>
      </c>
      <c r="B59">
        <v>672.36699999999996</v>
      </c>
      <c r="C59">
        <v>282.29500000000002</v>
      </c>
      <c r="D59" s="2">
        <f t="shared" si="0"/>
        <v>555.44499999999994</v>
      </c>
      <c r="E59" s="5">
        <f t="shared" si="1"/>
        <v>1308.9933299760796</v>
      </c>
      <c r="F59">
        <f t="shared" si="2"/>
        <v>1.9173244182025171</v>
      </c>
      <c r="G59">
        <f t="shared" si="3"/>
        <v>2.1614523586725034</v>
      </c>
      <c r="H59">
        <f t="shared" si="4"/>
        <v>0.88705374907271972</v>
      </c>
    </row>
    <row r="60" spans="1:8" x14ac:dyDescent="0.2">
      <c r="A60">
        <v>52</v>
      </c>
      <c r="B60">
        <v>672.904</v>
      </c>
      <c r="C60">
        <v>280.22500000000002</v>
      </c>
      <c r="D60" s="2">
        <f t="shared" si="0"/>
        <v>553.375</v>
      </c>
      <c r="E60" s="5">
        <f t="shared" si="1"/>
        <v>1305.4712651557682</v>
      </c>
      <c r="F60">
        <f t="shared" si="2"/>
        <v>1.8705967211290804</v>
      </c>
      <c r="G60">
        <f t="shared" si="3"/>
        <v>2.1227756876673443</v>
      </c>
      <c r="H60">
        <f t="shared" si="4"/>
        <v>0.88120319636062161</v>
      </c>
    </row>
    <row r="61" spans="1:8" x14ac:dyDescent="0.2">
      <c r="A61">
        <v>53</v>
      </c>
      <c r="B61">
        <v>673.44</v>
      </c>
      <c r="C61">
        <v>278.2</v>
      </c>
      <c r="D61" s="2">
        <f t="shared" si="0"/>
        <v>551.34999999999991</v>
      </c>
      <c r="E61" s="5">
        <f t="shared" si="1"/>
        <v>1302.0101003470536</v>
      </c>
      <c r="F61">
        <f t="shared" si="2"/>
        <v>1.8435259963581343</v>
      </c>
      <c r="G61">
        <f t="shared" si="3"/>
        <v>2.0931494111941586</v>
      </c>
      <c r="H61">
        <f t="shared" si="4"/>
        <v>0.88074266772307852</v>
      </c>
    </row>
    <row r="62" spans="1:8" x14ac:dyDescent="0.2">
      <c r="A62">
        <v>54</v>
      </c>
      <c r="B62">
        <v>673.97699999999998</v>
      </c>
      <c r="C62">
        <v>276.19900000000001</v>
      </c>
      <c r="D62" s="2">
        <f t="shared" si="0"/>
        <v>549.34899999999993</v>
      </c>
      <c r="E62" s="5">
        <f t="shared" si="1"/>
        <v>1298.5746770164953</v>
      </c>
      <c r="F62">
        <f t="shared" si="2"/>
        <v>1.8129333539944208</v>
      </c>
      <c r="G62">
        <f t="shared" si="3"/>
        <v>2.0603223300900488</v>
      </c>
      <c r="H62">
        <f t="shared" si="4"/>
        <v>0.87992705195559584</v>
      </c>
    </row>
    <row r="63" spans="1:8" x14ac:dyDescent="0.2">
      <c r="A63">
        <v>55</v>
      </c>
      <c r="B63">
        <v>674.51400000000001</v>
      </c>
      <c r="C63">
        <v>274.226</v>
      </c>
      <c r="D63" s="2">
        <f t="shared" si="0"/>
        <v>547.37599999999998</v>
      </c>
      <c r="E63" s="5">
        <f t="shared" si="1"/>
        <v>1295.1723972553934</v>
      </c>
      <c r="F63">
        <f t="shared" si="2"/>
        <v>1.7834389212277697</v>
      </c>
      <c r="G63">
        <f t="shared" si="3"/>
        <v>2.024526818707169</v>
      </c>
      <c r="H63">
        <f t="shared" si="4"/>
        <v>0.88091642192551722</v>
      </c>
    </row>
    <row r="64" spans="1:8" x14ac:dyDescent="0.2">
      <c r="A64">
        <v>56</v>
      </c>
      <c r="B64">
        <v>675.05</v>
      </c>
      <c r="C64">
        <v>272.27999999999997</v>
      </c>
      <c r="D64" s="2">
        <f t="shared" si="0"/>
        <v>545.42999999999995</v>
      </c>
      <c r="E64" s="5">
        <f t="shared" si="1"/>
        <v>1291.8021020142128</v>
      </c>
      <c r="F64">
        <f t="shared" si="2"/>
        <v>1.7568601597144353</v>
      </c>
      <c r="G64">
        <f t="shared" si="3"/>
        <v>1.9970610126893866</v>
      </c>
      <c r="H64">
        <f t="shared" si="4"/>
        <v>0.87972282696987836</v>
      </c>
    </row>
    <row r="65" spans="1:8" x14ac:dyDescent="0.2">
      <c r="A65">
        <v>57</v>
      </c>
      <c r="B65">
        <v>675.58699999999999</v>
      </c>
      <c r="C65">
        <v>270.358</v>
      </c>
      <c r="D65" s="2">
        <f t="shared" si="0"/>
        <v>543.50800000000004</v>
      </c>
      <c r="E65" s="5">
        <f t="shared" si="1"/>
        <v>1288.4591125390789</v>
      </c>
      <c r="F65">
        <f t="shared" si="2"/>
        <v>1.7304325419259965</v>
      </c>
      <c r="G65">
        <f t="shared" si="3"/>
        <v>1.9665299286331897</v>
      </c>
      <c r="H65">
        <f t="shared" si="4"/>
        <v>0.87994213397439136</v>
      </c>
    </row>
    <row r="66" spans="1:8" x14ac:dyDescent="0.2">
      <c r="A66">
        <v>58</v>
      </c>
      <c r="B66">
        <v>676.12400000000002</v>
      </c>
      <c r="C66">
        <v>268.45999999999998</v>
      </c>
      <c r="D66" s="2">
        <f t="shared" si="0"/>
        <v>541.6099999999999</v>
      </c>
      <c r="E66" s="5">
        <f t="shared" si="1"/>
        <v>1285.1439094800523</v>
      </c>
      <c r="F66">
        <f t="shared" si="2"/>
        <v>1.7105208888847225</v>
      </c>
      <c r="G66">
        <f t="shared" si="3"/>
        <v>1.9330897625382857</v>
      </c>
      <c r="H66">
        <f t="shared" si="4"/>
        <v>0.8848636633607152</v>
      </c>
    </row>
    <row r="67" spans="1:8" x14ac:dyDescent="0.2">
      <c r="A67">
        <v>59</v>
      </c>
      <c r="B67">
        <v>676.66</v>
      </c>
      <c r="C67">
        <v>266.57900000000001</v>
      </c>
      <c r="D67" s="2">
        <f t="shared" si="0"/>
        <v>539.72900000000004</v>
      </c>
      <c r="E67" s="5">
        <f t="shared" si="1"/>
        <v>1281.8446674863769</v>
      </c>
      <c r="F67">
        <f t="shared" si="2"/>
        <v>1.6743834472728665</v>
      </c>
      <c r="G67">
        <f t="shared" si="3"/>
        <v>1.9038856346044462</v>
      </c>
      <c r="H67">
        <f t="shared" si="4"/>
        <v>0.87945589632054688</v>
      </c>
    </row>
    <row r="68" spans="1:8" x14ac:dyDescent="0.2">
      <c r="A68">
        <v>60</v>
      </c>
      <c r="B68">
        <v>677.19600000000003</v>
      </c>
      <c r="C68">
        <v>264.733</v>
      </c>
      <c r="D68" s="2">
        <f t="shared" si="0"/>
        <v>537.88300000000004</v>
      </c>
      <c r="E68" s="5">
        <f t="shared" si="1"/>
        <v>1278.5934771232653</v>
      </c>
      <c r="F68">
        <f t="shared" si="2"/>
        <v>1.6429946638529873</v>
      </c>
      <c r="G68">
        <f t="shared" si="3"/>
        <v>1.8790193494540683</v>
      </c>
      <c r="H68">
        <f t="shared" si="4"/>
        <v>0.8743894331531733</v>
      </c>
    </row>
    <row r="69" spans="1:8" x14ac:dyDescent="0.2">
      <c r="A69">
        <v>61</v>
      </c>
      <c r="B69">
        <v>677.73299999999995</v>
      </c>
      <c r="C69">
        <v>262.91699999999997</v>
      </c>
      <c r="D69" s="2">
        <f t="shared" si="0"/>
        <v>536.06700000000001</v>
      </c>
      <c r="E69" s="5">
        <f t="shared" si="1"/>
        <v>1275.3821869556261</v>
      </c>
      <c r="F69">
        <f t="shared" si="2"/>
        <v>1.618111560833168</v>
      </c>
      <c r="G69">
        <f t="shared" si="3"/>
        <v>1.8478993457965429</v>
      </c>
      <c r="H69">
        <f t="shared" si="4"/>
        <v>0.87564918755662846</v>
      </c>
    </row>
    <row r="70" spans="1:8" x14ac:dyDescent="0.2">
      <c r="A70">
        <v>62</v>
      </c>
      <c r="B70">
        <v>678.26900000000001</v>
      </c>
      <c r="C70">
        <v>261.12400000000002</v>
      </c>
      <c r="D70" s="2">
        <f t="shared" si="0"/>
        <v>534.274</v>
      </c>
      <c r="E70" s="5">
        <f t="shared" si="1"/>
        <v>1272.1989391899849</v>
      </c>
      <c r="F70">
        <f t="shared" si="2"/>
        <v>1.5978691456332599</v>
      </c>
      <c r="G70">
        <f t="shared" si="3"/>
        <v>1.8209022824450121</v>
      </c>
      <c r="H70">
        <f t="shared" si="4"/>
        <v>0.87751504352431531</v>
      </c>
    </row>
    <row r="71" spans="1:8" x14ac:dyDescent="0.2">
      <c r="A71">
        <v>63</v>
      </c>
      <c r="B71">
        <v>678.80499999999995</v>
      </c>
      <c r="C71">
        <v>259.34899999999999</v>
      </c>
      <c r="D71" s="2">
        <f t="shared" si="0"/>
        <v>532.49900000000002</v>
      </c>
      <c r="E71" s="5">
        <f t="shared" si="1"/>
        <v>1269.0352474790311</v>
      </c>
      <c r="F71">
        <f t="shared" si="2"/>
        <v>1.5741402549766204</v>
      </c>
      <c r="G71">
        <f t="shared" si="3"/>
        <v>1.7977904705786583</v>
      </c>
      <c r="H71">
        <f t="shared" si="4"/>
        <v>0.87559717371844159</v>
      </c>
    </row>
    <row r="72" spans="1:8" x14ac:dyDescent="0.2">
      <c r="A72">
        <v>64</v>
      </c>
      <c r="B72">
        <v>679.34199999999998</v>
      </c>
      <c r="C72">
        <v>257.596</v>
      </c>
      <c r="D72" s="2">
        <f t="shared" si="0"/>
        <v>530.74599999999998</v>
      </c>
      <c r="E72" s="5">
        <f t="shared" si="1"/>
        <v>1265.8986192761936</v>
      </c>
      <c r="F72">
        <f t="shared" si="2"/>
        <v>1.5559175120307083</v>
      </c>
      <c r="G72">
        <f t="shared" si="3"/>
        <v>1.7718689083186674</v>
      </c>
      <c r="H72">
        <f t="shared" si="4"/>
        <v>0.87812224974765418</v>
      </c>
    </row>
    <row r="73" spans="1:8" x14ac:dyDescent="0.2">
      <c r="A73">
        <v>65</v>
      </c>
      <c r="B73">
        <v>679.87900000000002</v>
      </c>
      <c r="C73">
        <v>255.85900000000001</v>
      </c>
      <c r="D73" s="2">
        <f t="shared" si="0"/>
        <v>529.00900000000001</v>
      </c>
      <c r="E73" s="5">
        <f t="shared" si="1"/>
        <v>1262.7786743998086</v>
      </c>
      <c r="F73">
        <f t="shared" si="2"/>
        <v>1.5306377714791068</v>
      </c>
      <c r="G73">
        <f t="shared" si="3"/>
        <v>1.7431838258743559</v>
      </c>
      <c r="H73">
        <f t="shared" si="4"/>
        <v>0.87807020049154083</v>
      </c>
    </row>
    <row r="74" spans="1:8" x14ac:dyDescent="0.2">
      <c r="A74">
        <v>66</v>
      </c>
      <c r="B74">
        <v>680.41499999999996</v>
      </c>
      <c r="C74">
        <v>254.14599999999999</v>
      </c>
      <c r="D74" s="2">
        <f t="shared" ref="D74:D137" si="5">C74 + 273.15</f>
        <v>527.29599999999994</v>
      </c>
      <c r="E74" s="5">
        <f t="shared" ref="E74:E137" si="6">1/($C$4*D74^$D$4+$E$4*D74^$F$4)</f>
        <v>1259.6901563784743</v>
      </c>
      <c r="F74">
        <f t="shared" ref="F74:F137" si="7">-$I$6*E74*(C75-C74)</f>
        <v>1.4992620613270222</v>
      </c>
      <c r="G74">
        <f t="shared" ref="G74:G137" si="8">$L$6*$F$6*(B75-B74)*((D74)^4-$K$6^4)</f>
        <v>1.7215987255186334</v>
      </c>
      <c r="H74">
        <f t="shared" ref="H74:H137" si="9">F74/G74</f>
        <v>0.87085453718337758</v>
      </c>
    </row>
    <row r="75" spans="1:8" x14ac:dyDescent="0.2">
      <c r="A75">
        <v>67</v>
      </c>
      <c r="B75">
        <v>680.952</v>
      </c>
      <c r="C75">
        <v>252.464</v>
      </c>
      <c r="D75" s="2">
        <f t="shared" si="5"/>
        <v>525.61400000000003</v>
      </c>
      <c r="E75" s="5">
        <f t="shared" si="6"/>
        <v>1256.6462099402327</v>
      </c>
      <c r="F75">
        <f t="shared" si="7"/>
        <v>1.480522758825918</v>
      </c>
      <c r="G75">
        <f t="shared" si="8"/>
        <v>1.6974452918279721</v>
      </c>
      <c r="H75">
        <f t="shared" si="9"/>
        <v>0.87220646577160021</v>
      </c>
    </row>
    <row r="76" spans="1:8" x14ac:dyDescent="0.2">
      <c r="A76">
        <v>68</v>
      </c>
      <c r="B76">
        <v>681.48900000000003</v>
      </c>
      <c r="C76">
        <v>250.79900000000001</v>
      </c>
      <c r="D76" s="2">
        <f t="shared" si="5"/>
        <v>523.94899999999996</v>
      </c>
      <c r="E76" s="5">
        <f t="shared" si="6"/>
        <v>1253.6219478811545</v>
      </c>
      <c r="F76">
        <f t="shared" si="7"/>
        <v>1.4654278948098181</v>
      </c>
      <c r="G76">
        <f t="shared" si="8"/>
        <v>1.673763263518905</v>
      </c>
      <c r="H76">
        <f t="shared" si="9"/>
        <v>0.87552877204922963</v>
      </c>
    </row>
    <row r="77" spans="1:8" x14ac:dyDescent="0.2">
      <c r="A77">
        <v>69</v>
      </c>
      <c r="B77">
        <v>682.02599999999995</v>
      </c>
      <c r="C77">
        <v>249.14699999999999</v>
      </c>
      <c r="D77" s="2">
        <f t="shared" si="5"/>
        <v>522.29700000000003</v>
      </c>
      <c r="E77" s="5">
        <f t="shared" si="6"/>
        <v>1250.6103713145735</v>
      </c>
      <c r="F77">
        <f t="shared" si="7"/>
        <v>1.4344746078610768</v>
      </c>
      <c r="G77">
        <f t="shared" si="8"/>
        <v>1.6474146806256373</v>
      </c>
      <c r="H77">
        <f t="shared" si="9"/>
        <v>0.87074288260943966</v>
      </c>
    </row>
    <row r="78" spans="1:8" x14ac:dyDescent="0.2">
      <c r="A78">
        <v>70</v>
      </c>
      <c r="B78">
        <v>682.56200000000001</v>
      </c>
      <c r="C78">
        <v>247.52600000000001</v>
      </c>
      <c r="D78" s="2">
        <f t="shared" si="5"/>
        <v>520.67599999999993</v>
      </c>
      <c r="E78" s="5">
        <f t="shared" si="6"/>
        <v>1247.6446972251713</v>
      </c>
      <c r="F78">
        <f t="shared" si="7"/>
        <v>1.4107677536349488</v>
      </c>
      <c r="G78">
        <f t="shared" si="8"/>
        <v>1.6278635956813081</v>
      </c>
      <c r="H78">
        <f t="shared" si="9"/>
        <v>0.86663757170913425</v>
      </c>
    </row>
    <row r="79" spans="1:8" x14ac:dyDescent="0.2">
      <c r="A79">
        <v>71</v>
      </c>
      <c r="B79">
        <v>683.09900000000005</v>
      </c>
      <c r="C79">
        <v>245.928</v>
      </c>
      <c r="D79" s="2">
        <f t="shared" si="5"/>
        <v>519.07799999999997</v>
      </c>
      <c r="E79" s="5">
        <f t="shared" si="6"/>
        <v>1244.7107867325028</v>
      </c>
      <c r="F79">
        <f t="shared" si="7"/>
        <v>1.4100925216597617</v>
      </c>
      <c r="G79">
        <f t="shared" si="8"/>
        <v>1.6057658674199169</v>
      </c>
      <c r="H79">
        <f t="shared" si="9"/>
        <v>0.87814328992149049</v>
      </c>
    </row>
    <row r="80" spans="1:8" x14ac:dyDescent="0.2">
      <c r="A80">
        <v>72</v>
      </c>
      <c r="B80">
        <v>683.63599999999997</v>
      </c>
      <c r="C80">
        <v>244.327</v>
      </c>
      <c r="D80" s="2">
        <f t="shared" si="5"/>
        <v>517.47699999999998</v>
      </c>
      <c r="E80" s="5">
        <f t="shared" si="6"/>
        <v>1241.7610693647439</v>
      </c>
      <c r="F80">
        <f t="shared" si="7"/>
        <v>1.3795121083115078</v>
      </c>
      <c r="G80">
        <f t="shared" si="8"/>
        <v>1.5808809671331632</v>
      </c>
      <c r="H80">
        <f t="shared" si="9"/>
        <v>0.87262237764376016</v>
      </c>
    </row>
    <row r="81" spans="1:8" x14ac:dyDescent="0.2">
      <c r="A81">
        <v>73</v>
      </c>
      <c r="B81">
        <v>684.17200000000003</v>
      </c>
      <c r="C81">
        <v>242.75700000000001</v>
      </c>
      <c r="D81" s="2">
        <f t="shared" si="5"/>
        <v>515.90699999999993</v>
      </c>
      <c r="E81" s="5">
        <f t="shared" si="6"/>
        <v>1238.8584291094407</v>
      </c>
      <c r="F81">
        <f t="shared" si="7"/>
        <v>1.3771640885918455</v>
      </c>
      <c r="G81">
        <f t="shared" si="8"/>
        <v>1.5625164248770607</v>
      </c>
      <c r="H81">
        <f t="shared" si="9"/>
        <v>0.8813757517462264</v>
      </c>
    </row>
    <row r="82" spans="1:8" x14ac:dyDescent="0.2">
      <c r="A82">
        <v>74</v>
      </c>
      <c r="B82">
        <v>684.70899999999995</v>
      </c>
      <c r="C82">
        <v>241.18600000000001</v>
      </c>
      <c r="D82" s="2">
        <f t="shared" si="5"/>
        <v>514.33600000000001</v>
      </c>
      <c r="E82" s="5">
        <f t="shared" si="6"/>
        <v>1235.9439643572291</v>
      </c>
      <c r="F82">
        <f t="shared" si="7"/>
        <v>1.3651787146686989</v>
      </c>
      <c r="G82">
        <f t="shared" si="8"/>
        <v>1.5413827880232567</v>
      </c>
      <c r="H82">
        <f t="shared" si="9"/>
        <v>0.88568441614653659</v>
      </c>
    </row>
    <row r="83" spans="1:8" x14ac:dyDescent="0.2">
      <c r="A83">
        <v>75</v>
      </c>
      <c r="B83">
        <v>685.24599999999998</v>
      </c>
      <c r="C83">
        <v>239.625</v>
      </c>
      <c r="D83" s="2">
        <f t="shared" si="5"/>
        <v>512.77499999999998</v>
      </c>
      <c r="E83" s="5">
        <f t="shared" si="6"/>
        <v>1233.0381417246099</v>
      </c>
      <c r="F83">
        <f t="shared" si="7"/>
        <v>1.3471365863462215</v>
      </c>
      <c r="G83">
        <f t="shared" si="8"/>
        <v>1.5177429989192301</v>
      </c>
      <c r="H83">
        <f t="shared" si="9"/>
        <v>0.88759202796883541</v>
      </c>
    </row>
    <row r="84" spans="1:8" x14ac:dyDescent="0.2">
      <c r="A84">
        <v>76</v>
      </c>
      <c r="B84">
        <v>685.78200000000004</v>
      </c>
      <c r="C84">
        <v>238.08099999999999</v>
      </c>
      <c r="D84" s="2">
        <f t="shared" si="5"/>
        <v>511.23099999999999</v>
      </c>
      <c r="E84" s="5">
        <f t="shared" si="6"/>
        <v>1230.154222724969</v>
      </c>
      <c r="F84">
        <f t="shared" si="7"/>
        <v>1.3344107772242773</v>
      </c>
      <c r="G84">
        <f t="shared" si="8"/>
        <v>1.4973855047151536</v>
      </c>
      <c r="H84">
        <f t="shared" si="9"/>
        <v>0.89116047472232018</v>
      </c>
    </row>
    <row r="85" spans="1:8" x14ac:dyDescent="0.2">
      <c r="A85">
        <v>77</v>
      </c>
      <c r="B85">
        <v>686.31799999999998</v>
      </c>
      <c r="C85">
        <v>236.548</v>
      </c>
      <c r="D85" s="2">
        <f t="shared" si="5"/>
        <v>509.69799999999998</v>
      </c>
      <c r="E85" s="5">
        <f t="shared" si="6"/>
        <v>1227.2812400708704</v>
      </c>
      <c r="F85">
        <f t="shared" si="7"/>
        <v>1.3078468534440668</v>
      </c>
      <c r="G85">
        <f t="shared" si="8"/>
        <v>1.4801109638225387</v>
      </c>
      <c r="H85">
        <f t="shared" si="9"/>
        <v>0.88361405692612249</v>
      </c>
    </row>
    <row r="86" spans="1:8" x14ac:dyDescent="0.2">
      <c r="A86">
        <v>78</v>
      </c>
      <c r="B86">
        <v>686.85500000000002</v>
      </c>
      <c r="C86">
        <v>235.042</v>
      </c>
      <c r="D86" s="2">
        <f t="shared" si="5"/>
        <v>508.19200000000001</v>
      </c>
      <c r="E86" s="5">
        <f t="shared" si="6"/>
        <v>1224.4495109095121</v>
      </c>
      <c r="F86">
        <f t="shared" si="7"/>
        <v>1.2857679832966509</v>
      </c>
      <c r="G86">
        <f t="shared" si="8"/>
        <v>1.4578519036427144</v>
      </c>
      <c r="H86">
        <f t="shared" si="9"/>
        <v>0.88196062994047619</v>
      </c>
    </row>
    <row r="87" spans="1:8" x14ac:dyDescent="0.2">
      <c r="A87">
        <v>79</v>
      </c>
      <c r="B87">
        <v>687.39099999999996</v>
      </c>
      <c r="C87">
        <v>233.55799999999999</v>
      </c>
      <c r="D87" s="2">
        <f t="shared" si="5"/>
        <v>506.70799999999997</v>
      </c>
      <c r="E87" s="5">
        <f t="shared" si="6"/>
        <v>1221.6500643872216</v>
      </c>
      <c r="F87">
        <f t="shared" si="7"/>
        <v>1.2612173553326236</v>
      </c>
      <c r="G87">
        <f t="shared" si="8"/>
        <v>1.4388028625140863</v>
      </c>
      <c r="H87">
        <f t="shared" si="9"/>
        <v>0.87657412157829639</v>
      </c>
    </row>
    <row r="88" spans="1:8" x14ac:dyDescent="0.2">
      <c r="A88">
        <v>80</v>
      </c>
      <c r="B88">
        <v>687.92700000000002</v>
      </c>
      <c r="C88">
        <v>232.09899999999999</v>
      </c>
      <c r="D88" s="2">
        <f t="shared" si="5"/>
        <v>505.24899999999997</v>
      </c>
      <c r="E88" s="5">
        <f t="shared" si="6"/>
        <v>1218.8889670399442</v>
      </c>
      <c r="F88">
        <f t="shared" si="7"/>
        <v>1.2497419721292322</v>
      </c>
      <c r="G88">
        <f t="shared" si="8"/>
        <v>1.4228868769018905</v>
      </c>
      <c r="H88">
        <f t="shared" si="9"/>
        <v>0.87831435683091419</v>
      </c>
    </row>
    <row r="89" spans="1:8" x14ac:dyDescent="0.2">
      <c r="A89">
        <v>81</v>
      </c>
      <c r="B89">
        <v>688.46400000000006</v>
      </c>
      <c r="C89">
        <v>230.65</v>
      </c>
      <c r="D89" s="2">
        <f t="shared" si="5"/>
        <v>503.79999999999995</v>
      </c>
      <c r="E89" s="5">
        <f t="shared" si="6"/>
        <v>1216.138127396953</v>
      </c>
      <c r="F89">
        <f t="shared" si="7"/>
        <v>1.2279896366760554</v>
      </c>
      <c r="G89">
        <f t="shared" si="8"/>
        <v>1.4045728402695665</v>
      </c>
      <c r="H89">
        <f t="shared" si="9"/>
        <v>0.87427978205842205</v>
      </c>
    </row>
    <row r="90" spans="1:8" x14ac:dyDescent="0.2">
      <c r="A90">
        <v>82</v>
      </c>
      <c r="B90">
        <v>689.00099999999998</v>
      </c>
      <c r="C90">
        <v>229.22300000000001</v>
      </c>
      <c r="D90" s="2">
        <f t="shared" si="5"/>
        <v>502.37299999999999</v>
      </c>
      <c r="E90" s="5">
        <f t="shared" si="6"/>
        <v>1213.4205929203358</v>
      </c>
      <c r="F90">
        <f t="shared" si="7"/>
        <v>1.2149422223438755</v>
      </c>
      <c r="G90">
        <f t="shared" si="8"/>
        <v>1.3841083524916207</v>
      </c>
      <c r="H90">
        <f t="shared" si="9"/>
        <v>0.87777970572663722</v>
      </c>
    </row>
    <row r="91" spans="1:8" x14ac:dyDescent="0.2">
      <c r="A91">
        <v>83</v>
      </c>
      <c r="B91">
        <v>689.53700000000003</v>
      </c>
      <c r="C91">
        <v>227.80799999999999</v>
      </c>
      <c r="D91" s="2">
        <f t="shared" si="5"/>
        <v>500.95799999999997</v>
      </c>
      <c r="E91" s="5">
        <f t="shared" si="6"/>
        <v>1210.7176022298993</v>
      </c>
      <c r="F91">
        <f t="shared" si="7"/>
        <v>1.1985285816976905</v>
      </c>
      <c r="G91">
        <f t="shared" si="8"/>
        <v>1.3665591037855065</v>
      </c>
      <c r="H91">
        <f t="shared" si="9"/>
        <v>0.87704116007690081</v>
      </c>
    </row>
    <row r="92" spans="1:8" x14ac:dyDescent="0.2">
      <c r="A92">
        <v>84</v>
      </c>
      <c r="B92">
        <v>690.07299999999998</v>
      </c>
      <c r="C92">
        <v>226.40899999999999</v>
      </c>
      <c r="D92" s="2">
        <f t="shared" si="5"/>
        <v>499.55899999999997</v>
      </c>
      <c r="E92" s="5">
        <f t="shared" si="6"/>
        <v>1208.0370238937751</v>
      </c>
      <c r="F92">
        <f t="shared" si="7"/>
        <v>1.1873269203709342</v>
      </c>
      <c r="G92">
        <f t="shared" si="8"/>
        <v>1.3518713238476143</v>
      </c>
      <c r="H92">
        <f t="shared" si="9"/>
        <v>0.87828397527631274</v>
      </c>
    </row>
    <row r="93" spans="1:8" x14ac:dyDescent="0.2">
      <c r="A93">
        <v>85</v>
      </c>
      <c r="B93">
        <v>690.61</v>
      </c>
      <c r="C93">
        <v>225.02</v>
      </c>
      <c r="D93" s="2">
        <f t="shared" si="5"/>
        <v>498.16999999999996</v>
      </c>
      <c r="E93" s="5">
        <f t="shared" si="6"/>
        <v>1205.3675705972801</v>
      </c>
      <c r="F93">
        <f t="shared" si="7"/>
        <v>1.1676448692548957</v>
      </c>
      <c r="G93">
        <f t="shared" si="8"/>
        <v>1.332414028585428</v>
      </c>
      <c r="H93">
        <f t="shared" si="9"/>
        <v>0.87633786811336623</v>
      </c>
    </row>
    <row r="94" spans="1:8" x14ac:dyDescent="0.2">
      <c r="A94">
        <v>86</v>
      </c>
      <c r="B94">
        <v>691.14599999999996</v>
      </c>
      <c r="C94">
        <v>223.65100000000001</v>
      </c>
      <c r="D94" s="2">
        <f t="shared" si="5"/>
        <v>496.80099999999999</v>
      </c>
      <c r="E94" s="5">
        <f t="shared" si="6"/>
        <v>1202.7287031862309</v>
      </c>
      <c r="F94">
        <f t="shared" si="7"/>
        <v>1.1489186210056983</v>
      </c>
      <c r="G94">
        <f t="shared" si="8"/>
        <v>1.3158561737415979</v>
      </c>
      <c r="H94">
        <f t="shared" si="9"/>
        <v>0.87313389102304573</v>
      </c>
    </row>
    <row r="95" spans="1:8" x14ac:dyDescent="0.2">
      <c r="A95">
        <v>87</v>
      </c>
      <c r="B95">
        <v>691.68200000000002</v>
      </c>
      <c r="C95">
        <v>222.30099999999999</v>
      </c>
      <c r="D95" s="2">
        <f t="shared" si="5"/>
        <v>495.45099999999996</v>
      </c>
      <c r="E95" s="5">
        <f t="shared" si="6"/>
        <v>1200.1188115122748</v>
      </c>
      <c r="F95">
        <f t="shared" si="7"/>
        <v>1.1362350470328975</v>
      </c>
      <c r="G95">
        <f t="shared" si="8"/>
        <v>1.3020863592625624</v>
      </c>
      <c r="H95">
        <f t="shared" si="9"/>
        <v>0.87262648821265976</v>
      </c>
    </row>
    <row r="96" spans="1:8" x14ac:dyDescent="0.2">
      <c r="A96">
        <v>88</v>
      </c>
      <c r="B96">
        <v>692.21900000000005</v>
      </c>
      <c r="C96">
        <v>220.96299999999999</v>
      </c>
      <c r="D96" s="2">
        <f t="shared" si="5"/>
        <v>494.11299999999994</v>
      </c>
      <c r="E96" s="5">
        <f t="shared" si="6"/>
        <v>1197.5246097692852</v>
      </c>
      <c r="F96">
        <f t="shared" si="7"/>
        <v>1.1185263063120194</v>
      </c>
      <c r="G96">
        <f t="shared" si="8"/>
        <v>1.2837411028096093</v>
      </c>
      <c r="H96">
        <f t="shared" si="9"/>
        <v>0.87130209032335337</v>
      </c>
    </row>
    <row r="97" spans="1:8" x14ac:dyDescent="0.2">
      <c r="A97">
        <v>89</v>
      </c>
      <c r="B97">
        <v>692.755</v>
      </c>
      <c r="C97">
        <v>219.643</v>
      </c>
      <c r="D97" s="2">
        <f t="shared" si="5"/>
        <v>492.79300000000001</v>
      </c>
      <c r="E97" s="5">
        <f t="shared" si="6"/>
        <v>1194.9579677515851</v>
      </c>
      <c r="F97">
        <f t="shared" si="7"/>
        <v>1.1102101147290715</v>
      </c>
      <c r="G97">
        <f t="shared" si="8"/>
        <v>1.2681609896176971</v>
      </c>
      <c r="H97">
        <f t="shared" si="9"/>
        <v>0.87544887740456212</v>
      </c>
    </row>
    <row r="98" spans="1:8" x14ac:dyDescent="0.2">
      <c r="A98">
        <v>90</v>
      </c>
      <c r="B98">
        <v>693.29100000000005</v>
      </c>
      <c r="C98">
        <v>218.33</v>
      </c>
      <c r="D98" s="2">
        <f t="shared" si="5"/>
        <v>491.48</v>
      </c>
      <c r="E98" s="5">
        <f t="shared" si="6"/>
        <v>1192.3976904587589</v>
      </c>
      <c r="F98">
        <f t="shared" si="7"/>
        <v>1.0918003438646009</v>
      </c>
      <c r="G98">
        <f t="shared" si="8"/>
        <v>1.2527872065987122</v>
      </c>
      <c r="H98">
        <f t="shared" si="9"/>
        <v>0.87149704124838023</v>
      </c>
    </row>
    <row r="99" spans="1:8" x14ac:dyDescent="0.2">
      <c r="A99">
        <v>91</v>
      </c>
      <c r="B99">
        <v>693.827</v>
      </c>
      <c r="C99">
        <v>217.036</v>
      </c>
      <c r="D99" s="2">
        <f t="shared" si="5"/>
        <v>490.18599999999998</v>
      </c>
      <c r="E99" s="5">
        <f t="shared" si="6"/>
        <v>1189.8673778254088</v>
      </c>
      <c r="F99">
        <f t="shared" si="7"/>
        <v>1.0793801006961594</v>
      </c>
      <c r="G99">
        <f t="shared" si="8"/>
        <v>1.2400652127117409</v>
      </c>
      <c r="H99">
        <f t="shared" si="9"/>
        <v>0.87042204686622926</v>
      </c>
    </row>
    <row r="100" spans="1:8" x14ac:dyDescent="0.2">
      <c r="A100">
        <v>92</v>
      </c>
      <c r="B100">
        <v>694.36400000000003</v>
      </c>
      <c r="C100">
        <v>215.75399999999999</v>
      </c>
      <c r="D100" s="2">
        <f t="shared" si="5"/>
        <v>488.904</v>
      </c>
      <c r="E100" s="5">
        <f t="shared" si="6"/>
        <v>1187.353582186762</v>
      </c>
      <c r="F100">
        <f t="shared" si="7"/>
        <v>1.0703783569183203</v>
      </c>
      <c r="G100">
        <f t="shared" si="8"/>
        <v>1.2229810462028221</v>
      </c>
      <c r="H100">
        <f t="shared" si="9"/>
        <v>0.87522072418185803</v>
      </c>
    </row>
    <row r="101" spans="1:8" x14ac:dyDescent="0.2">
      <c r="A101">
        <v>93</v>
      </c>
      <c r="B101">
        <v>694.9</v>
      </c>
      <c r="C101">
        <v>214.48</v>
      </c>
      <c r="D101" s="2">
        <f t="shared" si="5"/>
        <v>487.63</v>
      </c>
      <c r="E101" s="5">
        <f t="shared" si="6"/>
        <v>1184.8486096869829</v>
      </c>
      <c r="F101">
        <f t="shared" si="7"/>
        <v>1.0538673874016184</v>
      </c>
      <c r="G101">
        <f t="shared" si="8"/>
        <v>1.2084130169177199</v>
      </c>
      <c r="H101">
        <f t="shared" si="9"/>
        <v>0.87210860247906086</v>
      </c>
    </row>
    <row r="102" spans="1:8" x14ac:dyDescent="0.2">
      <c r="A102">
        <v>94</v>
      </c>
      <c r="B102">
        <v>695.43600000000004</v>
      </c>
      <c r="C102">
        <v>213.22300000000001</v>
      </c>
      <c r="D102" s="2">
        <f t="shared" si="5"/>
        <v>486.37299999999999</v>
      </c>
      <c r="E102" s="5">
        <f t="shared" si="6"/>
        <v>1182.3703452826303</v>
      </c>
      <c r="F102">
        <f t="shared" si="7"/>
        <v>1.0374401178392743</v>
      </c>
      <c r="G102">
        <f t="shared" si="8"/>
        <v>1.1963787465947693</v>
      </c>
      <c r="H102">
        <f t="shared" si="9"/>
        <v>0.86715024050044431</v>
      </c>
    </row>
    <row r="103" spans="1:8" x14ac:dyDescent="0.2">
      <c r="A103">
        <v>95</v>
      </c>
      <c r="B103">
        <v>695.97299999999996</v>
      </c>
      <c r="C103">
        <v>211.983</v>
      </c>
      <c r="D103" s="2">
        <f t="shared" si="5"/>
        <v>485.13299999999998</v>
      </c>
      <c r="E103" s="5">
        <f t="shared" si="6"/>
        <v>1179.919048238484</v>
      </c>
      <c r="F103">
        <f t="shared" si="7"/>
        <v>1.0277750945147972</v>
      </c>
      <c r="G103">
        <f t="shared" si="8"/>
        <v>1.1801895041149464</v>
      </c>
      <c r="H103">
        <f t="shared" si="9"/>
        <v>0.87085598620498783</v>
      </c>
    </row>
    <row r="104" spans="1:8" x14ac:dyDescent="0.2">
      <c r="A104">
        <v>96</v>
      </c>
      <c r="B104">
        <v>696.50900000000001</v>
      </c>
      <c r="C104">
        <v>210.75200000000001</v>
      </c>
      <c r="D104" s="2">
        <f t="shared" si="5"/>
        <v>483.90199999999999</v>
      </c>
      <c r="E104" s="5">
        <f t="shared" si="6"/>
        <v>1177.4790977161874</v>
      </c>
      <c r="F104">
        <f t="shared" si="7"/>
        <v>1.0156515514341236</v>
      </c>
      <c r="G104">
        <f t="shared" si="8"/>
        <v>1.1686111612609873</v>
      </c>
      <c r="H104">
        <f t="shared" si="9"/>
        <v>0.86910991876732291</v>
      </c>
    </row>
    <row r="105" spans="1:8" x14ac:dyDescent="0.2">
      <c r="A105">
        <v>97</v>
      </c>
      <c r="B105">
        <v>697.04600000000005</v>
      </c>
      <c r="C105">
        <v>209.53299999999999</v>
      </c>
      <c r="D105" s="2">
        <f t="shared" si="5"/>
        <v>482.68299999999999</v>
      </c>
      <c r="E105" s="5">
        <f t="shared" si="6"/>
        <v>1175.0565935251891</v>
      </c>
      <c r="F105">
        <f t="shared" si="7"/>
        <v>1.0052472851042935</v>
      </c>
      <c r="G105">
        <f t="shared" si="8"/>
        <v>1.1550685448151605</v>
      </c>
      <c r="H105">
        <f t="shared" si="9"/>
        <v>0.87029232127965006</v>
      </c>
    </row>
    <row r="106" spans="1:8" x14ac:dyDescent="0.2">
      <c r="A106">
        <v>98</v>
      </c>
      <c r="B106">
        <v>697.58299999999997</v>
      </c>
      <c r="C106">
        <v>208.32400000000001</v>
      </c>
      <c r="D106" s="2">
        <f t="shared" si="5"/>
        <v>481.47399999999999</v>
      </c>
      <c r="E106" s="5">
        <f t="shared" si="6"/>
        <v>1172.6477216504566</v>
      </c>
      <c r="F106">
        <f t="shared" si="7"/>
        <v>0.98825074365727905</v>
      </c>
      <c r="G106">
        <f t="shared" si="8"/>
        <v>1.1417379880601859</v>
      </c>
      <c r="H106">
        <f t="shared" si="9"/>
        <v>0.8655670162436464</v>
      </c>
    </row>
    <row r="107" spans="1:8" x14ac:dyDescent="0.2">
      <c r="A107">
        <v>99</v>
      </c>
      <c r="B107">
        <v>698.12</v>
      </c>
      <c r="C107">
        <v>207.13300000000001</v>
      </c>
      <c r="D107" s="2">
        <f t="shared" si="5"/>
        <v>480.28300000000002</v>
      </c>
      <c r="E107" s="5">
        <f t="shared" si="6"/>
        <v>1170.2686272886708</v>
      </c>
      <c r="F107">
        <f t="shared" si="7"/>
        <v>0.97962110143199288</v>
      </c>
      <c r="G107">
        <f t="shared" si="8"/>
        <v>1.1266018546072964</v>
      </c>
      <c r="H107">
        <f t="shared" si="9"/>
        <v>0.86953620520486608</v>
      </c>
    </row>
    <row r="108" spans="1:8" x14ac:dyDescent="0.2">
      <c r="A108">
        <v>100</v>
      </c>
      <c r="B108">
        <v>698.65599999999995</v>
      </c>
      <c r="C108">
        <v>205.95</v>
      </c>
      <c r="D108" s="2">
        <f t="shared" si="5"/>
        <v>479.09999999999997</v>
      </c>
      <c r="E108" s="5">
        <f t="shared" si="6"/>
        <v>1167.8995237267104</v>
      </c>
      <c r="F108">
        <f t="shared" si="7"/>
        <v>0.96524186109115762</v>
      </c>
      <c r="G108">
        <f t="shared" si="8"/>
        <v>1.1137747099261663</v>
      </c>
      <c r="H108">
        <f t="shared" si="9"/>
        <v>0.86664013151739172</v>
      </c>
    </row>
    <row r="109" spans="1:8" x14ac:dyDescent="0.2">
      <c r="A109">
        <v>101</v>
      </c>
      <c r="B109">
        <v>699.19200000000001</v>
      </c>
      <c r="C109">
        <v>204.78200000000001</v>
      </c>
      <c r="D109" s="2">
        <f t="shared" si="5"/>
        <v>477.93200000000002</v>
      </c>
      <c r="E109" s="5">
        <f t="shared" si="6"/>
        <v>1165.5545939938877</v>
      </c>
      <c r="F109">
        <f t="shared" si="7"/>
        <v>0.95753060605439821</v>
      </c>
      <c r="G109">
        <f t="shared" si="8"/>
        <v>1.1032575688044792</v>
      </c>
      <c r="H109">
        <f t="shared" si="9"/>
        <v>0.86791211148635505</v>
      </c>
    </row>
    <row r="110" spans="1:8" x14ac:dyDescent="0.2">
      <c r="A110">
        <v>102</v>
      </c>
      <c r="B110">
        <v>699.72900000000004</v>
      </c>
      <c r="C110">
        <v>203.62100000000001</v>
      </c>
      <c r="D110" s="2">
        <f t="shared" si="5"/>
        <v>476.77099999999996</v>
      </c>
      <c r="E110" s="5">
        <f t="shared" si="6"/>
        <v>1163.2179331793639</v>
      </c>
      <c r="F110">
        <f t="shared" si="7"/>
        <v>0.94408768191683867</v>
      </c>
      <c r="G110">
        <f t="shared" si="8"/>
        <v>1.0908291536372436</v>
      </c>
      <c r="H110">
        <f t="shared" si="9"/>
        <v>0.86547712698078105</v>
      </c>
    </row>
    <row r="111" spans="1:8" x14ac:dyDescent="0.2">
      <c r="A111">
        <v>103</v>
      </c>
      <c r="B111">
        <v>700.26599999999996</v>
      </c>
      <c r="C111">
        <v>202.47399999999999</v>
      </c>
      <c r="D111" s="2">
        <f t="shared" si="5"/>
        <v>475.62399999999997</v>
      </c>
      <c r="E111" s="5">
        <f t="shared" si="6"/>
        <v>1160.903777398632</v>
      </c>
      <c r="F111">
        <f t="shared" si="7"/>
        <v>0.94138801776880277</v>
      </c>
      <c r="G111">
        <f t="shared" si="8"/>
        <v>1.0766308034378564</v>
      </c>
      <c r="H111">
        <f t="shared" si="9"/>
        <v>0.87438332134172492</v>
      </c>
    </row>
    <row r="112" spans="1:8" x14ac:dyDescent="0.2">
      <c r="A112">
        <v>104</v>
      </c>
      <c r="B112">
        <v>700.80200000000002</v>
      </c>
      <c r="C112">
        <v>201.328</v>
      </c>
      <c r="D112" s="2">
        <f t="shared" si="5"/>
        <v>474.47799999999995</v>
      </c>
      <c r="E112" s="5">
        <f t="shared" si="6"/>
        <v>1158.5860009623975</v>
      </c>
      <c r="F112">
        <f t="shared" si="7"/>
        <v>0.91983293970328517</v>
      </c>
      <c r="G112">
        <f t="shared" si="8"/>
        <v>1.066548115762761</v>
      </c>
      <c r="H112">
        <f t="shared" si="9"/>
        <v>0.86243923373813303</v>
      </c>
    </row>
    <row r="113" spans="1:8" x14ac:dyDescent="0.2">
      <c r="A113">
        <v>105</v>
      </c>
      <c r="B113">
        <v>701.33900000000006</v>
      </c>
      <c r="C113">
        <v>200.20599999999999</v>
      </c>
      <c r="D113" s="2">
        <f t="shared" si="5"/>
        <v>473.35599999999999</v>
      </c>
      <c r="E113" s="5">
        <f t="shared" si="6"/>
        <v>1156.3112965583598</v>
      </c>
      <c r="F113">
        <f t="shared" si="7"/>
        <v>0.90984493127049704</v>
      </c>
      <c r="G113">
        <f t="shared" si="8"/>
        <v>1.0547945851183764</v>
      </c>
      <c r="H113">
        <f t="shared" si="9"/>
        <v>0.86258020671236935</v>
      </c>
    </row>
    <row r="114" spans="1:8" x14ac:dyDescent="0.2">
      <c r="A114">
        <v>106</v>
      </c>
      <c r="B114">
        <v>701.87599999999998</v>
      </c>
      <c r="C114">
        <v>199.09399999999999</v>
      </c>
      <c r="D114" s="2">
        <f t="shared" si="5"/>
        <v>472.24399999999997</v>
      </c>
      <c r="E114" s="5">
        <f t="shared" si="6"/>
        <v>1154.0515205066733</v>
      </c>
      <c r="F114">
        <f t="shared" si="7"/>
        <v>0.90316718263703311</v>
      </c>
      <c r="G114">
        <f t="shared" si="8"/>
        <v>1.0412852862918573</v>
      </c>
      <c r="H114">
        <f t="shared" si="9"/>
        <v>0.867358056938767</v>
      </c>
    </row>
    <row r="115" spans="1:8" x14ac:dyDescent="0.2">
      <c r="A115">
        <v>107</v>
      </c>
      <c r="B115">
        <v>702.41200000000003</v>
      </c>
      <c r="C115">
        <v>197.988</v>
      </c>
      <c r="D115" s="2">
        <f t="shared" si="5"/>
        <v>471.13799999999998</v>
      </c>
      <c r="E115" s="5">
        <f t="shared" si="6"/>
        <v>1151.7986518680348</v>
      </c>
      <c r="F115">
        <f t="shared" si="7"/>
        <v>0.88673384595525684</v>
      </c>
      <c r="G115">
        <f t="shared" si="8"/>
        <v>1.0298831293889448</v>
      </c>
      <c r="H115">
        <f t="shared" si="9"/>
        <v>0.86100434180466479</v>
      </c>
    </row>
    <row r="116" spans="1:8" x14ac:dyDescent="0.2">
      <c r="A116">
        <v>108</v>
      </c>
      <c r="B116">
        <v>702.94799999999998</v>
      </c>
      <c r="C116">
        <v>196.9</v>
      </c>
      <c r="D116" s="2">
        <f t="shared" si="5"/>
        <v>470.04999999999995</v>
      </c>
      <c r="E116" s="5">
        <f t="shared" si="6"/>
        <v>1149.5772981214016</v>
      </c>
      <c r="F116">
        <f t="shared" si="7"/>
        <v>0.88258337232352013</v>
      </c>
      <c r="G116">
        <f t="shared" si="8"/>
        <v>1.020645260969937</v>
      </c>
      <c r="H116">
        <f t="shared" si="9"/>
        <v>0.86473077970771717</v>
      </c>
    </row>
    <row r="117" spans="1:8" x14ac:dyDescent="0.2">
      <c r="A117">
        <v>109</v>
      </c>
      <c r="B117">
        <v>703.48500000000001</v>
      </c>
      <c r="C117">
        <v>195.815</v>
      </c>
      <c r="D117" s="2">
        <f t="shared" si="5"/>
        <v>468.96499999999997</v>
      </c>
      <c r="E117" s="5">
        <f t="shared" si="6"/>
        <v>1147.3569758583033</v>
      </c>
      <c r="F117">
        <f t="shared" si="7"/>
        <v>0.86951255164166463</v>
      </c>
      <c r="G117">
        <f t="shared" si="8"/>
        <v>1.0095936411662587</v>
      </c>
      <c r="H117">
        <f t="shared" si="9"/>
        <v>0.86125002791937588</v>
      </c>
    </row>
    <row r="118" spans="1:8" x14ac:dyDescent="0.2">
      <c r="A118">
        <v>110</v>
      </c>
      <c r="B118">
        <v>704.02200000000005</v>
      </c>
      <c r="C118">
        <v>194.744</v>
      </c>
      <c r="D118" s="2">
        <f t="shared" si="5"/>
        <v>467.89400000000001</v>
      </c>
      <c r="E118" s="5">
        <f t="shared" si="6"/>
        <v>1145.1603079790675</v>
      </c>
      <c r="F118">
        <f t="shared" si="7"/>
        <v>0.85893435996154943</v>
      </c>
      <c r="G118">
        <f t="shared" si="8"/>
        <v>0.99689970537746964</v>
      </c>
      <c r="H118">
        <f t="shared" si="9"/>
        <v>0.86160559114251067</v>
      </c>
    </row>
    <row r="119" spans="1:8" x14ac:dyDescent="0.2">
      <c r="A119">
        <v>111</v>
      </c>
      <c r="B119">
        <v>704.55799999999999</v>
      </c>
      <c r="C119">
        <v>193.684</v>
      </c>
      <c r="D119" s="2">
        <f t="shared" si="5"/>
        <v>466.83399999999995</v>
      </c>
      <c r="E119" s="5">
        <f t="shared" si="6"/>
        <v>1142.9813091084723</v>
      </c>
      <c r="F119">
        <f t="shared" si="7"/>
        <v>0.85244734733871508</v>
      </c>
      <c r="G119">
        <f t="shared" si="8"/>
        <v>0.98810982336474595</v>
      </c>
      <c r="H119">
        <f t="shared" si="9"/>
        <v>0.86270506292097338</v>
      </c>
    </row>
    <row r="120" spans="1:8" x14ac:dyDescent="0.2">
      <c r="A120">
        <v>112</v>
      </c>
      <c r="B120">
        <v>705.09500000000003</v>
      </c>
      <c r="C120">
        <v>192.63</v>
      </c>
      <c r="D120" s="2">
        <f t="shared" si="5"/>
        <v>465.78</v>
      </c>
      <c r="E120" s="5">
        <f t="shared" si="6"/>
        <v>1140.8098122646848</v>
      </c>
      <c r="F120">
        <f t="shared" si="7"/>
        <v>0.8451771632469377</v>
      </c>
      <c r="G120">
        <f t="shared" si="8"/>
        <v>0.97759202148491942</v>
      </c>
      <c r="H120">
        <f t="shared" si="9"/>
        <v>0.86454998063829391</v>
      </c>
    </row>
    <row r="121" spans="1:8" x14ac:dyDescent="0.2">
      <c r="A121">
        <v>113</v>
      </c>
      <c r="B121">
        <v>705.63199999999995</v>
      </c>
      <c r="C121">
        <v>191.583</v>
      </c>
      <c r="D121" s="2">
        <f t="shared" si="5"/>
        <v>464.73299999999995</v>
      </c>
      <c r="E121" s="5">
        <f t="shared" si="6"/>
        <v>1138.6479610287295</v>
      </c>
      <c r="F121">
        <f t="shared" si="7"/>
        <v>0.82826710154619232</v>
      </c>
      <c r="G121">
        <f t="shared" si="8"/>
        <v>0.96541338063607007</v>
      </c>
      <c r="H121">
        <f t="shared" si="9"/>
        <v>0.8579403581504973</v>
      </c>
    </row>
    <row r="122" spans="1:8" x14ac:dyDescent="0.2">
      <c r="A122">
        <v>114</v>
      </c>
      <c r="B122">
        <v>706.16800000000001</v>
      </c>
      <c r="C122">
        <v>190.55500000000001</v>
      </c>
      <c r="D122" s="2">
        <f t="shared" si="5"/>
        <v>463.70499999999998</v>
      </c>
      <c r="E122" s="5">
        <f t="shared" si="6"/>
        <v>1136.5207042165716</v>
      </c>
      <c r="F122">
        <f t="shared" si="7"/>
        <v>0.8154608790079052</v>
      </c>
      <c r="G122">
        <f t="shared" si="8"/>
        <v>0.95531106573910662</v>
      </c>
      <c r="H122">
        <f t="shared" si="9"/>
        <v>0.853607697276068</v>
      </c>
    </row>
    <row r="123" spans="1:8" x14ac:dyDescent="0.2">
      <c r="A123">
        <v>115</v>
      </c>
      <c r="B123">
        <v>706.70399999999995</v>
      </c>
      <c r="C123">
        <v>189.541</v>
      </c>
      <c r="D123" s="2">
        <f t="shared" si="5"/>
        <v>462.69099999999997</v>
      </c>
      <c r="E123" s="5">
        <f t="shared" si="6"/>
        <v>1134.4179116378612</v>
      </c>
      <c r="F123">
        <f t="shared" si="7"/>
        <v>0.81555754010334269</v>
      </c>
      <c r="G123">
        <f t="shared" si="8"/>
        <v>0.94717576412137949</v>
      </c>
      <c r="H123">
        <f t="shared" si="9"/>
        <v>0.86104139379017086</v>
      </c>
    </row>
    <row r="124" spans="1:8" x14ac:dyDescent="0.2">
      <c r="A124">
        <v>116</v>
      </c>
      <c r="B124">
        <v>707.24099999999999</v>
      </c>
      <c r="C124">
        <v>188.52500000000001</v>
      </c>
      <c r="D124" s="2">
        <f t="shared" si="5"/>
        <v>461.67499999999995</v>
      </c>
      <c r="E124" s="5">
        <f t="shared" si="6"/>
        <v>1132.3064779251131</v>
      </c>
      <c r="F124">
        <f t="shared" si="7"/>
        <v>0.81083470454516826</v>
      </c>
      <c r="G124">
        <f t="shared" si="8"/>
        <v>0.93555834211403421</v>
      </c>
      <c r="H124">
        <f t="shared" si="9"/>
        <v>0.86668534504536165</v>
      </c>
    </row>
    <row r="125" spans="1:8" x14ac:dyDescent="0.2">
      <c r="A125">
        <v>117</v>
      </c>
      <c r="B125">
        <v>707.77700000000004</v>
      </c>
      <c r="C125">
        <v>187.51300000000001</v>
      </c>
      <c r="D125" s="2">
        <f t="shared" si="5"/>
        <v>460.66300000000001</v>
      </c>
      <c r="E125" s="5">
        <f t="shared" si="6"/>
        <v>1130.1988804690257</v>
      </c>
      <c r="F125">
        <f t="shared" si="7"/>
        <v>0.7901319830860436</v>
      </c>
      <c r="G125">
        <f t="shared" si="8"/>
        <v>0.92580799957439897</v>
      </c>
      <c r="H125">
        <f t="shared" si="9"/>
        <v>0.85345123767484543</v>
      </c>
    </row>
    <row r="126" spans="1:8" x14ac:dyDescent="0.2">
      <c r="A126">
        <v>118</v>
      </c>
      <c r="B126">
        <v>708.31299999999999</v>
      </c>
      <c r="C126">
        <v>186.52500000000001</v>
      </c>
      <c r="D126" s="2">
        <f t="shared" si="5"/>
        <v>459.67499999999995</v>
      </c>
      <c r="E126" s="5">
        <f t="shared" si="6"/>
        <v>1128.1369509060037</v>
      </c>
      <c r="F126">
        <f t="shared" si="7"/>
        <v>0.78310258203832328</v>
      </c>
      <c r="G126">
        <f t="shared" si="8"/>
        <v>0.91806029002068656</v>
      </c>
      <c r="H126">
        <f t="shared" si="9"/>
        <v>0.85299690069448242</v>
      </c>
    </row>
    <row r="127" spans="1:8" x14ac:dyDescent="0.2">
      <c r="A127">
        <v>119</v>
      </c>
      <c r="B127">
        <v>708.85</v>
      </c>
      <c r="C127">
        <v>185.54400000000001</v>
      </c>
      <c r="D127" s="2">
        <f t="shared" si="5"/>
        <v>458.69399999999996</v>
      </c>
      <c r="E127" s="5">
        <f t="shared" si="6"/>
        <v>1126.0854080022805</v>
      </c>
      <c r="F127">
        <f t="shared" si="7"/>
        <v>0.78805303632069068</v>
      </c>
      <c r="G127">
        <f t="shared" si="8"/>
        <v>0.90871271029708445</v>
      </c>
      <c r="H127">
        <f t="shared" si="9"/>
        <v>0.86721911930015083</v>
      </c>
    </row>
    <row r="128" spans="1:8" x14ac:dyDescent="0.2">
      <c r="A128">
        <v>120</v>
      </c>
      <c r="B128">
        <v>709.38699999999994</v>
      </c>
      <c r="C128">
        <v>184.55500000000001</v>
      </c>
      <c r="D128" s="2">
        <f t="shared" si="5"/>
        <v>457.70499999999998</v>
      </c>
      <c r="E128" s="5">
        <f t="shared" si="6"/>
        <v>1124.0128717129032</v>
      </c>
      <c r="F128">
        <f t="shared" si="7"/>
        <v>0.76353744770309473</v>
      </c>
      <c r="G128">
        <f t="shared" si="8"/>
        <v>0.89767465046834471</v>
      </c>
      <c r="H128">
        <f t="shared" si="9"/>
        <v>0.85057258473850583</v>
      </c>
    </row>
    <row r="129" spans="1:8" x14ac:dyDescent="0.2">
      <c r="A129">
        <v>121</v>
      </c>
      <c r="B129">
        <v>709.923</v>
      </c>
      <c r="C129">
        <v>183.595</v>
      </c>
      <c r="D129" s="2">
        <f t="shared" si="5"/>
        <v>456.745</v>
      </c>
      <c r="E129" s="5">
        <f t="shared" si="6"/>
        <v>1121.9970092639321</v>
      </c>
      <c r="F129">
        <f t="shared" si="7"/>
        <v>0.75502275465115043</v>
      </c>
      <c r="G129">
        <f t="shared" si="8"/>
        <v>0.89031854572796942</v>
      </c>
      <c r="H129">
        <f t="shared" si="9"/>
        <v>0.84803664741567941</v>
      </c>
    </row>
    <row r="130" spans="1:8" x14ac:dyDescent="0.2">
      <c r="A130">
        <v>122</v>
      </c>
      <c r="B130">
        <v>710.46</v>
      </c>
      <c r="C130">
        <v>182.64400000000001</v>
      </c>
      <c r="D130" s="2">
        <f t="shared" si="5"/>
        <v>455.79399999999998</v>
      </c>
      <c r="E130" s="5">
        <f t="shared" si="6"/>
        <v>1119.9960609497432</v>
      </c>
      <c r="F130">
        <f t="shared" si="7"/>
        <v>0.75446877051709105</v>
      </c>
      <c r="G130">
        <f t="shared" si="8"/>
        <v>0.88142830910797987</v>
      </c>
      <c r="H130">
        <f t="shared" si="9"/>
        <v>0.8559615827186513</v>
      </c>
    </row>
    <row r="131" spans="1:8" x14ac:dyDescent="0.2">
      <c r="A131">
        <v>123</v>
      </c>
      <c r="B131">
        <v>710.99699999999996</v>
      </c>
      <c r="C131">
        <v>181.69200000000001</v>
      </c>
      <c r="D131" s="2">
        <f t="shared" si="5"/>
        <v>454.84199999999998</v>
      </c>
      <c r="E131" s="5">
        <f t="shared" si="6"/>
        <v>1117.9890326861928</v>
      </c>
      <c r="F131">
        <f t="shared" si="7"/>
        <v>0.74283260811751328</v>
      </c>
      <c r="G131">
        <f t="shared" si="8"/>
        <v>0.87258428542098154</v>
      </c>
      <c r="H131">
        <f t="shared" si="9"/>
        <v>0.85130184043955237</v>
      </c>
    </row>
    <row r="132" spans="1:8" x14ac:dyDescent="0.2">
      <c r="A132">
        <v>124</v>
      </c>
      <c r="B132">
        <v>711.53399999999999</v>
      </c>
      <c r="C132">
        <v>180.75299999999999</v>
      </c>
      <c r="D132" s="2">
        <f t="shared" si="5"/>
        <v>453.90299999999996</v>
      </c>
      <c r="E132" s="5">
        <f t="shared" si="6"/>
        <v>1116.0055107556827</v>
      </c>
      <c r="F132">
        <f t="shared" si="7"/>
        <v>0.74151468394666165</v>
      </c>
      <c r="G132">
        <f t="shared" si="8"/>
        <v>0.86391526177648992</v>
      </c>
      <c r="H132">
        <f t="shared" si="9"/>
        <v>0.85831876892864123</v>
      </c>
    </row>
    <row r="133" spans="1:8" x14ac:dyDescent="0.2">
      <c r="A133">
        <v>125</v>
      </c>
      <c r="B133">
        <v>712.07100000000003</v>
      </c>
      <c r="C133">
        <v>179.81399999999999</v>
      </c>
      <c r="D133" s="2">
        <f t="shared" si="5"/>
        <v>452.96399999999994</v>
      </c>
      <c r="E133" s="5">
        <f t="shared" si="6"/>
        <v>1114.0181114777606</v>
      </c>
      <c r="F133">
        <f t="shared" si="7"/>
        <v>0.72994655372121076</v>
      </c>
      <c r="G133">
        <f t="shared" si="8"/>
        <v>0.85529987295717036</v>
      </c>
      <c r="H133">
        <f t="shared" si="9"/>
        <v>0.85343933373618452</v>
      </c>
    </row>
    <row r="134" spans="1:8" x14ac:dyDescent="0.2">
      <c r="A134">
        <v>126</v>
      </c>
      <c r="B134">
        <v>712.60799999999995</v>
      </c>
      <c r="C134">
        <v>178.88800000000001</v>
      </c>
      <c r="D134" s="2">
        <f t="shared" si="5"/>
        <v>452.03800000000001</v>
      </c>
      <c r="E134" s="5">
        <f t="shared" si="6"/>
        <v>1112.0544261362259</v>
      </c>
      <c r="F134">
        <f t="shared" si="7"/>
        <v>0.71449585843607821</v>
      </c>
      <c r="G134">
        <f t="shared" si="8"/>
        <v>0.84527905690024541</v>
      </c>
      <c r="H134">
        <f t="shared" si="9"/>
        <v>0.84527808018364115</v>
      </c>
    </row>
    <row r="135" spans="1:8" x14ac:dyDescent="0.2">
      <c r="A135">
        <v>127</v>
      </c>
      <c r="B135">
        <v>713.14400000000001</v>
      </c>
      <c r="C135">
        <v>177.98</v>
      </c>
      <c r="D135" s="2">
        <f t="shared" si="5"/>
        <v>451.13</v>
      </c>
      <c r="E135" s="5">
        <f t="shared" si="6"/>
        <v>1110.1252437240805</v>
      </c>
      <c r="F135">
        <f t="shared" si="7"/>
        <v>0.71247083257044364</v>
      </c>
      <c r="G135">
        <f t="shared" si="8"/>
        <v>0.83706494820859523</v>
      </c>
      <c r="H135">
        <f t="shared" si="9"/>
        <v>0.85115358622434767</v>
      </c>
    </row>
    <row r="136" spans="1:8" x14ac:dyDescent="0.2">
      <c r="A136">
        <v>128</v>
      </c>
      <c r="B136">
        <v>713.68</v>
      </c>
      <c r="C136">
        <v>177.07300000000001</v>
      </c>
      <c r="D136" s="2">
        <f t="shared" si="5"/>
        <v>450.22299999999996</v>
      </c>
      <c r="E136" s="5">
        <f t="shared" si="6"/>
        <v>1108.1945567763171</v>
      </c>
      <c r="F136">
        <f t="shared" si="7"/>
        <v>0.70887925541092667</v>
      </c>
      <c r="G136">
        <f t="shared" si="8"/>
        <v>0.83045572552844937</v>
      </c>
      <c r="H136">
        <f t="shared" si="9"/>
        <v>0.85360270706766561</v>
      </c>
    </row>
    <row r="137" spans="1:8" x14ac:dyDescent="0.2">
      <c r="A137">
        <v>129</v>
      </c>
      <c r="B137">
        <v>714.21699999999998</v>
      </c>
      <c r="C137">
        <v>176.16900000000001</v>
      </c>
      <c r="D137" s="2">
        <f t="shared" si="5"/>
        <v>449.31899999999996</v>
      </c>
      <c r="E137" s="5">
        <f t="shared" si="6"/>
        <v>1106.2666435330489</v>
      </c>
      <c r="F137">
        <f t="shared" si="7"/>
        <v>0.69825249505189402</v>
      </c>
      <c r="G137">
        <f t="shared" si="8"/>
        <v>0.82236083026031914</v>
      </c>
      <c r="H137">
        <f t="shared" si="9"/>
        <v>0.84908287136056992</v>
      </c>
    </row>
    <row r="138" spans="1:8" x14ac:dyDescent="0.2">
      <c r="A138">
        <v>130</v>
      </c>
      <c r="B138">
        <v>714.75400000000002</v>
      </c>
      <c r="C138">
        <v>175.27699999999999</v>
      </c>
      <c r="D138" s="2">
        <f t="shared" ref="D138:D201" si="10">C138 + 273.15</f>
        <v>448.42699999999996</v>
      </c>
      <c r="E138" s="5">
        <f t="shared" ref="E138:E201" si="11">1/($C$4*D138^$D$4+$E$4*D138^$F$4)</f>
        <v>1104.3607843646637</v>
      </c>
      <c r="F138">
        <f t="shared" ref="F138:F201" si="12">-$I$6*E138*(C139-C138)</f>
        <v>0.69001654516749855</v>
      </c>
      <c r="G138">
        <f t="shared" ref="G138:G201" si="13">$L$6*$F$6*(B139-B138)*((D138)^4-$K$6^4)</f>
        <v>0.81442113656970405</v>
      </c>
      <c r="H138">
        <f t="shared" ref="H138:H201" si="14">F138/G138</f>
        <v>0.84724783552869143</v>
      </c>
    </row>
    <row r="139" spans="1:8" x14ac:dyDescent="0.2">
      <c r="A139">
        <v>131</v>
      </c>
      <c r="B139">
        <v>715.29100000000005</v>
      </c>
      <c r="C139">
        <v>174.39400000000001</v>
      </c>
      <c r="D139" s="2">
        <f t="shared" si="10"/>
        <v>447.54399999999998</v>
      </c>
      <c r="E139" s="5">
        <f t="shared" si="11"/>
        <v>1102.4706908777539</v>
      </c>
      <c r="F139">
        <f t="shared" si="12"/>
        <v>0.68493505303956792</v>
      </c>
      <c r="G139">
        <f t="shared" si="13"/>
        <v>0.80510601574307261</v>
      </c>
      <c r="H139">
        <f t="shared" si="14"/>
        <v>0.85073895815746337</v>
      </c>
    </row>
    <row r="140" spans="1:8" x14ac:dyDescent="0.2">
      <c r="A140">
        <v>132</v>
      </c>
      <c r="B140">
        <v>715.827</v>
      </c>
      <c r="C140">
        <v>173.51599999999999</v>
      </c>
      <c r="D140" s="2">
        <f t="shared" si="10"/>
        <v>446.66599999999994</v>
      </c>
      <c r="E140" s="5">
        <f t="shared" si="11"/>
        <v>1100.5878803288408</v>
      </c>
      <c r="F140">
        <f t="shared" si="12"/>
        <v>0.67519877823262875</v>
      </c>
      <c r="G140">
        <f t="shared" si="13"/>
        <v>0.79888498148550124</v>
      </c>
      <c r="H140">
        <f t="shared" si="14"/>
        <v>0.84517645703780542</v>
      </c>
    </row>
    <row r="141" spans="1:8" x14ac:dyDescent="0.2">
      <c r="A141">
        <v>133</v>
      </c>
      <c r="B141">
        <v>716.36400000000003</v>
      </c>
      <c r="C141">
        <v>172.649</v>
      </c>
      <c r="D141" s="2">
        <f t="shared" si="10"/>
        <v>445.79899999999998</v>
      </c>
      <c r="E141" s="5">
        <f t="shared" si="11"/>
        <v>1098.7253097423129</v>
      </c>
      <c r="F141">
        <f t="shared" si="12"/>
        <v>0.67250119523522356</v>
      </c>
      <c r="G141">
        <f t="shared" si="13"/>
        <v>0.79130320257946518</v>
      </c>
      <c r="H141">
        <f t="shared" si="14"/>
        <v>0.84986537782612959</v>
      </c>
    </row>
    <row r="142" spans="1:8" x14ac:dyDescent="0.2">
      <c r="A142">
        <v>134</v>
      </c>
      <c r="B142">
        <v>716.90099999999995</v>
      </c>
      <c r="C142">
        <v>171.78399999999999</v>
      </c>
      <c r="D142" s="2">
        <f t="shared" si="10"/>
        <v>444.93399999999997</v>
      </c>
      <c r="E142" s="5">
        <f t="shared" si="11"/>
        <v>1096.8637170953164</v>
      </c>
      <c r="F142">
        <f t="shared" si="12"/>
        <v>0.66127193281658536</v>
      </c>
      <c r="G142">
        <f t="shared" si="13"/>
        <v>0.78232330941412953</v>
      </c>
      <c r="H142">
        <f t="shared" si="14"/>
        <v>0.84526681598149267</v>
      </c>
    </row>
    <row r="143" spans="1:8" x14ac:dyDescent="0.2">
      <c r="A143">
        <v>135</v>
      </c>
      <c r="B143">
        <v>717.43700000000001</v>
      </c>
      <c r="C143">
        <v>170.93199999999999</v>
      </c>
      <c r="D143" s="2">
        <f t="shared" si="10"/>
        <v>444.08199999999999</v>
      </c>
      <c r="E143" s="5">
        <f t="shared" si="11"/>
        <v>1095.0268593147412</v>
      </c>
      <c r="F143">
        <f t="shared" si="12"/>
        <v>0.66016453681472742</v>
      </c>
      <c r="G143">
        <f t="shared" si="13"/>
        <v>0.77641830869150918</v>
      </c>
      <c r="H143">
        <f t="shared" si="14"/>
        <v>0.85026915185358887</v>
      </c>
    </row>
    <row r="144" spans="1:8" x14ac:dyDescent="0.2">
      <c r="A144">
        <v>136</v>
      </c>
      <c r="B144">
        <v>717.97400000000005</v>
      </c>
      <c r="C144">
        <v>170.08</v>
      </c>
      <c r="D144" s="2">
        <f t="shared" si="10"/>
        <v>443.23</v>
      </c>
      <c r="E144" s="5">
        <f t="shared" si="11"/>
        <v>1093.1867809642542</v>
      </c>
      <c r="F144">
        <f t="shared" si="12"/>
        <v>0.657508121278778</v>
      </c>
      <c r="G144">
        <f t="shared" si="13"/>
        <v>0.76909601593697574</v>
      </c>
      <c r="H144">
        <f t="shared" si="14"/>
        <v>0.85491032023842661</v>
      </c>
    </row>
    <row r="145" spans="1:8" x14ac:dyDescent="0.2">
      <c r="A145">
        <v>137</v>
      </c>
      <c r="B145">
        <v>718.51099999999997</v>
      </c>
      <c r="C145">
        <v>169.23</v>
      </c>
      <c r="D145" s="2">
        <f t="shared" si="10"/>
        <v>442.38</v>
      </c>
      <c r="E145" s="5">
        <f t="shared" si="11"/>
        <v>1091.3478105693584</v>
      </c>
      <c r="F145">
        <f t="shared" si="12"/>
        <v>0.63632387366530307</v>
      </c>
      <c r="G145">
        <f t="shared" si="13"/>
        <v>0.76041418482560008</v>
      </c>
      <c r="H145">
        <f t="shared" si="14"/>
        <v>0.83681220887698593</v>
      </c>
    </row>
    <row r="146" spans="1:8" x14ac:dyDescent="0.2">
      <c r="A146">
        <v>138</v>
      </c>
      <c r="B146">
        <v>719.04700000000003</v>
      </c>
      <c r="C146">
        <v>168.40600000000001</v>
      </c>
      <c r="D146" s="2">
        <f t="shared" si="10"/>
        <v>441.55599999999998</v>
      </c>
      <c r="E146" s="5">
        <f t="shared" si="11"/>
        <v>1089.5620269297101</v>
      </c>
      <c r="F146">
        <f t="shared" si="12"/>
        <v>0.63990849491204382</v>
      </c>
      <c r="G146">
        <f t="shared" si="13"/>
        <v>0.75483173895872779</v>
      </c>
      <c r="H146">
        <f t="shared" si="14"/>
        <v>0.84774985190048069</v>
      </c>
    </row>
    <row r="147" spans="1:8" x14ac:dyDescent="0.2">
      <c r="A147">
        <v>139</v>
      </c>
      <c r="B147">
        <v>719.58399999999995</v>
      </c>
      <c r="C147">
        <v>167.57599999999999</v>
      </c>
      <c r="D147" s="2">
        <f t="shared" si="10"/>
        <v>440.726</v>
      </c>
      <c r="E147" s="5">
        <f t="shared" si="11"/>
        <v>1087.7601884552394</v>
      </c>
      <c r="F147">
        <f t="shared" si="12"/>
        <v>0.63192296877710985</v>
      </c>
      <c r="G147">
        <f t="shared" si="13"/>
        <v>0.74781914388645854</v>
      </c>
      <c r="H147">
        <f t="shared" si="14"/>
        <v>0.84502111766351728</v>
      </c>
    </row>
    <row r="148" spans="1:8" x14ac:dyDescent="0.2">
      <c r="A148">
        <v>140</v>
      </c>
      <c r="B148">
        <v>720.12099999999998</v>
      </c>
      <c r="C148">
        <v>166.755</v>
      </c>
      <c r="D148" s="2">
        <f t="shared" si="10"/>
        <v>439.90499999999997</v>
      </c>
      <c r="E148" s="5">
        <f t="shared" si="11"/>
        <v>1085.9748730625631</v>
      </c>
      <c r="F148">
        <f t="shared" si="12"/>
        <v>0.62396988598539194</v>
      </c>
      <c r="G148">
        <f t="shared" si="13"/>
        <v>0.73954171506933697</v>
      </c>
      <c r="H148">
        <f t="shared" si="14"/>
        <v>0.84372507090677173</v>
      </c>
    </row>
    <row r="149" spans="1:8" x14ac:dyDescent="0.2">
      <c r="A149">
        <v>141</v>
      </c>
      <c r="B149">
        <v>720.65700000000004</v>
      </c>
      <c r="C149">
        <v>165.94300000000001</v>
      </c>
      <c r="D149" s="2">
        <f t="shared" si="10"/>
        <v>439.09299999999996</v>
      </c>
      <c r="E149" s="5">
        <f t="shared" si="11"/>
        <v>1084.2061775115662</v>
      </c>
      <c r="F149">
        <f t="shared" si="12"/>
        <v>0.61681617013057777</v>
      </c>
      <c r="G149">
        <f t="shared" si="13"/>
        <v>0.7327701572184141</v>
      </c>
      <c r="H149">
        <f t="shared" si="14"/>
        <v>0.84175940307395136</v>
      </c>
    </row>
    <row r="150" spans="1:8" x14ac:dyDescent="0.2">
      <c r="A150">
        <v>142</v>
      </c>
      <c r="B150">
        <v>721.19299999999998</v>
      </c>
      <c r="C150">
        <v>165.13900000000001</v>
      </c>
      <c r="D150" s="2">
        <f t="shared" si="10"/>
        <v>438.28899999999999</v>
      </c>
      <c r="E150" s="5">
        <f t="shared" si="11"/>
        <v>1082.4520140495952</v>
      </c>
      <c r="F150">
        <f t="shared" si="12"/>
        <v>0.61505226524861722</v>
      </c>
      <c r="G150">
        <f t="shared" si="13"/>
        <v>0.72745689439875783</v>
      </c>
      <c r="H150">
        <f t="shared" si="14"/>
        <v>0.84548276328724203</v>
      </c>
    </row>
    <row r="151" spans="1:8" x14ac:dyDescent="0.2">
      <c r="A151">
        <v>143</v>
      </c>
      <c r="B151">
        <v>721.73</v>
      </c>
      <c r="C151">
        <v>164.33600000000001</v>
      </c>
      <c r="D151" s="2">
        <f t="shared" si="10"/>
        <v>437.48599999999999</v>
      </c>
      <c r="E151" s="5">
        <f t="shared" si="11"/>
        <v>1080.6971568862643</v>
      </c>
      <c r="F151">
        <f t="shared" si="12"/>
        <v>0.60640813741269239</v>
      </c>
      <c r="G151">
        <f t="shared" si="13"/>
        <v>0.72082142623714363</v>
      </c>
      <c r="H151">
        <f t="shared" si="14"/>
        <v>0.84127374040236935</v>
      </c>
    </row>
    <row r="152" spans="1:8" x14ac:dyDescent="0.2">
      <c r="A152">
        <v>144</v>
      </c>
      <c r="B152">
        <v>722.26700000000005</v>
      </c>
      <c r="C152">
        <v>163.54300000000001</v>
      </c>
      <c r="D152" s="2">
        <f t="shared" si="10"/>
        <v>436.69299999999998</v>
      </c>
      <c r="E152" s="5">
        <f t="shared" si="11"/>
        <v>1078.9613316050261</v>
      </c>
      <c r="F152">
        <f t="shared" si="12"/>
        <v>0.60008980805956225</v>
      </c>
      <c r="G152">
        <f t="shared" si="13"/>
        <v>0.71297417609863845</v>
      </c>
      <c r="H152">
        <f t="shared" si="14"/>
        <v>0.84167116871360725</v>
      </c>
    </row>
    <row r="153" spans="1:8" x14ac:dyDescent="0.2">
      <c r="A153">
        <v>145</v>
      </c>
      <c r="B153">
        <v>722.803</v>
      </c>
      <c r="C153">
        <v>162.75700000000001</v>
      </c>
      <c r="D153" s="2">
        <f t="shared" si="10"/>
        <v>435.90699999999998</v>
      </c>
      <c r="E153" s="5">
        <f t="shared" si="11"/>
        <v>1077.2380601296443</v>
      </c>
      <c r="F153">
        <f t="shared" si="12"/>
        <v>0.59532010170258665</v>
      </c>
      <c r="G153">
        <f t="shared" si="13"/>
        <v>0.70787974500337048</v>
      </c>
      <c r="H153">
        <f t="shared" si="14"/>
        <v>0.8409904449233141</v>
      </c>
    </row>
    <row r="154" spans="1:8" x14ac:dyDescent="0.2">
      <c r="A154">
        <v>146</v>
      </c>
      <c r="B154">
        <v>723.34</v>
      </c>
      <c r="C154">
        <v>161.976</v>
      </c>
      <c r="D154" s="2">
        <f t="shared" si="10"/>
        <v>435.12599999999998</v>
      </c>
      <c r="E154" s="5">
        <f t="shared" si="11"/>
        <v>1075.5230192301224</v>
      </c>
      <c r="F154">
        <f t="shared" si="12"/>
        <v>0.59285022886923311</v>
      </c>
      <c r="G154">
        <f t="shared" si="13"/>
        <v>0.70153033694865397</v>
      </c>
      <c r="H154">
        <f t="shared" si="14"/>
        <v>0.84508138514418185</v>
      </c>
    </row>
    <row r="155" spans="1:8" x14ac:dyDescent="0.2">
      <c r="A155">
        <v>147</v>
      </c>
      <c r="B155">
        <v>723.87699999999995</v>
      </c>
      <c r="C155">
        <v>161.197</v>
      </c>
      <c r="D155" s="2">
        <f t="shared" si="10"/>
        <v>434.34699999999998</v>
      </c>
      <c r="E155" s="5">
        <f t="shared" si="11"/>
        <v>1073.8096562506009</v>
      </c>
      <c r="F155">
        <f t="shared" si="12"/>
        <v>0.5805083725508825</v>
      </c>
      <c r="G155">
        <f t="shared" si="13"/>
        <v>0.69523115525123391</v>
      </c>
      <c r="H155">
        <f t="shared" si="14"/>
        <v>0.83498613111074638</v>
      </c>
    </row>
    <row r="156" spans="1:8" x14ac:dyDescent="0.2">
      <c r="A156">
        <v>148</v>
      </c>
      <c r="B156">
        <v>724.41399999999999</v>
      </c>
      <c r="C156">
        <v>160.43299999999999</v>
      </c>
      <c r="D156" s="2">
        <f t="shared" si="10"/>
        <v>433.58299999999997</v>
      </c>
      <c r="E156" s="5">
        <f t="shared" si="11"/>
        <v>1072.1266507684873</v>
      </c>
      <c r="F156">
        <f t="shared" si="12"/>
        <v>0.58111580265217</v>
      </c>
      <c r="G156">
        <f t="shared" si="13"/>
        <v>0.68780288521533506</v>
      </c>
      <c r="H156">
        <f t="shared" si="14"/>
        <v>0.84488712557557266</v>
      </c>
    </row>
    <row r="157" spans="1:8" x14ac:dyDescent="0.2">
      <c r="A157">
        <v>149</v>
      </c>
      <c r="B157">
        <v>724.95</v>
      </c>
      <c r="C157">
        <v>159.667</v>
      </c>
      <c r="D157" s="2">
        <f t="shared" si="10"/>
        <v>432.81700000000001</v>
      </c>
      <c r="E157" s="5">
        <f t="shared" si="11"/>
        <v>1070.436619461532</v>
      </c>
      <c r="F157">
        <f t="shared" si="12"/>
        <v>0.57186791870788656</v>
      </c>
      <c r="G157">
        <f t="shared" si="13"/>
        <v>0.68295748273793</v>
      </c>
      <c r="H157">
        <f t="shared" si="14"/>
        <v>0.8373404394301488</v>
      </c>
    </row>
    <row r="158" spans="1:8" x14ac:dyDescent="0.2">
      <c r="A158">
        <v>150</v>
      </c>
      <c r="B158">
        <v>725.48699999999997</v>
      </c>
      <c r="C158">
        <v>158.91200000000001</v>
      </c>
      <c r="D158" s="2">
        <f t="shared" si="10"/>
        <v>432.06200000000001</v>
      </c>
      <c r="E158" s="5">
        <f t="shared" si="11"/>
        <v>1068.768289045147</v>
      </c>
      <c r="F158">
        <f t="shared" si="12"/>
        <v>0.5732454145268937</v>
      </c>
      <c r="G158">
        <f t="shared" si="13"/>
        <v>0.67694863267062511</v>
      </c>
      <c r="H158">
        <f t="shared" si="14"/>
        <v>0.84680784753990479</v>
      </c>
    </row>
    <row r="159" spans="1:8" x14ac:dyDescent="0.2">
      <c r="A159">
        <v>151</v>
      </c>
      <c r="B159">
        <v>726.024</v>
      </c>
      <c r="C159">
        <v>158.154</v>
      </c>
      <c r="D159" s="2">
        <f t="shared" si="10"/>
        <v>431.30399999999997</v>
      </c>
      <c r="E159" s="5">
        <f t="shared" si="11"/>
        <v>1067.0907631484167</v>
      </c>
      <c r="F159">
        <f t="shared" si="12"/>
        <v>0.56328477430685653</v>
      </c>
      <c r="G159">
        <f t="shared" si="13"/>
        <v>0.66969807481413124</v>
      </c>
      <c r="H159">
        <f t="shared" si="14"/>
        <v>0.84110257366827768</v>
      </c>
    </row>
    <row r="160" spans="1:8" x14ac:dyDescent="0.2">
      <c r="A160">
        <v>152</v>
      </c>
      <c r="B160">
        <v>726.56</v>
      </c>
      <c r="C160">
        <v>157.40799999999999</v>
      </c>
      <c r="D160" s="2">
        <f t="shared" si="10"/>
        <v>430.55799999999999</v>
      </c>
      <c r="E160" s="5">
        <f t="shared" si="11"/>
        <v>1065.4372825303101</v>
      </c>
      <c r="F160">
        <f t="shared" si="12"/>
        <v>0.55788853162763652</v>
      </c>
      <c r="G160">
        <f t="shared" si="13"/>
        <v>0.66507220701977943</v>
      </c>
      <c r="H160">
        <f t="shared" si="14"/>
        <v>0.83883903994058306</v>
      </c>
    </row>
    <row r="161" spans="1:8" x14ac:dyDescent="0.2">
      <c r="A161">
        <v>153</v>
      </c>
      <c r="B161">
        <v>727.09699999999998</v>
      </c>
      <c r="C161">
        <v>156.66800000000001</v>
      </c>
      <c r="D161" s="2">
        <f t="shared" si="10"/>
        <v>429.81799999999998</v>
      </c>
      <c r="E161" s="5">
        <f t="shared" si="11"/>
        <v>1063.7946377436306</v>
      </c>
      <c r="F161">
        <f t="shared" si="12"/>
        <v>0.55175921579420217</v>
      </c>
      <c r="G161">
        <f t="shared" si="13"/>
        <v>0.65927425080259927</v>
      </c>
      <c r="H161">
        <f t="shared" si="14"/>
        <v>0.83691910479211273</v>
      </c>
    </row>
    <row r="162" spans="1:8" x14ac:dyDescent="0.2">
      <c r="A162">
        <v>154</v>
      </c>
      <c r="B162">
        <v>727.63400000000001</v>
      </c>
      <c r="C162">
        <v>155.935</v>
      </c>
      <c r="D162" s="2">
        <f t="shared" si="10"/>
        <v>429.08499999999998</v>
      </c>
      <c r="E162" s="5">
        <f t="shared" si="11"/>
        <v>1062.1651121417744</v>
      </c>
      <c r="F162">
        <f t="shared" si="12"/>
        <v>0.5426465600798035</v>
      </c>
      <c r="G162">
        <f t="shared" si="13"/>
        <v>0.6523435282323985</v>
      </c>
      <c r="H162">
        <f t="shared" si="14"/>
        <v>0.83184171620460179</v>
      </c>
    </row>
    <row r="163" spans="1:8" x14ac:dyDescent="0.2">
      <c r="A163">
        <v>155</v>
      </c>
      <c r="B163">
        <v>728.17</v>
      </c>
      <c r="C163">
        <v>155.21299999999999</v>
      </c>
      <c r="D163" s="2">
        <f t="shared" si="10"/>
        <v>428.36299999999994</v>
      </c>
      <c r="E163" s="5">
        <f t="shared" si="11"/>
        <v>1060.5576856348298</v>
      </c>
      <c r="F163">
        <f t="shared" si="12"/>
        <v>0.53957399459738842</v>
      </c>
      <c r="G163">
        <f t="shared" si="13"/>
        <v>0.64675458867309854</v>
      </c>
      <c r="H163">
        <f t="shared" si="14"/>
        <v>0.83427934497441281</v>
      </c>
    </row>
    <row r="164" spans="1:8" x14ac:dyDescent="0.2">
      <c r="A164">
        <v>156</v>
      </c>
      <c r="B164">
        <v>728.70600000000002</v>
      </c>
      <c r="C164">
        <v>154.494</v>
      </c>
      <c r="D164" s="2">
        <f t="shared" si="10"/>
        <v>427.64400000000001</v>
      </c>
      <c r="E164" s="5">
        <f t="shared" si="11"/>
        <v>1058.9546146909163</v>
      </c>
      <c r="F164">
        <f t="shared" si="12"/>
        <v>0.54625157202401831</v>
      </c>
      <c r="G164">
        <f t="shared" si="13"/>
        <v>0.64121688544516964</v>
      </c>
      <c r="H164">
        <f t="shared" si="14"/>
        <v>0.85189829591711241</v>
      </c>
    </row>
    <row r="165" spans="1:8" x14ac:dyDescent="0.2">
      <c r="A165">
        <v>157</v>
      </c>
      <c r="B165">
        <v>729.24199999999996</v>
      </c>
      <c r="C165">
        <v>153.76499999999999</v>
      </c>
      <c r="D165" s="2">
        <f t="shared" si="10"/>
        <v>426.91499999999996</v>
      </c>
      <c r="E165" s="5">
        <f t="shared" si="11"/>
        <v>1057.3268797199316</v>
      </c>
      <c r="F165">
        <f t="shared" si="12"/>
        <v>0.53418945306413312</v>
      </c>
      <c r="G165">
        <f t="shared" si="13"/>
        <v>0.63681648557809356</v>
      </c>
      <c r="H165">
        <f t="shared" si="14"/>
        <v>0.83884363103320581</v>
      </c>
    </row>
    <row r="166" spans="1:8" x14ac:dyDescent="0.2">
      <c r="A166">
        <v>158</v>
      </c>
      <c r="B166">
        <v>729.779</v>
      </c>
      <c r="C166">
        <v>153.05099999999999</v>
      </c>
      <c r="D166" s="2">
        <f t="shared" si="10"/>
        <v>426.20099999999996</v>
      </c>
      <c r="E166" s="5">
        <f t="shared" si="11"/>
        <v>1055.7303249047841</v>
      </c>
      <c r="F166">
        <f t="shared" si="12"/>
        <v>0.53114172708875484</v>
      </c>
      <c r="G166">
        <f t="shared" si="13"/>
        <v>0.63018694359771055</v>
      </c>
      <c r="H166">
        <f t="shared" si="14"/>
        <v>0.84283200800144997</v>
      </c>
    </row>
    <row r="167" spans="1:8" x14ac:dyDescent="0.2">
      <c r="A167">
        <v>159</v>
      </c>
      <c r="B167">
        <v>730.31500000000005</v>
      </c>
      <c r="C167">
        <v>152.34</v>
      </c>
      <c r="D167" s="2">
        <f t="shared" si="10"/>
        <v>425.49</v>
      </c>
      <c r="E167" s="5">
        <f t="shared" si="11"/>
        <v>1054.1382035643519</v>
      </c>
      <c r="F167">
        <f t="shared" si="12"/>
        <v>0.5266111841465605</v>
      </c>
      <c r="G167">
        <f t="shared" si="13"/>
        <v>0.62595892972541556</v>
      </c>
      <c r="H167">
        <f t="shared" si="14"/>
        <v>0.84128711827398139</v>
      </c>
    </row>
    <row r="168" spans="1:8" x14ac:dyDescent="0.2">
      <c r="A168">
        <v>160</v>
      </c>
      <c r="B168">
        <v>730.85199999999998</v>
      </c>
      <c r="C168">
        <v>151.63399999999999</v>
      </c>
      <c r="D168" s="2">
        <f t="shared" si="10"/>
        <v>424.78399999999999</v>
      </c>
      <c r="E168" s="5">
        <f t="shared" si="11"/>
        <v>1052.5550317123493</v>
      </c>
      <c r="F168">
        <f t="shared" si="12"/>
        <v>0.52433071006950416</v>
      </c>
      <c r="G168">
        <f t="shared" si="13"/>
        <v>0.62061993211208688</v>
      </c>
      <c r="H168">
        <f t="shared" si="14"/>
        <v>0.84484993623248239</v>
      </c>
    </row>
    <row r="169" spans="1:8" x14ac:dyDescent="0.2">
      <c r="A169">
        <v>161</v>
      </c>
      <c r="B169">
        <v>731.38900000000001</v>
      </c>
      <c r="C169">
        <v>150.93</v>
      </c>
      <c r="D169" s="2">
        <f t="shared" si="10"/>
        <v>424.08</v>
      </c>
      <c r="E169" s="5">
        <f t="shared" si="11"/>
        <v>1050.9741145640648</v>
      </c>
      <c r="F169">
        <f t="shared" si="12"/>
        <v>0.52056849842588537</v>
      </c>
      <c r="G169">
        <f t="shared" si="13"/>
        <v>0.61532250080948658</v>
      </c>
      <c r="H169">
        <f t="shared" si="14"/>
        <v>0.84600920288312598</v>
      </c>
    </row>
    <row r="170" spans="1:8" x14ac:dyDescent="0.2">
      <c r="A170">
        <v>162</v>
      </c>
      <c r="B170">
        <v>731.92600000000004</v>
      </c>
      <c r="C170">
        <v>150.22999999999999</v>
      </c>
      <c r="D170" s="2">
        <f t="shared" si="10"/>
        <v>423.38</v>
      </c>
      <c r="E170" s="5">
        <f t="shared" si="11"/>
        <v>1049.3999710665773</v>
      </c>
      <c r="F170">
        <f t="shared" si="12"/>
        <v>0.5101355732148376</v>
      </c>
      <c r="G170">
        <f t="shared" si="13"/>
        <v>0.61008126148334618</v>
      </c>
      <c r="H170">
        <f t="shared" si="14"/>
        <v>0.83617643324185775</v>
      </c>
    </row>
    <row r="171" spans="1:8" x14ac:dyDescent="0.2">
      <c r="A171">
        <v>163</v>
      </c>
      <c r="B171">
        <v>732.46299999999997</v>
      </c>
      <c r="C171">
        <v>149.54300000000001</v>
      </c>
      <c r="D171" s="2">
        <f t="shared" si="10"/>
        <v>422.69299999999998</v>
      </c>
      <c r="E171" s="5">
        <f t="shared" si="11"/>
        <v>1047.8529194100324</v>
      </c>
      <c r="F171">
        <f t="shared" si="12"/>
        <v>0.5049347542524697</v>
      </c>
      <c r="G171">
        <f t="shared" si="13"/>
        <v>0.60496257464859926</v>
      </c>
      <c r="H171">
        <f t="shared" si="14"/>
        <v>0.83465453139108303</v>
      </c>
    </row>
    <row r="172" spans="1:8" x14ac:dyDescent="0.2">
      <c r="A172">
        <v>164</v>
      </c>
      <c r="B172">
        <v>733</v>
      </c>
      <c r="C172">
        <v>148.86199999999999</v>
      </c>
      <c r="D172" s="2">
        <f t="shared" si="10"/>
        <v>422.01199999999994</v>
      </c>
      <c r="E172" s="5">
        <f t="shared" si="11"/>
        <v>1046.3172840216323</v>
      </c>
      <c r="F172">
        <f t="shared" si="12"/>
        <v>0.50197364669777145</v>
      </c>
      <c r="G172">
        <f t="shared" si="13"/>
        <v>0.59879600813197875</v>
      </c>
      <c r="H172">
        <f t="shared" si="14"/>
        <v>0.83830493169742881</v>
      </c>
    </row>
    <row r="173" spans="1:8" x14ac:dyDescent="0.2">
      <c r="A173">
        <v>165</v>
      </c>
      <c r="B173">
        <v>733.53599999999994</v>
      </c>
      <c r="C173">
        <v>148.184</v>
      </c>
      <c r="D173" s="2">
        <f t="shared" si="10"/>
        <v>421.33399999999995</v>
      </c>
      <c r="E173" s="5">
        <f t="shared" si="11"/>
        <v>1044.7863407855837</v>
      </c>
      <c r="F173">
        <f t="shared" si="12"/>
        <v>0.50197846320837947</v>
      </c>
      <c r="G173">
        <f t="shared" si="13"/>
        <v>0.59380238371060934</v>
      </c>
      <c r="H173">
        <f t="shared" si="14"/>
        <v>0.84536282941736984</v>
      </c>
    </row>
    <row r="174" spans="1:8" x14ac:dyDescent="0.2">
      <c r="A174">
        <v>166</v>
      </c>
      <c r="B174">
        <v>734.072</v>
      </c>
      <c r="C174">
        <v>147.505</v>
      </c>
      <c r="D174" s="2">
        <f t="shared" si="10"/>
        <v>420.65499999999997</v>
      </c>
      <c r="E174" s="5">
        <f t="shared" si="11"/>
        <v>1043.251066165674</v>
      </c>
      <c r="F174">
        <f t="shared" si="12"/>
        <v>0.49902621118712071</v>
      </c>
      <c r="G174">
        <f t="shared" si="13"/>
        <v>0.58992405102633294</v>
      </c>
      <c r="H174">
        <f t="shared" si="14"/>
        <v>0.84591602990067827</v>
      </c>
    </row>
    <row r="175" spans="1:8" x14ac:dyDescent="0.2">
      <c r="A175">
        <v>167</v>
      </c>
      <c r="B175">
        <v>734.60900000000004</v>
      </c>
      <c r="C175">
        <v>146.82900000000001</v>
      </c>
      <c r="D175" s="2">
        <f t="shared" si="10"/>
        <v>419.97899999999998</v>
      </c>
      <c r="E175" s="5">
        <f t="shared" si="11"/>
        <v>1041.7205130709842</v>
      </c>
      <c r="F175">
        <f t="shared" si="12"/>
        <v>0.48723726856740884</v>
      </c>
      <c r="G175">
        <f t="shared" si="13"/>
        <v>0.58498383592002268</v>
      </c>
      <c r="H175">
        <f t="shared" si="14"/>
        <v>0.83290723375478448</v>
      </c>
    </row>
    <row r="176" spans="1:8" x14ac:dyDescent="0.2">
      <c r="A176">
        <v>168</v>
      </c>
      <c r="B176">
        <v>735.14599999999996</v>
      </c>
      <c r="C176">
        <v>146.16800000000001</v>
      </c>
      <c r="D176" s="2">
        <f t="shared" si="10"/>
        <v>419.31799999999998</v>
      </c>
      <c r="E176" s="5">
        <f t="shared" si="11"/>
        <v>1040.2219322362994</v>
      </c>
      <c r="F176">
        <f t="shared" si="12"/>
        <v>0.48727240798377297</v>
      </c>
      <c r="G176">
        <f t="shared" si="13"/>
        <v>0.57909585044843281</v>
      </c>
      <c r="H176">
        <f t="shared" si="14"/>
        <v>0.8414365387119338</v>
      </c>
    </row>
    <row r="177" spans="1:8" x14ac:dyDescent="0.2">
      <c r="A177">
        <v>169</v>
      </c>
      <c r="B177">
        <v>735.68200000000002</v>
      </c>
      <c r="C177">
        <v>145.506</v>
      </c>
      <c r="D177" s="2">
        <f t="shared" si="10"/>
        <v>418.65599999999995</v>
      </c>
      <c r="E177" s="5">
        <f t="shared" si="11"/>
        <v>1038.7191119007971</v>
      </c>
      <c r="F177">
        <f t="shared" si="12"/>
        <v>0.48289345183272753</v>
      </c>
      <c r="G177">
        <f t="shared" si="13"/>
        <v>0.57538413055141624</v>
      </c>
      <c r="H177">
        <f t="shared" si="14"/>
        <v>0.8392540325537815</v>
      </c>
    </row>
    <row r="178" spans="1:8" x14ac:dyDescent="0.2">
      <c r="A178">
        <v>170</v>
      </c>
      <c r="B178">
        <v>736.21900000000005</v>
      </c>
      <c r="C178">
        <v>144.84899999999999</v>
      </c>
      <c r="D178" s="2">
        <f t="shared" si="10"/>
        <v>417.99899999999997</v>
      </c>
      <c r="E178" s="5">
        <f t="shared" si="11"/>
        <v>1037.2256901579983</v>
      </c>
      <c r="F178">
        <f t="shared" si="12"/>
        <v>0.48366705201646598</v>
      </c>
      <c r="G178">
        <f t="shared" si="13"/>
        <v>0.57065062491791974</v>
      </c>
      <c r="H178">
        <f t="shared" si="14"/>
        <v>0.84757122992029466</v>
      </c>
    </row>
    <row r="179" spans="1:8" x14ac:dyDescent="0.2">
      <c r="A179">
        <v>171</v>
      </c>
      <c r="B179">
        <v>736.75599999999997</v>
      </c>
      <c r="C179">
        <v>144.19</v>
      </c>
      <c r="D179" s="2">
        <f t="shared" si="10"/>
        <v>417.34</v>
      </c>
      <c r="E179" s="5">
        <f t="shared" si="11"/>
        <v>1035.725768274651</v>
      </c>
      <c r="F179">
        <f t="shared" si="12"/>
        <v>0.47270731209209482</v>
      </c>
      <c r="G179">
        <f t="shared" si="13"/>
        <v>0.56592507900006295</v>
      </c>
      <c r="H179">
        <f t="shared" si="14"/>
        <v>0.83528249521531139</v>
      </c>
    </row>
    <row r="180" spans="1:8" x14ac:dyDescent="0.2">
      <c r="A180">
        <v>172</v>
      </c>
      <c r="B180">
        <v>737.29300000000001</v>
      </c>
      <c r="C180">
        <v>143.54499999999999</v>
      </c>
      <c r="D180" s="2">
        <f t="shared" si="10"/>
        <v>416.69499999999994</v>
      </c>
      <c r="E180" s="5">
        <f t="shared" si="11"/>
        <v>1034.2558157714</v>
      </c>
      <c r="F180">
        <f t="shared" si="12"/>
        <v>0.47130458341444187</v>
      </c>
      <c r="G180">
        <f t="shared" si="13"/>
        <v>0.56027625902690181</v>
      </c>
      <c r="H180">
        <f t="shared" si="14"/>
        <v>0.84120034683070888</v>
      </c>
    </row>
    <row r="181" spans="1:8" x14ac:dyDescent="0.2">
      <c r="A181">
        <v>173</v>
      </c>
      <c r="B181">
        <v>737.82899999999995</v>
      </c>
      <c r="C181">
        <v>142.90100000000001</v>
      </c>
      <c r="D181" s="2">
        <f t="shared" si="10"/>
        <v>416.05099999999999</v>
      </c>
      <c r="E181" s="5">
        <f t="shared" si="11"/>
        <v>1032.7862711542625</v>
      </c>
      <c r="F181">
        <f t="shared" si="12"/>
        <v>0.46917332103095927</v>
      </c>
      <c r="G181">
        <f t="shared" si="13"/>
        <v>0.55674643759374143</v>
      </c>
      <c r="H181">
        <f t="shared" si="14"/>
        <v>0.84270556459907808</v>
      </c>
    </row>
    <row r="182" spans="1:8" x14ac:dyDescent="0.2">
      <c r="A182">
        <v>174</v>
      </c>
      <c r="B182">
        <v>738.36599999999999</v>
      </c>
      <c r="C182">
        <v>142.25899999999999</v>
      </c>
      <c r="D182" s="2">
        <f t="shared" si="10"/>
        <v>415.40899999999999</v>
      </c>
      <c r="E182" s="5">
        <f t="shared" si="11"/>
        <v>1031.3194290111201</v>
      </c>
      <c r="F182">
        <f t="shared" si="12"/>
        <v>0.46193911050390041</v>
      </c>
      <c r="G182">
        <f t="shared" si="13"/>
        <v>0.55220663050828112</v>
      </c>
      <c r="H182">
        <f t="shared" si="14"/>
        <v>0.83653307472731075</v>
      </c>
    </row>
    <row r="183" spans="1:8" x14ac:dyDescent="0.2">
      <c r="A183">
        <v>175</v>
      </c>
      <c r="B183">
        <v>738.90300000000002</v>
      </c>
      <c r="C183">
        <v>141.626</v>
      </c>
      <c r="D183" s="2">
        <f t="shared" si="10"/>
        <v>414.77599999999995</v>
      </c>
      <c r="E183" s="5">
        <f t="shared" si="11"/>
        <v>1029.8713301930379</v>
      </c>
      <c r="F183">
        <f t="shared" si="12"/>
        <v>0.46274796531031043</v>
      </c>
      <c r="G183">
        <f t="shared" si="13"/>
        <v>0.54673100543877573</v>
      </c>
      <c r="H183">
        <f t="shared" si="14"/>
        <v>0.84639056630588339</v>
      </c>
    </row>
    <row r="184" spans="1:8" x14ac:dyDescent="0.2">
      <c r="A184">
        <v>176</v>
      </c>
      <c r="B184">
        <v>739.43899999999996</v>
      </c>
      <c r="C184">
        <v>140.99100000000001</v>
      </c>
      <c r="D184" s="2">
        <f t="shared" si="10"/>
        <v>414.14099999999996</v>
      </c>
      <c r="E184" s="5">
        <f t="shared" si="11"/>
        <v>1028.4168400873157</v>
      </c>
      <c r="F184">
        <f t="shared" si="12"/>
        <v>0.45045110099234054</v>
      </c>
      <c r="G184">
        <f t="shared" si="13"/>
        <v>0.54330179298651393</v>
      </c>
      <c r="H184">
        <f t="shared" si="14"/>
        <v>0.82909923509772376</v>
      </c>
    </row>
    <row r="185" spans="1:8" x14ac:dyDescent="0.2">
      <c r="A185">
        <v>177</v>
      </c>
      <c r="B185">
        <v>739.976</v>
      </c>
      <c r="C185">
        <v>140.37200000000001</v>
      </c>
      <c r="D185" s="2">
        <f t="shared" si="10"/>
        <v>413.52199999999999</v>
      </c>
      <c r="E185" s="5">
        <f t="shared" si="11"/>
        <v>1026.997247619913</v>
      </c>
      <c r="F185">
        <f t="shared" si="12"/>
        <v>0.45709634576958386</v>
      </c>
      <c r="G185">
        <f t="shared" si="13"/>
        <v>0.53898432085481429</v>
      </c>
      <c r="H185">
        <f t="shared" si="14"/>
        <v>0.84806983818126958</v>
      </c>
    </row>
    <row r="186" spans="1:8" x14ac:dyDescent="0.2">
      <c r="A186">
        <v>178</v>
      </c>
      <c r="B186">
        <v>740.51300000000003</v>
      </c>
      <c r="C186">
        <v>139.74299999999999</v>
      </c>
      <c r="D186" s="2">
        <f t="shared" si="10"/>
        <v>412.89299999999997</v>
      </c>
      <c r="E186" s="5">
        <f t="shared" si="11"/>
        <v>1025.5529505221371</v>
      </c>
      <c r="F186">
        <f t="shared" si="12"/>
        <v>0.44774534222609236</v>
      </c>
      <c r="G186">
        <f t="shared" si="13"/>
        <v>0.5336213533012677</v>
      </c>
      <c r="H186">
        <f t="shared" si="14"/>
        <v>0.83906938778986206</v>
      </c>
    </row>
    <row r="187" spans="1:8" x14ac:dyDescent="0.2">
      <c r="A187">
        <v>179</v>
      </c>
      <c r="B187">
        <v>741.04899999999998</v>
      </c>
      <c r="C187">
        <v>139.126</v>
      </c>
      <c r="D187" s="2">
        <f t="shared" si="10"/>
        <v>412.27599999999995</v>
      </c>
      <c r="E187" s="5">
        <f t="shared" si="11"/>
        <v>1024.134472904942</v>
      </c>
      <c r="F187">
        <f t="shared" si="12"/>
        <v>0.43987927468771448</v>
      </c>
      <c r="G187">
        <f t="shared" si="13"/>
        <v>0.53035217957533776</v>
      </c>
      <c r="H187">
        <f t="shared" si="14"/>
        <v>0.82940976133997124</v>
      </c>
    </row>
    <row r="188" spans="1:8" x14ac:dyDescent="0.2">
      <c r="A188">
        <v>180</v>
      </c>
      <c r="B188">
        <v>741.58600000000001</v>
      </c>
      <c r="C188">
        <v>138.51900000000001</v>
      </c>
      <c r="D188" s="2">
        <f t="shared" si="10"/>
        <v>411.66899999999998</v>
      </c>
      <c r="E188" s="5">
        <f t="shared" si="11"/>
        <v>1022.7373085347003</v>
      </c>
      <c r="F188">
        <f t="shared" si="12"/>
        <v>0.44723975226283358</v>
      </c>
      <c r="G188">
        <f t="shared" si="13"/>
        <v>0.52617520700666709</v>
      </c>
      <c r="H188">
        <f t="shared" si="14"/>
        <v>0.84998256532669858</v>
      </c>
    </row>
    <row r="189" spans="1:8" x14ac:dyDescent="0.2">
      <c r="A189">
        <v>181</v>
      </c>
      <c r="B189">
        <v>742.12300000000005</v>
      </c>
      <c r="C189">
        <v>137.90100000000001</v>
      </c>
      <c r="D189" s="2">
        <f t="shared" si="10"/>
        <v>411.05099999999999</v>
      </c>
      <c r="E189" s="5">
        <f t="shared" si="11"/>
        <v>1021.3131162072877</v>
      </c>
      <c r="F189">
        <f t="shared" si="12"/>
        <v>0.43794478358315236</v>
      </c>
      <c r="G189">
        <f t="shared" si="13"/>
        <v>0.52096952132842855</v>
      </c>
      <c r="H189">
        <f t="shared" si="14"/>
        <v>0.84063417465657098</v>
      </c>
    </row>
    <row r="190" spans="1:8" x14ac:dyDescent="0.2">
      <c r="A190">
        <v>182</v>
      </c>
      <c r="B190">
        <v>742.65899999999999</v>
      </c>
      <c r="C190">
        <v>137.29499999999999</v>
      </c>
      <c r="D190" s="2">
        <f t="shared" si="10"/>
        <v>410.44499999999994</v>
      </c>
      <c r="E190" s="5">
        <f t="shared" si="11"/>
        <v>1019.9149037728484</v>
      </c>
      <c r="F190">
        <f t="shared" si="12"/>
        <v>0.43157168797397027</v>
      </c>
      <c r="G190">
        <f t="shared" si="13"/>
        <v>0.51684420028324451</v>
      </c>
      <c r="H190">
        <f t="shared" si="14"/>
        <v>0.83501311949995261</v>
      </c>
    </row>
    <row r="191" spans="1:8" x14ac:dyDescent="0.2">
      <c r="A191">
        <v>183</v>
      </c>
      <c r="B191">
        <v>743.19500000000005</v>
      </c>
      <c r="C191">
        <v>136.697</v>
      </c>
      <c r="D191" s="2">
        <f t="shared" si="10"/>
        <v>409.84699999999998</v>
      </c>
      <c r="E191" s="5">
        <f t="shared" si="11"/>
        <v>1018.5335241783528</v>
      </c>
      <c r="F191">
        <f t="shared" si="12"/>
        <v>0.42594216412978997</v>
      </c>
      <c r="G191">
        <f t="shared" si="13"/>
        <v>0.51374791176785461</v>
      </c>
      <c r="H191">
        <f t="shared" si="14"/>
        <v>0.82908787437029796</v>
      </c>
    </row>
    <row r="192" spans="1:8" x14ac:dyDescent="0.2">
      <c r="A192">
        <v>184</v>
      </c>
      <c r="B192">
        <v>743.73199999999997</v>
      </c>
      <c r="C192">
        <v>136.10599999999999</v>
      </c>
      <c r="D192" s="2">
        <f t="shared" si="10"/>
        <v>409.25599999999997</v>
      </c>
      <c r="E192" s="5">
        <f t="shared" si="11"/>
        <v>1017.1667280453405</v>
      </c>
      <c r="F192">
        <f t="shared" si="12"/>
        <v>0.43184830605892571</v>
      </c>
      <c r="G192">
        <f t="shared" si="13"/>
        <v>0.50975231838592916</v>
      </c>
      <c r="H192">
        <f t="shared" si="14"/>
        <v>0.84717281409591749</v>
      </c>
    </row>
    <row r="193" spans="1:8" x14ac:dyDescent="0.2">
      <c r="A193">
        <v>185</v>
      </c>
      <c r="B193">
        <v>744.26900000000001</v>
      </c>
      <c r="C193">
        <v>135.506</v>
      </c>
      <c r="D193" s="2">
        <f t="shared" si="10"/>
        <v>408.65599999999995</v>
      </c>
      <c r="E193" s="5">
        <f t="shared" si="11"/>
        <v>1015.7775042021437</v>
      </c>
      <c r="F193">
        <f t="shared" si="12"/>
        <v>0.42478961972630713</v>
      </c>
      <c r="G193">
        <f t="shared" si="13"/>
        <v>0.50477180871951033</v>
      </c>
      <c r="H193">
        <f t="shared" si="14"/>
        <v>0.84154782891679403</v>
      </c>
    </row>
    <row r="194" spans="1:8" x14ac:dyDescent="0.2">
      <c r="A194">
        <v>186</v>
      </c>
      <c r="B194">
        <v>744.80499999999995</v>
      </c>
      <c r="C194">
        <v>134.91499999999999</v>
      </c>
      <c r="D194" s="2">
        <f t="shared" si="10"/>
        <v>408.06499999999994</v>
      </c>
      <c r="E194" s="5">
        <f t="shared" si="11"/>
        <v>1014.4075292275388</v>
      </c>
      <c r="F194">
        <f t="shared" si="12"/>
        <v>0.41990993909360813</v>
      </c>
      <c r="G194">
        <f t="shared" si="13"/>
        <v>0.50268707335891061</v>
      </c>
      <c r="H194">
        <f t="shared" si="14"/>
        <v>0.83533068850926884</v>
      </c>
    </row>
    <row r="195" spans="1:8" x14ac:dyDescent="0.2">
      <c r="A195">
        <v>187</v>
      </c>
      <c r="B195">
        <v>745.34299999999996</v>
      </c>
      <c r="C195">
        <v>134.33000000000001</v>
      </c>
      <c r="D195" s="2">
        <f t="shared" si="10"/>
        <v>407.48</v>
      </c>
      <c r="E195" s="5">
        <f t="shared" si="11"/>
        <v>1013.0499089713896</v>
      </c>
      <c r="F195">
        <f t="shared" si="12"/>
        <v>0.41719745527232222</v>
      </c>
      <c r="G195">
        <f t="shared" si="13"/>
        <v>0.49784899754013273</v>
      </c>
      <c r="H195">
        <f t="shared" si="14"/>
        <v>0.83799999062705954</v>
      </c>
    </row>
    <row r="196" spans="1:8" x14ac:dyDescent="0.2">
      <c r="A196">
        <v>188</v>
      </c>
      <c r="B196">
        <v>745.88</v>
      </c>
      <c r="C196">
        <v>133.74799999999999</v>
      </c>
      <c r="D196" s="2">
        <f t="shared" si="10"/>
        <v>406.89799999999997</v>
      </c>
      <c r="E196" s="5">
        <f t="shared" si="11"/>
        <v>1011.6977169050178</v>
      </c>
      <c r="F196">
        <f t="shared" si="12"/>
        <v>0.41162945007713653</v>
      </c>
      <c r="G196">
        <f t="shared" si="13"/>
        <v>0.49398195158046965</v>
      </c>
      <c r="H196">
        <f t="shared" si="14"/>
        <v>0.83328844051923245</v>
      </c>
    </row>
    <row r="197" spans="1:8" x14ac:dyDescent="0.2">
      <c r="A197">
        <v>189</v>
      </c>
      <c r="B197">
        <v>746.41700000000003</v>
      </c>
      <c r="C197">
        <v>133.173</v>
      </c>
      <c r="D197" s="2">
        <f t="shared" si="10"/>
        <v>406.32299999999998</v>
      </c>
      <c r="E197" s="5">
        <f t="shared" si="11"/>
        <v>1010.3602856978024</v>
      </c>
      <c r="F197">
        <f t="shared" si="12"/>
        <v>0.40894049662738757</v>
      </c>
      <c r="G197">
        <f t="shared" si="13"/>
        <v>0.48926486949602338</v>
      </c>
      <c r="H197">
        <f t="shared" si="14"/>
        <v>0.83582640431270805</v>
      </c>
    </row>
    <row r="198" spans="1:8" x14ac:dyDescent="0.2">
      <c r="A198">
        <v>190</v>
      </c>
      <c r="B198">
        <v>746.95299999999997</v>
      </c>
      <c r="C198">
        <v>132.601</v>
      </c>
      <c r="D198" s="2">
        <f t="shared" si="10"/>
        <v>405.75099999999998</v>
      </c>
      <c r="E198" s="5">
        <f t="shared" si="11"/>
        <v>1009.0283504559457</v>
      </c>
      <c r="F198">
        <f t="shared" si="12"/>
        <v>0.40483145726375486</v>
      </c>
      <c r="G198">
        <f t="shared" si="13"/>
        <v>0.48640924155032961</v>
      </c>
      <c r="H198">
        <f t="shared" si="14"/>
        <v>0.83228570241272082</v>
      </c>
    </row>
    <row r="199" spans="1:8" x14ac:dyDescent="0.2">
      <c r="A199">
        <v>191</v>
      </c>
      <c r="B199">
        <v>747.49</v>
      </c>
      <c r="C199">
        <v>132.03399999999999</v>
      </c>
      <c r="D199" s="2">
        <f t="shared" si="10"/>
        <v>405.18399999999997</v>
      </c>
      <c r="E199" s="5">
        <f t="shared" si="11"/>
        <v>1007.706599204588</v>
      </c>
      <c r="F199">
        <f t="shared" si="12"/>
        <v>0.40644031807038006</v>
      </c>
      <c r="G199">
        <f t="shared" si="13"/>
        <v>0.48179057985920931</v>
      </c>
      <c r="H199">
        <f t="shared" si="14"/>
        <v>0.84360370472405588</v>
      </c>
    </row>
    <row r="200" spans="1:8" x14ac:dyDescent="0.2">
      <c r="A200">
        <v>192</v>
      </c>
      <c r="B200">
        <v>748.02599999999995</v>
      </c>
      <c r="C200">
        <v>131.464</v>
      </c>
      <c r="D200" s="2">
        <f t="shared" si="10"/>
        <v>404.61399999999998</v>
      </c>
      <c r="E200" s="5">
        <f t="shared" si="11"/>
        <v>1006.3763905650582</v>
      </c>
      <c r="F200">
        <f t="shared" si="12"/>
        <v>0.39807057108578209</v>
      </c>
      <c r="G200">
        <f t="shared" si="13"/>
        <v>0.47807374125828755</v>
      </c>
      <c r="H200">
        <f t="shared" si="14"/>
        <v>0.83265516746028023</v>
      </c>
    </row>
    <row r="201" spans="1:8" x14ac:dyDescent="0.2">
      <c r="A201">
        <v>193</v>
      </c>
      <c r="B201">
        <v>748.56200000000001</v>
      </c>
      <c r="C201">
        <v>130.905</v>
      </c>
      <c r="D201" s="2">
        <f t="shared" si="10"/>
        <v>404.05499999999995</v>
      </c>
      <c r="E201" s="5">
        <f t="shared" si="11"/>
        <v>1005.070426938752</v>
      </c>
      <c r="F201">
        <f t="shared" si="12"/>
        <v>0.39470924792653772</v>
      </c>
      <c r="G201">
        <f t="shared" si="13"/>
        <v>0.47532901214977258</v>
      </c>
      <c r="H201">
        <f t="shared" si="14"/>
        <v>0.83039166101262052</v>
      </c>
    </row>
    <row r="202" spans="1:8" x14ac:dyDescent="0.2">
      <c r="A202">
        <v>194</v>
      </c>
      <c r="B202">
        <v>749.09900000000005</v>
      </c>
      <c r="C202">
        <v>130.35</v>
      </c>
      <c r="D202" s="2">
        <f t="shared" ref="D202:D265" si="15">C202 + 273.15</f>
        <v>403.5</v>
      </c>
      <c r="E202" s="5">
        <f t="shared" ref="E202:E265" si="16">1/($C$4*D202^$D$4+$E$4*D202^$F$4)</f>
        <v>1003.7724116123325</v>
      </c>
      <c r="F202">
        <f t="shared" ref="F202:F265" si="17">-$I$6*E202*(C203-C202)</f>
        <v>0.39490976330201699</v>
      </c>
      <c r="G202">
        <f t="shared" ref="G202:G265" si="18">$L$6*$F$6*(B203-B202)*((D202)^4-$K$6^4)</f>
        <v>0.4717332782211428</v>
      </c>
      <c r="H202">
        <f t="shared" ref="H202:H265" si="19">F202/G202</f>
        <v>0.83714628908772493</v>
      </c>
    </row>
    <row r="203" spans="1:8" x14ac:dyDescent="0.2">
      <c r="A203">
        <v>195</v>
      </c>
      <c r="B203">
        <v>749.63599999999997</v>
      </c>
      <c r="C203">
        <v>129.79400000000001</v>
      </c>
      <c r="D203" s="2">
        <f t="shared" si="15"/>
        <v>402.94399999999996</v>
      </c>
      <c r="E203" s="5">
        <f t="shared" si="16"/>
        <v>1002.470662055512</v>
      </c>
      <c r="F203">
        <f t="shared" si="17"/>
        <v>0.39156022873972002</v>
      </c>
      <c r="G203">
        <f t="shared" si="18"/>
        <v>0.46727413225569409</v>
      </c>
      <c r="H203">
        <f t="shared" si="19"/>
        <v>0.83796684154015366</v>
      </c>
    </row>
    <row r="204" spans="1:8" x14ac:dyDescent="0.2">
      <c r="A204">
        <v>196</v>
      </c>
      <c r="B204">
        <v>750.17200000000003</v>
      </c>
      <c r="C204">
        <v>129.24199999999999</v>
      </c>
      <c r="D204" s="2">
        <f t="shared" si="15"/>
        <v>402.39199999999994</v>
      </c>
      <c r="E204" s="5">
        <f t="shared" si="16"/>
        <v>1001.1768959140762</v>
      </c>
      <c r="F204">
        <f t="shared" si="17"/>
        <v>0.39176332266648467</v>
      </c>
      <c r="G204">
        <f t="shared" si="18"/>
        <v>0.46373383968172166</v>
      </c>
      <c r="H204">
        <f t="shared" si="19"/>
        <v>0.84480210229075992</v>
      </c>
    </row>
    <row r="205" spans="1:8" x14ac:dyDescent="0.2">
      <c r="A205">
        <v>197</v>
      </c>
      <c r="B205">
        <v>750.70799999999997</v>
      </c>
      <c r="C205">
        <v>128.68899999999999</v>
      </c>
      <c r="D205" s="2">
        <f t="shared" si="15"/>
        <v>401.83899999999994</v>
      </c>
      <c r="E205" s="5">
        <f t="shared" si="16"/>
        <v>999.8794055536971</v>
      </c>
      <c r="F205">
        <f t="shared" si="17"/>
        <v>0.38276543504705746</v>
      </c>
      <c r="G205">
        <f t="shared" si="18"/>
        <v>0.46106029807274279</v>
      </c>
      <c r="H205">
        <f t="shared" si="19"/>
        <v>0.83018519843724969</v>
      </c>
    </row>
    <row r="206" spans="1:8" x14ac:dyDescent="0.2">
      <c r="A206">
        <v>198</v>
      </c>
      <c r="B206">
        <v>751.245</v>
      </c>
      <c r="C206">
        <v>128.148</v>
      </c>
      <c r="D206" s="2">
        <f t="shared" si="15"/>
        <v>401.298</v>
      </c>
      <c r="E206" s="5">
        <f t="shared" si="16"/>
        <v>998.60873347359154</v>
      </c>
      <c r="F206">
        <f t="shared" si="17"/>
        <v>0.37662608271655273</v>
      </c>
      <c r="G206">
        <f t="shared" si="18"/>
        <v>0.45676031482909724</v>
      </c>
      <c r="H206">
        <f t="shared" si="19"/>
        <v>0.82455955670639258</v>
      </c>
    </row>
    <row r="207" spans="1:8" x14ac:dyDescent="0.2">
      <c r="A207">
        <v>199</v>
      </c>
      <c r="B207">
        <v>751.78099999999995</v>
      </c>
      <c r="C207">
        <v>127.61499999999999</v>
      </c>
      <c r="D207" s="2">
        <f t="shared" si="15"/>
        <v>400.76499999999999</v>
      </c>
      <c r="E207" s="5">
        <f t="shared" si="16"/>
        <v>997.35555821918456</v>
      </c>
      <c r="F207">
        <f t="shared" si="17"/>
        <v>0.38179927701077698</v>
      </c>
      <c r="G207">
        <f t="shared" si="18"/>
        <v>0.45338339010076184</v>
      </c>
      <c r="H207">
        <f t="shared" si="19"/>
        <v>0.84211130214965368</v>
      </c>
    </row>
    <row r="208" spans="1:8" x14ac:dyDescent="0.2">
      <c r="A208">
        <v>200</v>
      </c>
      <c r="B208">
        <v>752.31700000000001</v>
      </c>
      <c r="C208">
        <v>127.074</v>
      </c>
      <c r="D208" s="2">
        <f t="shared" si="15"/>
        <v>400.22399999999999</v>
      </c>
      <c r="E208" s="5">
        <f t="shared" si="16"/>
        <v>996.08226105464837</v>
      </c>
      <c r="F208">
        <f t="shared" si="17"/>
        <v>0.37214908258295226</v>
      </c>
      <c r="G208">
        <f t="shared" si="18"/>
        <v>0.45080902592966549</v>
      </c>
      <c r="H208">
        <f t="shared" si="19"/>
        <v>0.82551382332130674</v>
      </c>
    </row>
    <row r="209" spans="1:8" x14ac:dyDescent="0.2">
      <c r="A209">
        <v>201</v>
      </c>
      <c r="B209">
        <v>752.85400000000004</v>
      </c>
      <c r="C209">
        <v>126.54600000000001</v>
      </c>
      <c r="D209" s="2">
        <f t="shared" si="15"/>
        <v>399.69599999999997</v>
      </c>
      <c r="E209" s="5">
        <f t="shared" si="16"/>
        <v>994.83828569882769</v>
      </c>
      <c r="F209">
        <f t="shared" si="17"/>
        <v>0.37309221260906078</v>
      </c>
      <c r="G209">
        <f t="shared" si="18"/>
        <v>0.44748433095960083</v>
      </c>
      <c r="H209">
        <f t="shared" si="19"/>
        <v>0.83375480837281823</v>
      </c>
    </row>
    <row r="210" spans="1:8" x14ac:dyDescent="0.2">
      <c r="A210">
        <v>202</v>
      </c>
      <c r="B210">
        <v>753.39099999999996</v>
      </c>
      <c r="C210">
        <v>126.01600000000001</v>
      </c>
      <c r="D210" s="2">
        <f t="shared" si="15"/>
        <v>399.166</v>
      </c>
      <c r="E210" s="5">
        <f t="shared" si="16"/>
        <v>993.58833172450466</v>
      </c>
      <c r="F210">
        <f t="shared" si="17"/>
        <v>0.3740295710770416</v>
      </c>
      <c r="G210">
        <f t="shared" si="18"/>
        <v>0.44333315285196551</v>
      </c>
      <c r="H210">
        <f t="shared" si="19"/>
        <v>0.84367606769515557</v>
      </c>
    </row>
    <row r="211" spans="1:8" x14ac:dyDescent="0.2">
      <c r="A211">
        <v>203</v>
      </c>
      <c r="B211">
        <v>753.92700000000002</v>
      </c>
      <c r="C211">
        <v>125.48399999999999</v>
      </c>
      <c r="D211" s="2">
        <f t="shared" si="15"/>
        <v>398.63399999999996</v>
      </c>
      <c r="E211" s="5">
        <f t="shared" si="16"/>
        <v>992.33238482558409</v>
      </c>
      <c r="F211">
        <f t="shared" si="17"/>
        <v>0.36653503445234242</v>
      </c>
      <c r="G211">
        <f t="shared" si="18"/>
        <v>0.44001602314412619</v>
      </c>
      <c r="H211">
        <f t="shared" si="19"/>
        <v>0.83300383434510694</v>
      </c>
    </row>
    <row r="212" spans="1:8" x14ac:dyDescent="0.2">
      <c r="A212">
        <v>204</v>
      </c>
      <c r="B212">
        <v>754.46299999999997</v>
      </c>
      <c r="C212">
        <v>124.962</v>
      </c>
      <c r="D212" s="2">
        <f t="shared" si="15"/>
        <v>398.11199999999997</v>
      </c>
      <c r="E212" s="5">
        <f t="shared" si="16"/>
        <v>991.09880332027592</v>
      </c>
      <c r="F212">
        <f t="shared" si="17"/>
        <v>0.36117027931315548</v>
      </c>
      <c r="G212">
        <f t="shared" si="18"/>
        <v>0.43758900560255415</v>
      </c>
      <c r="H212">
        <f t="shared" si="19"/>
        <v>0.82536415378130645</v>
      </c>
    </row>
    <row r="213" spans="1:8" x14ac:dyDescent="0.2">
      <c r="A213">
        <v>205</v>
      </c>
      <c r="B213">
        <v>755</v>
      </c>
      <c r="C213">
        <v>124.447</v>
      </c>
      <c r="D213" s="2">
        <f t="shared" si="15"/>
        <v>397.59699999999998</v>
      </c>
      <c r="E213" s="5">
        <f t="shared" si="16"/>
        <v>989.88055797514915</v>
      </c>
      <c r="F213">
        <f t="shared" si="17"/>
        <v>0.35372193882573061</v>
      </c>
      <c r="G213">
        <f t="shared" si="18"/>
        <v>0.43439711314731255</v>
      </c>
      <c r="H213">
        <f t="shared" si="19"/>
        <v>0.81428243448242388</v>
      </c>
    </row>
    <row r="214" spans="1:8" x14ac:dyDescent="0.2">
      <c r="A214">
        <v>206</v>
      </c>
      <c r="B214">
        <v>755.53700000000003</v>
      </c>
      <c r="C214">
        <v>123.94199999999999</v>
      </c>
      <c r="D214" s="2">
        <f t="shared" si="15"/>
        <v>397.09199999999998</v>
      </c>
      <c r="E214" s="5">
        <f t="shared" si="16"/>
        <v>988.68480464452637</v>
      </c>
      <c r="F214">
        <f t="shared" si="17"/>
        <v>0.36378855123856002</v>
      </c>
      <c r="G214">
        <f t="shared" si="18"/>
        <v>0.43047609325252667</v>
      </c>
      <c r="H214">
        <f t="shared" si="19"/>
        <v>0.84508421475836459</v>
      </c>
    </row>
    <row r="215" spans="1:8" x14ac:dyDescent="0.2">
      <c r="A215">
        <v>207</v>
      </c>
      <c r="B215">
        <v>756.07299999999998</v>
      </c>
      <c r="C215">
        <v>123.422</v>
      </c>
      <c r="D215" s="2">
        <f t="shared" si="15"/>
        <v>396.572</v>
      </c>
      <c r="E215" s="5">
        <f t="shared" si="16"/>
        <v>987.45233031851797</v>
      </c>
      <c r="F215">
        <f t="shared" si="17"/>
        <v>0.34936063446669169</v>
      </c>
      <c r="G215">
        <f t="shared" si="18"/>
        <v>0.42808112350579031</v>
      </c>
      <c r="H215">
        <f t="shared" si="19"/>
        <v>0.81610847870512604</v>
      </c>
    </row>
    <row r="216" spans="1:8" x14ac:dyDescent="0.2">
      <c r="A216">
        <v>208</v>
      </c>
      <c r="B216">
        <v>756.61</v>
      </c>
      <c r="C216">
        <v>122.922</v>
      </c>
      <c r="D216" s="2">
        <f t="shared" si="15"/>
        <v>396.072</v>
      </c>
      <c r="E216" s="5">
        <f t="shared" si="16"/>
        <v>986.26610730937784</v>
      </c>
      <c r="F216">
        <f t="shared" si="17"/>
        <v>0.35033671256111887</v>
      </c>
      <c r="G216">
        <f t="shared" si="18"/>
        <v>0.42501787143877479</v>
      </c>
      <c r="H216">
        <f t="shared" si="19"/>
        <v>0.82428701497928902</v>
      </c>
    </row>
    <row r="217" spans="1:8" x14ac:dyDescent="0.2">
      <c r="A217">
        <v>209</v>
      </c>
      <c r="B217">
        <v>757.14700000000005</v>
      </c>
      <c r="C217">
        <v>122.42</v>
      </c>
      <c r="D217" s="2">
        <f t="shared" si="15"/>
        <v>395.57</v>
      </c>
      <c r="E217" s="5">
        <f t="shared" si="16"/>
        <v>985.07400376064936</v>
      </c>
      <c r="F217">
        <f t="shared" si="17"/>
        <v>0.34851918253051778</v>
      </c>
      <c r="G217">
        <f t="shared" si="18"/>
        <v>0.42116825340169983</v>
      </c>
      <c r="H217">
        <f t="shared" si="19"/>
        <v>0.82750582389719873</v>
      </c>
    </row>
    <row r="218" spans="1:8" x14ac:dyDescent="0.2">
      <c r="A218">
        <v>210</v>
      </c>
      <c r="B218">
        <v>757.68299999999999</v>
      </c>
      <c r="C218">
        <v>121.92</v>
      </c>
      <c r="D218" s="2">
        <f t="shared" si="15"/>
        <v>395.07</v>
      </c>
      <c r="E218" s="5">
        <f t="shared" si="16"/>
        <v>983.8855186091979</v>
      </c>
      <c r="F218">
        <f t="shared" si="17"/>
        <v>0.34322531473315571</v>
      </c>
      <c r="G218">
        <f t="shared" si="18"/>
        <v>0.41891393827936874</v>
      </c>
      <c r="H218">
        <f t="shared" si="19"/>
        <v>0.81932178275782941</v>
      </c>
    </row>
    <row r="219" spans="1:8" x14ac:dyDescent="0.2">
      <c r="A219">
        <v>211</v>
      </c>
      <c r="B219">
        <v>758.22</v>
      </c>
      <c r="C219">
        <v>121.42700000000001</v>
      </c>
      <c r="D219" s="2">
        <f t="shared" si="15"/>
        <v>394.577</v>
      </c>
      <c r="E219" s="5">
        <f t="shared" si="16"/>
        <v>982.7125671898732</v>
      </c>
      <c r="F219">
        <f t="shared" si="17"/>
        <v>0.34976980850940792</v>
      </c>
      <c r="G219">
        <f t="shared" si="18"/>
        <v>0.41592770255712685</v>
      </c>
      <c r="H219">
        <f t="shared" si="19"/>
        <v>0.84093895732123713</v>
      </c>
    </row>
    <row r="220" spans="1:8" x14ac:dyDescent="0.2">
      <c r="A220">
        <v>212</v>
      </c>
      <c r="B220">
        <v>758.75699999999995</v>
      </c>
      <c r="C220">
        <v>120.92400000000001</v>
      </c>
      <c r="D220" s="2">
        <f t="shared" si="15"/>
        <v>394.07399999999996</v>
      </c>
      <c r="E220" s="5">
        <f t="shared" si="16"/>
        <v>981.51469288981093</v>
      </c>
      <c r="F220">
        <f t="shared" si="17"/>
        <v>0.34378729936097413</v>
      </c>
      <c r="G220">
        <f t="shared" si="18"/>
        <v>0.41289240854467968</v>
      </c>
      <c r="H220">
        <f t="shared" si="19"/>
        <v>0.83263167897109058</v>
      </c>
    </row>
    <row r="221" spans="1:8" x14ac:dyDescent="0.2">
      <c r="A221">
        <v>213</v>
      </c>
      <c r="B221">
        <v>759.29399999999998</v>
      </c>
      <c r="C221">
        <v>120.429</v>
      </c>
      <c r="D221" s="2">
        <f t="shared" si="15"/>
        <v>393.57899999999995</v>
      </c>
      <c r="E221" s="5">
        <f t="shared" si="16"/>
        <v>980.33475537961624</v>
      </c>
      <c r="F221">
        <f t="shared" si="17"/>
        <v>0.34059927259714845</v>
      </c>
      <c r="G221">
        <f t="shared" si="18"/>
        <v>0.4091533692267651</v>
      </c>
      <c r="H221">
        <f t="shared" si="19"/>
        <v>0.83244890110724734</v>
      </c>
    </row>
    <row r="222" spans="1:8" x14ac:dyDescent="0.2">
      <c r="A222">
        <v>214</v>
      </c>
      <c r="B222">
        <v>759.83</v>
      </c>
      <c r="C222">
        <v>119.938</v>
      </c>
      <c r="D222" s="2">
        <f t="shared" si="15"/>
        <v>393.08799999999997</v>
      </c>
      <c r="E222" s="5">
        <f t="shared" si="16"/>
        <v>979.16326026421541</v>
      </c>
      <c r="F222">
        <f t="shared" si="17"/>
        <v>0.33603512263703467</v>
      </c>
      <c r="G222">
        <f t="shared" si="18"/>
        <v>0.40697613853481562</v>
      </c>
      <c r="H222">
        <f t="shared" si="19"/>
        <v>0.82568753010144313</v>
      </c>
    </row>
    <row r="223" spans="1:8" x14ac:dyDescent="0.2">
      <c r="A223">
        <v>215</v>
      </c>
      <c r="B223">
        <v>760.36699999999996</v>
      </c>
      <c r="C223">
        <v>119.453</v>
      </c>
      <c r="D223" s="2">
        <f t="shared" si="15"/>
        <v>392.60299999999995</v>
      </c>
      <c r="E223" s="5">
        <f t="shared" si="16"/>
        <v>978.00501274308908</v>
      </c>
      <c r="F223">
        <f t="shared" si="17"/>
        <v>0.33563762830324939</v>
      </c>
      <c r="G223">
        <f t="shared" si="18"/>
        <v>0.40332981252827504</v>
      </c>
      <c r="H223">
        <f t="shared" si="19"/>
        <v>0.83216667322284743</v>
      </c>
    </row>
    <row r="224" spans="1:8" x14ac:dyDescent="0.2">
      <c r="A224">
        <v>216</v>
      </c>
      <c r="B224">
        <v>760.90300000000002</v>
      </c>
      <c r="C224">
        <v>118.968</v>
      </c>
      <c r="D224" s="2">
        <f t="shared" si="15"/>
        <v>392.11799999999999</v>
      </c>
      <c r="E224" s="5">
        <f t="shared" si="16"/>
        <v>976.84570389614089</v>
      </c>
      <c r="F224">
        <f t="shared" si="17"/>
        <v>0.32832760953653789</v>
      </c>
      <c r="G224">
        <f t="shared" si="18"/>
        <v>0.40045204132884682</v>
      </c>
      <c r="H224">
        <f t="shared" si="19"/>
        <v>0.81989246064778798</v>
      </c>
    </row>
    <row r="225" spans="1:8" x14ac:dyDescent="0.2">
      <c r="A225">
        <v>217</v>
      </c>
      <c r="B225">
        <v>761.43899999999996</v>
      </c>
      <c r="C225">
        <v>118.49299999999999</v>
      </c>
      <c r="D225" s="2">
        <f t="shared" si="15"/>
        <v>391.64299999999997</v>
      </c>
      <c r="E225" s="5">
        <f t="shared" si="16"/>
        <v>975.70926973523387</v>
      </c>
      <c r="F225">
        <f t="shared" si="17"/>
        <v>0.32725523077143759</v>
      </c>
      <c r="G225">
        <f t="shared" si="18"/>
        <v>0.39838580995149803</v>
      </c>
      <c r="H225">
        <f t="shared" si="19"/>
        <v>0.82145303019522631</v>
      </c>
    </row>
    <row r="226" spans="1:8" x14ac:dyDescent="0.2">
      <c r="A226">
        <v>218</v>
      </c>
      <c r="B226">
        <v>761.976</v>
      </c>
      <c r="C226">
        <v>118.01900000000001</v>
      </c>
      <c r="D226" s="2">
        <f t="shared" si="15"/>
        <v>391.16899999999998</v>
      </c>
      <c r="E226" s="5">
        <f t="shared" si="16"/>
        <v>974.57421354606038</v>
      </c>
      <c r="F226">
        <f t="shared" si="17"/>
        <v>0.3261849214879553</v>
      </c>
      <c r="G226">
        <f t="shared" si="18"/>
        <v>0.39485191094358218</v>
      </c>
      <c r="H226">
        <f t="shared" si="19"/>
        <v>0.82609432156087936</v>
      </c>
    </row>
    <row r="227" spans="1:8" x14ac:dyDescent="0.2">
      <c r="A227">
        <v>219</v>
      </c>
      <c r="B227">
        <v>762.51199999999994</v>
      </c>
      <c r="C227">
        <v>117.54600000000001</v>
      </c>
      <c r="D227" s="2">
        <f t="shared" si="15"/>
        <v>390.69599999999997</v>
      </c>
      <c r="E227" s="5">
        <f t="shared" si="16"/>
        <v>973.44054188886878</v>
      </c>
      <c r="F227">
        <f t="shared" si="17"/>
        <v>0.31547338956778681</v>
      </c>
      <c r="G227">
        <f t="shared" si="18"/>
        <v>0.39207587458711995</v>
      </c>
      <c r="H227">
        <f t="shared" si="19"/>
        <v>0.80462331404603693</v>
      </c>
    </row>
    <row r="228" spans="1:8" x14ac:dyDescent="0.2">
      <c r="A228">
        <v>220</v>
      </c>
      <c r="B228">
        <v>763.048</v>
      </c>
      <c r="C228">
        <v>117.08799999999999</v>
      </c>
      <c r="D228" s="2">
        <f t="shared" si="15"/>
        <v>390.23799999999994</v>
      </c>
      <c r="E228" s="5">
        <f t="shared" si="16"/>
        <v>972.34186036384051</v>
      </c>
      <c r="F228">
        <f t="shared" si="17"/>
        <v>0.32337367718492244</v>
      </c>
      <c r="G228">
        <f t="shared" si="18"/>
        <v>0.3893974639935513</v>
      </c>
      <c r="H228">
        <f t="shared" si="19"/>
        <v>0.83044628454559666</v>
      </c>
    </row>
    <row r="229" spans="1:8" x14ac:dyDescent="0.2">
      <c r="A229">
        <v>221</v>
      </c>
      <c r="B229">
        <v>763.58399999999995</v>
      </c>
      <c r="C229">
        <v>116.61799999999999</v>
      </c>
      <c r="D229" s="2">
        <f t="shared" si="15"/>
        <v>389.76799999999997</v>
      </c>
      <c r="E229" s="5">
        <f t="shared" si="16"/>
        <v>971.21340916486713</v>
      </c>
      <c r="F229">
        <f t="shared" si="17"/>
        <v>0.32162392469612072</v>
      </c>
      <c r="G229">
        <f t="shared" si="18"/>
        <v>0.38738004172460089</v>
      </c>
      <c r="H229">
        <f t="shared" si="19"/>
        <v>0.83025424661596792</v>
      </c>
    </row>
    <row r="230" spans="1:8" x14ac:dyDescent="0.2">
      <c r="A230">
        <v>222</v>
      </c>
      <c r="B230">
        <v>764.12099999999998</v>
      </c>
      <c r="C230">
        <v>116.15</v>
      </c>
      <c r="D230" s="2">
        <f t="shared" si="15"/>
        <v>389.29999999999995</v>
      </c>
      <c r="E230" s="5">
        <f t="shared" si="16"/>
        <v>970.08877041999665</v>
      </c>
      <c r="F230">
        <f t="shared" si="17"/>
        <v>0.31644644923058518</v>
      </c>
      <c r="G230">
        <f t="shared" si="18"/>
        <v>0.3839413445246227</v>
      </c>
      <c r="H230">
        <f t="shared" si="19"/>
        <v>0.8242051910882211</v>
      </c>
    </row>
    <row r="231" spans="1:8" x14ac:dyDescent="0.2">
      <c r="A231">
        <v>223</v>
      </c>
      <c r="B231">
        <v>764.65700000000004</v>
      </c>
      <c r="C231">
        <v>115.68899999999999</v>
      </c>
      <c r="D231" s="2">
        <f t="shared" si="15"/>
        <v>388.83899999999994</v>
      </c>
      <c r="E231" s="5">
        <f t="shared" si="16"/>
        <v>968.97998804172016</v>
      </c>
      <c r="F231">
        <f t="shared" si="17"/>
        <v>0.31265650922946686</v>
      </c>
      <c r="G231">
        <f t="shared" si="18"/>
        <v>0.38127423311130704</v>
      </c>
      <c r="H231">
        <f t="shared" si="19"/>
        <v>0.8200305241665562</v>
      </c>
    </row>
    <row r="232" spans="1:8" x14ac:dyDescent="0.2">
      <c r="A232">
        <v>224</v>
      </c>
      <c r="B232">
        <v>765.19299999999998</v>
      </c>
      <c r="C232">
        <v>115.233</v>
      </c>
      <c r="D232" s="2">
        <f t="shared" si="15"/>
        <v>388.38299999999998</v>
      </c>
      <c r="E232" s="5">
        <f t="shared" si="16"/>
        <v>967.8822893111244</v>
      </c>
      <c r="F232">
        <f t="shared" si="17"/>
        <v>0.30750820505453036</v>
      </c>
      <c r="G232">
        <f t="shared" si="18"/>
        <v>0.379351793029512</v>
      </c>
      <c r="H232">
        <f t="shared" si="19"/>
        <v>0.81061487174941993</v>
      </c>
    </row>
    <row r="233" spans="1:8" x14ac:dyDescent="0.2">
      <c r="A233">
        <v>225</v>
      </c>
      <c r="B233">
        <v>765.73</v>
      </c>
      <c r="C233">
        <v>114.78400000000001</v>
      </c>
      <c r="D233" s="2">
        <f t="shared" si="15"/>
        <v>387.93399999999997</v>
      </c>
      <c r="E233" s="5">
        <f t="shared" si="16"/>
        <v>966.80052579176129</v>
      </c>
      <c r="F233">
        <f t="shared" si="17"/>
        <v>0.30579629926646379</v>
      </c>
      <c r="G233">
        <f t="shared" si="18"/>
        <v>0.3767674997127114</v>
      </c>
      <c r="H233">
        <f t="shared" si="19"/>
        <v>0.8116313097590323</v>
      </c>
    </row>
    <row r="234" spans="1:8" x14ac:dyDescent="0.2">
      <c r="A234">
        <v>226</v>
      </c>
      <c r="B234">
        <v>766.26700000000005</v>
      </c>
      <c r="C234">
        <v>114.337</v>
      </c>
      <c r="D234" s="2">
        <f t="shared" si="15"/>
        <v>387.48699999999997</v>
      </c>
      <c r="E234" s="5">
        <f t="shared" si="16"/>
        <v>965.72267869370671</v>
      </c>
      <c r="F234">
        <f t="shared" si="17"/>
        <v>0.31092214218686726</v>
      </c>
      <c r="G234">
        <f t="shared" si="18"/>
        <v>0.37350677472056742</v>
      </c>
      <c r="H234">
        <f t="shared" si="19"/>
        <v>0.83244043543648771</v>
      </c>
    </row>
    <row r="235" spans="1:8" x14ac:dyDescent="0.2">
      <c r="A235">
        <v>227</v>
      </c>
      <c r="B235">
        <v>766.803</v>
      </c>
      <c r="C235">
        <v>113.88200000000001</v>
      </c>
      <c r="D235" s="2">
        <f t="shared" si="15"/>
        <v>387.03199999999998</v>
      </c>
      <c r="E235" s="5">
        <f t="shared" si="16"/>
        <v>964.62461701965776</v>
      </c>
      <c r="F235">
        <f t="shared" si="17"/>
        <v>0.30306036027738253</v>
      </c>
      <c r="G235">
        <f t="shared" si="18"/>
        <v>0.37091094436249172</v>
      </c>
      <c r="H235">
        <f t="shared" si="19"/>
        <v>0.81707041780142586</v>
      </c>
    </row>
    <row r="236" spans="1:8" x14ac:dyDescent="0.2">
      <c r="A236">
        <v>228</v>
      </c>
      <c r="B236">
        <v>767.33900000000006</v>
      </c>
      <c r="C236">
        <v>113.438</v>
      </c>
      <c r="D236" s="2">
        <f t="shared" si="15"/>
        <v>386.58799999999997</v>
      </c>
      <c r="E236" s="5">
        <f t="shared" si="16"/>
        <v>963.55220315944234</v>
      </c>
      <c r="F236">
        <f t="shared" si="17"/>
        <v>0.30749610206899047</v>
      </c>
      <c r="G236">
        <f t="shared" si="18"/>
        <v>0.36907396930346537</v>
      </c>
      <c r="H236">
        <f t="shared" si="19"/>
        <v>0.83315575641737161</v>
      </c>
    </row>
    <row r="237" spans="1:8" x14ac:dyDescent="0.2">
      <c r="A237">
        <v>229</v>
      </c>
      <c r="B237">
        <v>767.87599999999998</v>
      </c>
      <c r="C237">
        <v>112.98699999999999</v>
      </c>
      <c r="D237" s="2">
        <f t="shared" si="15"/>
        <v>386.13699999999994</v>
      </c>
      <c r="E237" s="5">
        <f t="shared" si="16"/>
        <v>962.46197321325167</v>
      </c>
      <c r="F237">
        <f t="shared" si="17"/>
        <v>0.29625157012687003</v>
      </c>
      <c r="G237">
        <f t="shared" si="18"/>
        <v>0.36651403035547864</v>
      </c>
      <c r="H237">
        <f t="shared" si="19"/>
        <v>0.80829530547449524</v>
      </c>
    </row>
    <row r="238" spans="1:8" x14ac:dyDescent="0.2">
      <c r="A238">
        <v>230</v>
      </c>
      <c r="B238">
        <v>768.41300000000001</v>
      </c>
      <c r="C238">
        <v>112.55200000000001</v>
      </c>
      <c r="D238" s="2">
        <f t="shared" si="15"/>
        <v>385.702</v>
      </c>
      <c r="E238" s="5">
        <f t="shared" si="16"/>
        <v>961.40955361078181</v>
      </c>
      <c r="F238">
        <f t="shared" si="17"/>
        <v>0.29728821585899834</v>
      </c>
      <c r="G238">
        <f t="shared" si="18"/>
        <v>0.36337545390224057</v>
      </c>
      <c r="H238">
        <f t="shared" si="19"/>
        <v>0.81812960304957261</v>
      </c>
    </row>
    <row r="239" spans="1:8" x14ac:dyDescent="0.2">
      <c r="A239">
        <v>231</v>
      </c>
      <c r="B239">
        <v>768.94899999999996</v>
      </c>
      <c r="C239">
        <v>112.11499999999999</v>
      </c>
      <c r="D239" s="2">
        <f t="shared" si="15"/>
        <v>385.26499999999999</v>
      </c>
      <c r="E239" s="5">
        <f t="shared" si="16"/>
        <v>960.35143781772354</v>
      </c>
      <c r="F239">
        <f t="shared" si="17"/>
        <v>0.29084512192712164</v>
      </c>
      <c r="G239">
        <f t="shared" si="18"/>
        <v>0.36158981146434754</v>
      </c>
      <c r="H239">
        <f t="shared" si="19"/>
        <v>0.80435098751613676</v>
      </c>
    </row>
    <row r="240" spans="1:8" x14ac:dyDescent="0.2">
      <c r="A240">
        <v>232</v>
      </c>
      <c r="B240">
        <v>769.48599999999999</v>
      </c>
      <c r="C240">
        <v>111.687</v>
      </c>
      <c r="D240" s="2">
        <f t="shared" si="15"/>
        <v>384.83699999999999</v>
      </c>
      <c r="E240" s="5">
        <f t="shared" si="16"/>
        <v>959.31428097735011</v>
      </c>
      <c r="F240">
        <f t="shared" si="17"/>
        <v>0.29664031314095179</v>
      </c>
      <c r="G240">
        <f t="shared" si="18"/>
        <v>0.35918507944848677</v>
      </c>
      <c r="H240">
        <f t="shared" si="19"/>
        <v>0.82587036632042243</v>
      </c>
    </row>
    <row r="241" spans="1:8" x14ac:dyDescent="0.2">
      <c r="A241">
        <v>233</v>
      </c>
      <c r="B241">
        <v>770.02300000000002</v>
      </c>
      <c r="C241">
        <v>111.25</v>
      </c>
      <c r="D241" s="2">
        <f t="shared" si="15"/>
        <v>384.4</v>
      </c>
      <c r="E241" s="5">
        <f t="shared" si="16"/>
        <v>958.25446452535061</v>
      </c>
      <c r="F241">
        <f t="shared" si="17"/>
        <v>0.28953198683490955</v>
      </c>
      <c r="G241">
        <f t="shared" si="18"/>
        <v>0.35607372823703143</v>
      </c>
      <c r="H241">
        <f t="shared" si="19"/>
        <v>0.81312369847789967</v>
      </c>
    </row>
    <row r="242" spans="1:8" x14ac:dyDescent="0.2">
      <c r="A242">
        <v>234</v>
      </c>
      <c r="B242">
        <v>770.55899999999997</v>
      </c>
      <c r="C242">
        <v>110.82299999999999</v>
      </c>
      <c r="D242" s="2">
        <f t="shared" si="15"/>
        <v>383.97299999999996</v>
      </c>
      <c r="E242" s="5">
        <f t="shared" si="16"/>
        <v>957.21807052424151</v>
      </c>
      <c r="F242">
        <f t="shared" si="17"/>
        <v>0.29125082788226497</v>
      </c>
      <c r="G242">
        <f t="shared" si="18"/>
        <v>0.35369517526052519</v>
      </c>
      <c r="H242">
        <f t="shared" si="19"/>
        <v>0.82345151490329238</v>
      </c>
    </row>
    <row r="243" spans="1:8" x14ac:dyDescent="0.2">
      <c r="A243">
        <v>235</v>
      </c>
      <c r="B243">
        <v>771.09500000000003</v>
      </c>
      <c r="C243">
        <v>110.393</v>
      </c>
      <c r="D243" s="2">
        <f t="shared" si="15"/>
        <v>383.54300000000001</v>
      </c>
      <c r="E243" s="5">
        <f t="shared" si="16"/>
        <v>956.17356654964055</v>
      </c>
      <c r="F243">
        <f t="shared" si="17"/>
        <v>0.28078419251157244</v>
      </c>
      <c r="G243">
        <f t="shared" si="18"/>
        <v>0.3513079168194122</v>
      </c>
      <c r="H243">
        <f t="shared" si="19"/>
        <v>0.79925381429963027</v>
      </c>
    </row>
    <row r="244" spans="1:8" x14ac:dyDescent="0.2">
      <c r="A244">
        <v>236</v>
      </c>
      <c r="B244">
        <v>771.63099999999997</v>
      </c>
      <c r="C244">
        <v>109.97799999999999</v>
      </c>
      <c r="D244" s="2">
        <f t="shared" si="15"/>
        <v>383.12799999999999</v>
      </c>
      <c r="E244" s="5">
        <f t="shared" si="16"/>
        <v>955.16471051906217</v>
      </c>
      <c r="F244">
        <f t="shared" si="17"/>
        <v>0.29265367978769902</v>
      </c>
      <c r="G244">
        <f t="shared" si="18"/>
        <v>0.34901153624497783</v>
      </c>
      <c r="H244">
        <f t="shared" si="19"/>
        <v>0.83852150830418348</v>
      </c>
    </row>
    <row r="245" spans="1:8" x14ac:dyDescent="0.2">
      <c r="A245">
        <v>237</v>
      </c>
      <c r="B245">
        <v>772.16700000000003</v>
      </c>
      <c r="C245">
        <v>109.545</v>
      </c>
      <c r="D245" s="2">
        <f t="shared" si="15"/>
        <v>382.69499999999999</v>
      </c>
      <c r="E245" s="5">
        <f t="shared" si="16"/>
        <v>954.11127171901603</v>
      </c>
      <c r="F245">
        <f t="shared" si="17"/>
        <v>0.27815320397777499</v>
      </c>
      <c r="G245">
        <f t="shared" si="18"/>
        <v>0.34662349521752728</v>
      </c>
      <c r="H245">
        <f t="shared" si="19"/>
        <v>0.80246494486248532</v>
      </c>
    </row>
    <row r="246" spans="1:8" x14ac:dyDescent="0.2">
      <c r="A246">
        <v>238</v>
      </c>
      <c r="B246">
        <v>772.70299999999997</v>
      </c>
      <c r="C246">
        <v>109.133</v>
      </c>
      <c r="D246" s="2">
        <f t="shared" si="15"/>
        <v>382.28299999999996</v>
      </c>
      <c r="E246" s="5">
        <f t="shared" si="16"/>
        <v>953.10814130576205</v>
      </c>
      <c r="F246">
        <f t="shared" si="17"/>
        <v>0.27718634084385135</v>
      </c>
      <c r="G246">
        <f t="shared" si="18"/>
        <v>0.3450012450468517</v>
      </c>
      <c r="H246">
        <f t="shared" si="19"/>
        <v>0.80343576964833563</v>
      </c>
    </row>
    <row r="247" spans="1:8" x14ac:dyDescent="0.2">
      <c r="A247">
        <v>239</v>
      </c>
      <c r="B247">
        <v>773.24</v>
      </c>
      <c r="C247">
        <v>108.72199999999999</v>
      </c>
      <c r="D247" s="2">
        <f t="shared" si="15"/>
        <v>381.87199999999996</v>
      </c>
      <c r="E247" s="5">
        <f t="shared" si="16"/>
        <v>952.10668589141346</v>
      </c>
      <c r="F247">
        <f t="shared" si="17"/>
        <v>0.28497962226624296</v>
      </c>
      <c r="G247">
        <f t="shared" si="18"/>
        <v>0.34274511383677964</v>
      </c>
      <c r="H247">
        <f t="shared" si="19"/>
        <v>0.8314622463209046</v>
      </c>
    </row>
    <row r="248" spans="1:8" x14ac:dyDescent="0.2">
      <c r="A248">
        <v>240</v>
      </c>
      <c r="B248">
        <v>773.77700000000004</v>
      </c>
      <c r="C248">
        <v>108.29900000000001</v>
      </c>
      <c r="D248" s="2">
        <f t="shared" si="15"/>
        <v>381.44899999999996</v>
      </c>
      <c r="E248" s="5">
        <f t="shared" si="16"/>
        <v>951.07519867626809</v>
      </c>
      <c r="F248">
        <f t="shared" si="17"/>
        <v>0.27390318990742141</v>
      </c>
      <c r="G248">
        <f t="shared" si="18"/>
        <v>0.33979675539184334</v>
      </c>
      <c r="H248">
        <f t="shared" si="19"/>
        <v>0.80607947415967685</v>
      </c>
    </row>
    <row r="249" spans="1:8" x14ac:dyDescent="0.2">
      <c r="A249">
        <v>241</v>
      </c>
      <c r="B249">
        <v>774.31299999999999</v>
      </c>
      <c r="C249">
        <v>107.892</v>
      </c>
      <c r="D249" s="2">
        <f t="shared" si="15"/>
        <v>381.04199999999997</v>
      </c>
      <c r="E249" s="5">
        <f t="shared" si="16"/>
        <v>950.08196910848881</v>
      </c>
      <c r="F249">
        <f t="shared" si="17"/>
        <v>0.27294486854450811</v>
      </c>
      <c r="G249">
        <f t="shared" si="18"/>
        <v>0.33821109428466178</v>
      </c>
      <c r="H249">
        <f t="shared" si="19"/>
        <v>0.80702517793452067</v>
      </c>
    </row>
    <row r="250" spans="1:8" x14ac:dyDescent="0.2">
      <c r="A250">
        <v>242</v>
      </c>
      <c r="B250">
        <v>774.85</v>
      </c>
      <c r="C250">
        <v>107.486</v>
      </c>
      <c r="D250" s="2">
        <f t="shared" si="15"/>
        <v>380.63599999999997</v>
      </c>
      <c r="E250" s="5">
        <f t="shared" si="16"/>
        <v>949.09043903593283</v>
      </c>
      <c r="F250">
        <f t="shared" si="17"/>
        <v>0.27131686344338485</v>
      </c>
      <c r="G250">
        <f t="shared" si="18"/>
        <v>0.33600401252873702</v>
      </c>
      <c r="H250">
        <f t="shared" si="19"/>
        <v>0.8074810220314862</v>
      </c>
    </row>
    <row r="251" spans="1:8" x14ac:dyDescent="0.2">
      <c r="A251">
        <v>243</v>
      </c>
      <c r="B251">
        <v>775.38699999999994</v>
      </c>
      <c r="C251">
        <v>107.08199999999999</v>
      </c>
      <c r="D251" s="2">
        <f t="shared" si="15"/>
        <v>380.23199999999997</v>
      </c>
      <c r="E251" s="5">
        <f t="shared" si="16"/>
        <v>948.10305903124356</v>
      </c>
      <c r="F251">
        <f t="shared" si="17"/>
        <v>0.27036372300190908</v>
      </c>
      <c r="G251">
        <f t="shared" si="18"/>
        <v>0.33381480227398813</v>
      </c>
      <c r="H251">
        <f t="shared" si="19"/>
        <v>0.80992131313577953</v>
      </c>
    </row>
    <row r="252" spans="1:8" x14ac:dyDescent="0.2">
      <c r="A252">
        <v>244</v>
      </c>
      <c r="B252">
        <v>775.92399999999998</v>
      </c>
      <c r="C252">
        <v>106.679</v>
      </c>
      <c r="D252" s="2">
        <f t="shared" si="15"/>
        <v>379.82899999999995</v>
      </c>
      <c r="E252" s="5">
        <f t="shared" si="16"/>
        <v>947.11739343789998</v>
      </c>
      <c r="F252">
        <f t="shared" si="17"/>
        <v>0.26606156623587696</v>
      </c>
      <c r="G252">
        <f t="shared" si="18"/>
        <v>0.33102037675015356</v>
      </c>
      <c r="H252">
        <f t="shared" si="19"/>
        <v>0.80376189782629004</v>
      </c>
    </row>
    <row r="253" spans="1:8" x14ac:dyDescent="0.2">
      <c r="A253">
        <v>245</v>
      </c>
      <c r="B253">
        <v>776.46</v>
      </c>
      <c r="C253">
        <v>106.282</v>
      </c>
      <c r="D253" s="2">
        <f t="shared" si="15"/>
        <v>379.43199999999996</v>
      </c>
      <c r="E253" s="5">
        <f t="shared" si="16"/>
        <v>946.1456904503649</v>
      </c>
      <c r="F253">
        <f t="shared" si="17"/>
        <v>0.26511910546282114</v>
      </c>
      <c r="G253">
        <f t="shared" si="18"/>
        <v>0.32950027583180741</v>
      </c>
      <c r="H253">
        <f t="shared" si="19"/>
        <v>0.80460966168705284</v>
      </c>
    </row>
    <row r="254" spans="1:8" x14ac:dyDescent="0.2">
      <c r="A254">
        <v>246</v>
      </c>
      <c r="B254">
        <v>776.99699999999996</v>
      </c>
      <c r="C254">
        <v>105.886</v>
      </c>
      <c r="D254" s="2">
        <f t="shared" si="15"/>
        <v>379.03599999999994</v>
      </c>
      <c r="E254" s="5">
        <f t="shared" si="16"/>
        <v>945.17573095832779</v>
      </c>
      <c r="F254">
        <f t="shared" si="17"/>
        <v>0.26819134523766869</v>
      </c>
      <c r="G254">
        <f t="shared" si="18"/>
        <v>0.32737465831550216</v>
      </c>
      <c r="H254">
        <f t="shared" si="19"/>
        <v>0.81921840443496852</v>
      </c>
    </row>
    <row r="255" spans="1:8" x14ac:dyDescent="0.2">
      <c r="A255">
        <v>247</v>
      </c>
      <c r="B255">
        <v>777.53399999999999</v>
      </c>
      <c r="C255">
        <v>105.485</v>
      </c>
      <c r="D255" s="2">
        <f t="shared" si="15"/>
        <v>378.63499999999999</v>
      </c>
      <c r="E255" s="5">
        <f t="shared" si="16"/>
        <v>944.1928080894362</v>
      </c>
      <c r="F255">
        <f t="shared" si="17"/>
        <v>0.26390377824661093</v>
      </c>
      <c r="G255">
        <f t="shared" si="18"/>
        <v>0.32462333990906289</v>
      </c>
      <c r="H255">
        <f t="shared" si="19"/>
        <v>0.81295380153669361</v>
      </c>
    </row>
    <row r="256" spans="1:8" x14ac:dyDescent="0.2">
      <c r="A256">
        <v>248</v>
      </c>
      <c r="B256">
        <v>778.07</v>
      </c>
      <c r="C256">
        <v>105.09</v>
      </c>
      <c r="D256" s="2">
        <f t="shared" si="15"/>
        <v>378.24</v>
      </c>
      <c r="E256" s="5">
        <f t="shared" si="16"/>
        <v>943.22388767973393</v>
      </c>
      <c r="F256">
        <f t="shared" si="17"/>
        <v>0.25962841171673462</v>
      </c>
      <c r="G256">
        <f t="shared" si="18"/>
        <v>0.3231220620299331</v>
      </c>
      <c r="H256">
        <f t="shared" si="19"/>
        <v>0.80349948897232337</v>
      </c>
    </row>
    <row r="257" spans="1:8" x14ac:dyDescent="0.2">
      <c r="A257">
        <v>249</v>
      </c>
      <c r="B257">
        <v>778.60699999999997</v>
      </c>
      <c r="C257">
        <v>104.70099999999999</v>
      </c>
      <c r="D257" s="2">
        <f t="shared" si="15"/>
        <v>377.851</v>
      </c>
      <c r="E257" s="5">
        <f t="shared" si="16"/>
        <v>942.26900178543508</v>
      </c>
      <c r="F257">
        <f t="shared" si="17"/>
        <v>0.26069907235437328</v>
      </c>
      <c r="G257">
        <f t="shared" si="18"/>
        <v>0.32105358858220601</v>
      </c>
      <c r="H257">
        <f t="shared" si="19"/>
        <v>0.81201108358775154</v>
      </c>
    </row>
    <row r="258" spans="1:8" x14ac:dyDescent="0.2">
      <c r="A258">
        <v>250</v>
      </c>
      <c r="B258">
        <v>779.14400000000001</v>
      </c>
      <c r="C258">
        <v>104.31</v>
      </c>
      <c r="D258" s="2">
        <f t="shared" si="15"/>
        <v>377.46</v>
      </c>
      <c r="E258" s="5">
        <f t="shared" si="16"/>
        <v>941.3085233711455</v>
      </c>
      <c r="F258">
        <f t="shared" si="17"/>
        <v>0.25643691578791111</v>
      </c>
      <c r="G258">
        <f t="shared" si="18"/>
        <v>0.31838690281178633</v>
      </c>
      <c r="H258">
        <f t="shared" si="19"/>
        <v>0.80542545413528899</v>
      </c>
    </row>
    <row r="259" spans="1:8" x14ac:dyDescent="0.2">
      <c r="A259">
        <v>251</v>
      </c>
      <c r="B259">
        <v>779.68</v>
      </c>
      <c r="C259">
        <v>103.925</v>
      </c>
      <c r="D259" s="2">
        <f t="shared" si="15"/>
        <v>377.07499999999999</v>
      </c>
      <c r="E259" s="5">
        <f t="shared" si="16"/>
        <v>940.36211479521182</v>
      </c>
      <c r="F259">
        <f t="shared" si="17"/>
        <v>0.25152128785819683</v>
      </c>
      <c r="G259">
        <f t="shared" si="18"/>
        <v>0.31635610098887251</v>
      </c>
      <c r="H259">
        <f t="shared" si="19"/>
        <v>0.79505749082121802</v>
      </c>
    </row>
    <row r="260" spans="1:8" x14ac:dyDescent="0.2">
      <c r="A260">
        <v>252</v>
      </c>
      <c r="B260">
        <v>780.21600000000001</v>
      </c>
      <c r="C260">
        <v>103.547</v>
      </c>
      <c r="D260" s="2">
        <f t="shared" si="15"/>
        <v>376.697</v>
      </c>
      <c r="E260" s="5">
        <f t="shared" si="16"/>
        <v>939.43226803677214</v>
      </c>
      <c r="F260">
        <f t="shared" si="17"/>
        <v>0.25792000187076819</v>
      </c>
      <c r="G260">
        <f t="shared" si="18"/>
        <v>0.31495477343787093</v>
      </c>
      <c r="H260">
        <f t="shared" si="19"/>
        <v>0.81891123304929492</v>
      </c>
    </row>
    <row r="261" spans="1:8" x14ac:dyDescent="0.2">
      <c r="A261">
        <v>253</v>
      </c>
      <c r="B261">
        <v>780.75300000000004</v>
      </c>
      <c r="C261">
        <v>103.15900000000001</v>
      </c>
      <c r="D261" s="2">
        <f t="shared" si="15"/>
        <v>376.30899999999997</v>
      </c>
      <c r="E261" s="5">
        <f t="shared" si="16"/>
        <v>938.47715705337885</v>
      </c>
      <c r="F261">
        <f t="shared" si="17"/>
        <v>0.24836084718778939</v>
      </c>
      <c r="G261">
        <f t="shared" si="18"/>
        <v>0.31291676874599816</v>
      </c>
      <c r="H261">
        <f t="shared" si="19"/>
        <v>0.79369619015013437</v>
      </c>
    </row>
    <row r="262" spans="1:8" x14ac:dyDescent="0.2">
      <c r="A262">
        <v>254</v>
      </c>
      <c r="B262">
        <v>781.29</v>
      </c>
      <c r="C262">
        <v>102.785</v>
      </c>
      <c r="D262" s="2">
        <f t="shared" si="15"/>
        <v>375.93499999999995</v>
      </c>
      <c r="E262" s="5">
        <f t="shared" si="16"/>
        <v>937.55587126494686</v>
      </c>
      <c r="F262">
        <f t="shared" si="17"/>
        <v>0.25010727950916473</v>
      </c>
      <c r="G262">
        <f t="shared" si="18"/>
        <v>0.31037919244826723</v>
      </c>
      <c r="H262">
        <f t="shared" si="19"/>
        <v>0.80581200542575548</v>
      </c>
    </row>
    <row r="263" spans="1:8" x14ac:dyDescent="0.2">
      <c r="A263">
        <v>255</v>
      </c>
      <c r="B263">
        <v>781.82600000000002</v>
      </c>
      <c r="C263">
        <v>102.408</v>
      </c>
      <c r="D263" s="2">
        <f t="shared" si="15"/>
        <v>375.55799999999999</v>
      </c>
      <c r="E263" s="5">
        <f t="shared" si="16"/>
        <v>936.62656226160982</v>
      </c>
      <c r="F263">
        <f t="shared" si="17"/>
        <v>0.25052212916248723</v>
      </c>
      <c r="G263">
        <f t="shared" si="18"/>
        <v>0.30898994444463956</v>
      </c>
      <c r="H263">
        <f t="shared" si="19"/>
        <v>0.81077761159108608</v>
      </c>
    </row>
    <row r="264" spans="1:8" x14ac:dyDescent="0.2">
      <c r="A264">
        <v>256</v>
      </c>
      <c r="B264">
        <v>782.36300000000006</v>
      </c>
      <c r="C264">
        <v>102.03</v>
      </c>
      <c r="D264" s="2">
        <f t="shared" si="15"/>
        <v>375.17999999999995</v>
      </c>
      <c r="E264" s="5">
        <f t="shared" si="16"/>
        <v>935.69415015443747</v>
      </c>
      <c r="F264">
        <f t="shared" si="17"/>
        <v>0.24696224838218453</v>
      </c>
      <c r="G264">
        <f t="shared" si="18"/>
        <v>0.30702235204833989</v>
      </c>
      <c r="H264">
        <f t="shared" si="19"/>
        <v>0.8043787259609716</v>
      </c>
    </row>
    <row r="265" spans="1:8" x14ac:dyDescent="0.2">
      <c r="A265">
        <v>257</v>
      </c>
      <c r="B265">
        <v>782.9</v>
      </c>
      <c r="C265">
        <v>101.657</v>
      </c>
      <c r="D265" s="2">
        <f t="shared" si="15"/>
        <v>374.80699999999996</v>
      </c>
      <c r="E265" s="5">
        <f t="shared" si="16"/>
        <v>934.77344541312266</v>
      </c>
      <c r="F265">
        <f t="shared" si="17"/>
        <v>0.24407345960052601</v>
      </c>
      <c r="G265">
        <f t="shared" si="18"/>
        <v>0.30451847543860905</v>
      </c>
      <c r="H265">
        <f t="shared" si="19"/>
        <v>0.80150624440431117</v>
      </c>
    </row>
    <row r="266" spans="1:8" x14ac:dyDescent="0.2">
      <c r="A266">
        <v>258</v>
      </c>
      <c r="B266">
        <v>783.43600000000004</v>
      </c>
      <c r="C266">
        <v>101.288</v>
      </c>
      <c r="D266" s="2">
        <f t="shared" ref="D266:D269" si="20">C266 + 273.15</f>
        <v>374.43799999999999</v>
      </c>
      <c r="E266" s="5">
        <f t="shared" ref="E266:E269" si="21">1/($C$4*D266^$D$4+$E$4*D266^$F$4)</f>
        <v>933.86200237762364</v>
      </c>
      <c r="F266">
        <f t="shared" ref="F266:F269" si="22">-$I$6*E266*(C267-C266)</f>
        <v>0.24317467706072232</v>
      </c>
      <c r="G266">
        <f t="shared" ref="G266:G269" si="23">$L$6*$F$6*(B267-B266)*((D266)^4-$K$6^4)</f>
        <v>0.30317729862375431</v>
      </c>
      <c r="H266">
        <f t="shared" ref="H266:H269" si="24">F266/G266</f>
        <v>0.80208735338889681</v>
      </c>
    </row>
    <row r="267" spans="1:8" x14ac:dyDescent="0.2">
      <c r="A267">
        <v>259</v>
      </c>
      <c r="B267">
        <v>783.97299999999996</v>
      </c>
      <c r="C267">
        <v>100.92</v>
      </c>
      <c r="D267" s="2">
        <f t="shared" si="20"/>
        <v>374.07</v>
      </c>
      <c r="E267" s="5">
        <f t="shared" si="21"/>
        <v>932.95242352947378</v>
      </c>
      <c r="F267">
        <f t="shared" si="22"/>
        <v>0.23831672569509629</v>
      </c>
      <c r="G267">
        <f t="shared" si="23"/>
        <v>0.30127877812203729</v>
      </c>
      <c r="H267">
        <f t="shared" si="24"/>
        <v>0.79101730025791162</v>
      </c>
    </row>
    <row r="268" spans="1:8" x14ac:dyDescent="0.2">
      <c r="A268">
        <v>260</v>
      </c>
      <c r="B268">
        <v>784.51</v>
      </c>
      <c r="C268">
        <v>100.559</v>
      </c>
      <c r="D268" s="2">
        <f t="shared" si="20"/>
        <v>373.70899999999995</v>
      </c>
      <c r="E268" s="5">
        <f t="shared" si="21"/>
        <v>932.05955876168355</v>
      </c>
      <c r="F268">
        <f t="shared" si="22"/>
        <v>0.243364851854734</v>
      </c>
      <c r="G268">
        <f t="shared" si="23"/>
        <v>0.29942180710495314</v>
      </c>
      <c r="H268">
        <f t="shared" si="24"/>
        <v>0.812782656706864</v>
      </c>
    </row>
    <row r="269" spans="1:8" x14ac:dyDescent="0.2">
      <c r="A269">
        <v>261</v>
      </c>
      <c r="B269">
        <v>785.04700000000003</v>
      </c>
      <c r="C269">
        <v>100.19</v>
      </c>
      <c r="D269" s="2">
        <f t="shared" si="20"/>
        <v>373.34</v>
      </c>
      <c r="E269" s="5">
        <f t="shared" si="21"/>
        <v>931.14630616642</v>
      </c>
      <c r="F269">
        <f t="shared" si="22"/>
        <v>66.013099658322119</v>
      </c>
      <c r="G269">
        <f t="shared" si="23"/>
        <v>-434.96170509068412</v>
      </c>
      <c r="H269">
        <f t="shared" si="24"/>
        <v>-0.15176761283975382</v>
      </c>
    </row>
    <row r="270" spans="1:8" x14ac:dyDescent="0.2">
      <c r="D270" s="2"/>
      <c r="E270" s="5"/>
    </row>
    <row r="271" spans="1:8" x14ac:dyDescent="0.2">
      <c r="D271" s="2"/>
      <c r="E271" s="5"/>
    </row>
    <row r="272" spans="1:8" x14ac:dyDescent="0.2">
      <c r="D272" s="2"/>
      <c r="E272" s="5"/>
    </row>
    <row r="273" spans="4:5" x14ac:dyDescent="0.2">
      <c r="D273" s="2"/>
      <c r="E273" s="5"/>
    </row>
    <row r="274" spans="4:5" x14ac:dyDescent="0.2">
      <c r="D274" s="2"/>
      <c r="E274" s="5"/>
    </row>
    <row r="275" spans="4:5" x14ac:dyDescent="0.2">
      <c r="D275" s="2"/>
      <c r="E275" s="5"/>
    </row>
    <row r="276" spans="4:5" x14ac:dyDescent="0.2">
      <c r="D276" s="2"/>
      <c r="E276" s="5"/>
    </row>
    <row r="277" spans="4:5" x14ac:dyDescent="0.2">
      <c r="D277" s="2"/>
      <c r="E277" s="5"/>
    </row>
    <row r="278" spans="4:5" x14ac:dyDescent="0.2">
      <c r="D278" s="2"/>
      <c r="E278" s="5"/>
    </row>
    <row r="279" spans="4:5" x14ac:dyDescent="0.2">
      <c r="D279" s="2"/>
      <c r="E279" s="5"/>
    </row>
    <row r="280" spans="4:5" x14ac:dyDescent="0.2">
      <c r="D280" s="2"/>
      <c r="E280" s="5"/>
    </row>
    <row r="281" spans="4:5" x14ac:dyDescent="0.2">
      <c r="D281" s="2"/>
      <c r="E281" s="5"/>
    </row>
    <row r="282" spans="4:5" x14ac:dyDescent="0.2">
      <c r="D282" s="2"/>
      <c r="E282" s="5"/>
    </row>
    <row r="283" spans="4:5" x14ac:dyDescent="0.2">
      <c r="D283" s="2"/>
      <c r="E283" s="5"/>
    </row>
    <row r="284" spans="4:5" x14ac:dyDescent="0.2">
      <c r="D284" s="2"/>
      <c r="E284" s="5"/>
    </row>
    <row r="285" spans="4:5" x14ac:dyDescent="0.2">
      <c r="D285" s="2"/>
      <c r="E285" s="5"/>
    </row>
    <row r="286" spans="4:5" x14ac:dyDescent="0.2">
      <c r="D286" s="2"/>
      <c r="E286" s="5"/>
    </row>
    <row r="287" spans="4:5" x14ac:dyDescent="0.2">
      <c r="D287" s="2"/>
      <c r="E287" s="5"/>
    </row>
    <row r="288" spans="4:5" x14ac:dyDescent="0.2">
      <c r="D288" s="2"/>
      <c r="E288" s="5"/>
    </row>
    <row r="289" spans="4:5" x14ac:dyDescent="0.2">
      <c r="D289" s="2"/>
      <c r="E289" s="5"/>
    </row>
    <row r="290" spans="4:5" x14ac:dyDescent="0.2">
      <c r="D290" s="2"/>
      <c r="E290" s="5"/>
    </row>
    <row r="291" spans="4:5" x14ac:dyDescent="0.2">
      <c r="D291" s="2"/>
      <c r="E291" s="5"/>
    </row>
    <row r="292" spans="4:5" x14ac:dyDescent="0.2">
      <c r="D292" s="2"/>
      <c r="E292" s="5"/>
    </row>
    <row r="293" spans="4:5" x14ac:dyDescent="0.2">
      <c r="D293" s="2"/>
      <c r="E293" s="5"/>
    </row>
    <row r="294" spans="4:5" x14ac:dyDescent="0.2">
      <c r="D294" s="2"/>
      <c r="E294" s="5"/>
    </row>
    <row r="295" spans="4:5" x14ac:dyDescent="0.2">
      <c r="D295" s="2"/>
      <c r="E295" s="5"/>
    </row>
    <row r="296" spans="4:5" x14ac:dyDescent="0.2">
      <c r="D296" s="2"/>
      <c r="E296" s="5"/>
    </row>
    <row r="297" spans="4:5" x14ac:dyDescent="0.2">
      <c r="D297" s="2"/>
      <c r="E297" s="5"/>
    </row>
    <row r="298" spans="4:5" x14ac:dyDescent="0.2">
      <c r="D298" s="2"/>
      <c r="E298" s="5"/>
    </row>
    <row r="299" spans="4:5" x14ac:dyDescent="0.2">
      <c r="D299" s="2"/>
      <c r="E299" s="5"/>
    </row>
    <row r="300" spans="4:5" x14ac:dyDescent="0.2">
      <c r="D300" s="2"/>
      <c r="E300" s="5"/>
    </row>
    <row r="301" spans="4:5" x14ac:dyDescent="0.2">
      <c r="D301" s="2"/>
      <c r="E301" s="5"/>
    </row>
    <row r="302" spans="4:5" x14ac:dyDescent="0.2">
      <c r="D302" s="2"/>
      <c r="E302" s="5"/>
    </row>
    <row r="303" spans="4:5" x14ac:dyDescent="0.2">
      <c r="D303" s="2"/>
      <c r="E303" s="5"/>
    </row>
    <row r="304" spans="4:5" x14ac:dyDescent="0.2">
      <c r="D304" s="2"/>
      <c r="E304" s="5"/>
    </row>
    <row r="305" spans="4:5" x14ac:dyDescent="0.2">
      <c r="D305" s="2"/>
      <c r="E305" s="5"/>
    </row>
    <row r="306" spans="4:5" x14ac:dyDescent="0.2">
      <c r="D306" s="2"/>
      <c r="E306" s="5"/>
    </row>
    <row r="307" spans="4:5" x14ac:dyDescent="0.2">
      <c r="D307" s="2"/>
      <c r="E307" s="5"/>
    </row>
    <row r="308" spans="4:5" x14ac:dyDescent="0.2">
      <c r="D308" s="2"/>
      <c r="E308" s="5"/>
    </row>
    <row r="309" spans="4:5" x14ac:dyDescent="0.2">
      <c r="D309" s="2"/>
      <c r="E309" s="5"/>
    </row>
    <row r="310" spans="4:5" x14ac:dyDescent="0.2">
      <c r="D310" s="2"/>
      <c r="E310" s="5"/>
    </row>
    <row r="311" spans="4:5" x14ac:dyDescent="0.2">
      <c r="D311" s="2"/>
      <c r="E311" s="5"/>
    </row>
    <row r="312" spans="4:5" x14ac:dyDescent="0.2">
      <c r="D312" s="2"/>
      <c r="E312" s="5"/>
    </row>
    <row r="313" spans="4:5" x14ac:dyDescent="0.2">
      <c r="D313" s="2"/>
      <c r="E313" s="5"/>
    </row>
    <row r="314" spans="4:5" x14ac:dyDescent="0.2">
      <c r="D314" s="2"/>
      <c r="E314" s="5"/>
    </row>
    <row r="315" spans="4:5" x14ac:dyDescent="0.2">
      <c r="D315" s="2"/>
      <c r="E315" s="5"/>
    </row>
    <row r="316" spans="4:5" x14ac:dyDescent="0.2">
      <c r="D316" s="2"/>
      <c r="E316" s="5"/>
    </row>
    <row r="317" spans="4:5" x14ac:dyDescent="0.2">
      <c r="D317" s="2"/>
      <c r="E317" s="5"/>
    </row>
    <row r="318" spans="4:5" x14ac:dyDescent="0.2">
      <c r="D318" s="2"/>
      <c r="E318" s="5"/>
    </row>
    <row r="319" spans="4:5" x14ac:dyDescent="0.2">
      <c r="D319" s="2"/>
      <c r="E319" s="5"/>
    </row>
    <row r="320" spans="4:5" x14ac:dyDescent="0.2">
      <c r="D320" s="2"/>
      <c r="E320" s="5"/>
    </row>
    <row r="321" spans="4:5" x14ac:dyDescent="0.2">
      <c r="D321" s="2"/>
      <c r="E321" s="5"/>
    </row>
    <row r="322" spans="4:5" x14ac:dyDescent="0.2">
      <c r="D322" s="2"/>
      <c r="E322" s="5"/>
    </row>
    <row r="323" spans="4:5" x14ac:dyDescent="0.2">
      <c r="D323" s="2"/>
      <c r="E323" s="5"/>
    </row>
    <row r="324" spans="4:5" x14ac:dyDescent="0.2">
      <c r="D324" s="2"/>
      <c r="E324" s="5"/>
    </row>
    <row r="325" spans="4:5" x14ac:dyDescent="0.2">
      <c r="D325" s="2"/>
      <c r="E325" s="5"/>
    </row>
    <row r="326" spans="4:5" x14ac:dyDescent="0.2">
      <c r="D326" s="2"/>
      <c r="E326" s="5"/>
    </row>
    <row r="327" spans="4:5" x14ac:dyDescent="0.2">
      <c r="D327" s="2"/>
      <c r="E327" s="5"/>
    </row>
    <row r="328" spans="4:5" x14ac:dyDescent="0.2">
      <c r="D328" s="2"/>
      <c r="E328" s="5"/>
    </row>
    <row r="329" spans="4:5" x14ac:dyDescent="0.2">
      <c r="D329" s="2"/>
      <c r="E329" s="5"/>
    </row>
    <row r="330" spans="4:5" x14ac:dyDescent="0.2">
      <c r="D330" s="2"/>
      <c r="E330" s="5"/>
    </row>
    <row r="331" spans="4:5" x14ac:dyDescent="0.2">
      <c r="D331" s="2"/>
      <c r="E331" s="5"/>
    </row>
    <row r="332" spans="4:5" x14ac:dyDescent="0.2">
      <c r="D332" s="2"/>
      <c r="E332" s="5"/>
    </row>
    <row r="333" spans="4:5" x14ac:dyDescent="0.2">
      <c r="D333" s="2"/>
      <c r="E333" s="5"/>
    </row>
    <row r="334" spans="4:5" x14ac:dyDescent="0.2">
      <c r="D334" s="2"/>
      <c r="E334" s="5"/>
    </row>
    <row r="335" spans="4:5" x14ac:dyDescent="0.2">
      <c r="D335" s="2"/>
      <c r="E335" s="5"/>
    </row>
    <row r="336" spans="4:5" x14ac:dyDescent="0.2">
      <c r="D336" s="2"/>
      <c r="E336" s="5"/>
    </row>
    <row r="337" spans="4:5" x14ac:dyDescent="0.2">
      <c r="D337" s="2"/>
      <c r="E337" s="5"/>
    </row>
    <row r="338" spans="4:5" x14ac:dyDescent="0.2">
      <c r="D338" s="2"/>
      <c r="E338" s="5"/>
    </row>
    <row r="339" spans="4:5" x14ac:dyDescent="0.2">
      <c r="D339" s="2"/>
      <c r="E339" s="5"/>
    </row>
    <row r="340" spans="4:5" x14ac:dyDescent="0.2">
      <c r="D340" s="2"/>
      <c r="E340" s="5"/>
    </row>
    <row r="341" spans="4:5" x14ac:dyDescent="0.2">
      <c r="D341" s="2"/>
      <c r="E341" s="5"/>
    </row>
    <row r="342" spans="4:5" x14ac:dyDescent="0.2">
      <c r="D342" s="2"/>
      <c r="E342" s="5"/>
    </row>
    <row r="343" spans="4:5" x14ac:dyDescent="0.2">
      <c r="D343" s="2"/>
      <c r="E343" s="5"/>
    </row>
    <row r="344" spans="4:5" x14ac:dyDescent="0.2">
      <c r="D344" s="2"/>
      <c r="E344" s="5"/>
    </row>
    <row r="345" spans="4:5" x14ac:dyDescent="0.2">
      <c r="D345" s="2"/>
      <c r="E345" s="5"/>
    </row>
    <row r="346" spans="4:5" x14ac:dyDescent="0.2">
      <c r="D346" s="2"/>
      <c r="E346" s="5"/>
    </row>
    <row r="347" spans="4:5" x14ac:dyDescent="0.2">
      <c r="D347" s="2"/>
      <c r="E347" s="5"/>
    </row>
    <row r="348" spans="4:5" x14ac:dyDescent="0.2">
      <c r="D348" s="2"/>
      <c r="E348" s="5"/>
    </row>
    <row r="349" spans="4:5" x14ac:dyDescent="0.2">
      <c r="D349" s="2"/>
      <c r="E349" s="5"/>
    </row>
    <row r="350" spans="4:5" x14ac:dyDescent="0.2">
      <c r="D350" s="2"/>
      <c r="E350" s="5"/>
    </row>
    <row r="351" spans="4:5" x14ac:dyDescent="0.2">
      <c r="D351" s="2"/>
      <c r="E351" s="5"/>
    </row>
    <row r="352" spans="4:5" x14ac:dyDescent="0.2">
      <c r="D352" s="2"/>
      <c r="E352" s="5"/>
    </row>
    <row r="353" spans="4:5" x14ac:dyDescent="0.2">
      <c r="D353" s="2"/>
      <c r="E353" s="5"/>
    </row>
    <row r="354" spans="4:5" x14ac:dyDescent="0.2">
      <c r="D354" s="2"/>
      <c r="E354" s="5"/>
    </row>
    <row r="355" spans="4:5" x14ac:dyDescent="0.2">
      <c r="D355" s="2"/>
      <c r="E355" s="5"/>
    </row>
    <row r="356" spans="4:5" x14ac:dyDescent="0.2">
      <c r="D356" s="2"/>
      <c r="E356" s="5"/>
    </row>
    <row r="357" spans="4:5" x14ac:dyDescent="0.2">
      <c r="D357" s="2"/>
      <c r="E357" s="5"/>
    </row>
    <row r="358" spans="4:5" x14ac:dyDescent="0.2">
      <c r="D358" s="2"/>
      <c r="E358" s="5"/>
    </row>
    <row r="359" spans="4:5" x14ac:dyDescent="0.2">
      <c r="D359" s="2"/>
      <c r="E359" s="5"/>
    </row>
    <row r="360" spans="4:5" x14ac:dyDescent="0.2">
      <c r="D360" s="2"/>
      <c r="E360" s="5"/>
    </row>
    <row r="361" spans="4:5" x14ac:dyDescent="0.2">
      <c r="D361" s="2"/>
      <c r="E361" s="5"/>
    </row>
    <row r="362" spans="4:5" x14ac:dyDescent="0.2">
      <c r="D362" s="2"/>
      <c r="E362" s="5"/>
    </row>
    <row r="363" spans="4:5" x14ac:dyDescent="0.2">
      <c r="D363" s="2"/>
      <c r="E363" s="5"/>
    </row>
    <row r="364" spans="4:5" x14ac:dyDescent="0.2">
      <c r="D364" s="2"/>
      <c r="E364" s="5"/>
    </row>
    <row r="365" spans="4:5" x14ac:dyDescent="0.2">
      <c r="D365" s="2"/>
      <c r="E365" s="5"/>
    </row>
    <row r="366" spans="4:5" x14ac:dyDescent="0.2">
      <c r="D366" s="2"/>
      <c r="E366" s="5"/>
    </row>
    <row r="367" spans="4:5" x14ac:dyDescent="0.2">
      <c r="D367" s="2"/>
      <c r="E367" s="5"/>
    </row>
    <row r="368" spans="4:5" x14ac:dyDescent="0.2">
      <c r="D368" s="2"/>
      <c r="E368" s="5"/>
    </row>
    <row r="369" spans="4:5" x14ac:dyDescent="0.2">
      <c r="D369" s="2"/>
      <c r="E369" s="5"/>
    </row>
    <row r="370" spans="4:5" x14ac:dyDescent="0.2">
      <c r="D370" s="2"/>
      <c r="E370" s="5"/>
    </row>
    <row r="371" spans="4:5" x14ac:dyDescent="0.2">
      <c r="D371" s="2"/>
      <c r="E371" s="5"/>
    </row>
    <row r="372" spans="4:5" x14ac:dyDescent="0.2">
      <c r="D372" s="2"/>
      <c r="E372" s="5"/>
    </row>
    <row r="373" spans="4:5" x14ac:dyDescent="0.2">
      <c r="D373" s="2"/>
      <c r="E373" s="5"/>
    </row>
    <row r="374" spans="4:5" x14ac:dyDescent="0.2">
      <c r="D374" s="2"/>
      <c r="E374" s="5"/>
    </row>
    <row r="375" spans="4:5" x14ac:dyDescent="0.2">
      <c r="D375" s="2"/>
      <c r="E375" s="5"/>
    </row>
    <row r="376" spans="4:5" x14ac:dyDescent="0.2">
      <c r="D376" s="2"/>
      <c r="E376" s="5"/>
    </row>
    <row r="377" spans="4:5" x14ac:dyDescent="0.2">
      <c r="D377" s="2"/>
      <c r="E377" s="5"/>
    </row>
    <row r="378" spans="4:5" x14ac:dyDescent="0.2">
      <c r="D378" s="2"/>
      <c r="E378" s="5"/>
    </row>
    <row r="379" spans="4:5" x14ac:dyDescent="0.2">
      <c r="D379" s="2"/>
      <c r="E379" s="5"/>
    </row>
    <row r="380" spans="4:5" x14ac:dyDescent="0.2">
      <c r="D380" s="2"/>
      <c r="E380" s="5"/>
    </row>
    <row r="381" spans="4:5" x14ac:dyDescent="0.2">
      <c r="D381" s="2"/>
      <c r="E381" s="5"/>
    </row>
    <row r="382" spans="4:5" x14ac:dyDescent="0.2">
      <c r="D382" s="2"/>
      <c r="E382" s="5"/>
    </row>
    <row r="383" spans="4:5" x14ac:dyDescent="0.2">
      <c r="D383" s="2"/>
      <c r="E383" s="5"/>
    </row>
    <row r="384" spans="4:5" x14ac:dyDescent="0.2">
      <c r="D384" s="2"/>
      <c r="E384" s="5"/>
    </row>
    <row r="385" spans="4:5" x14ac:dyDescent="0.2">
      <c r="D385" s="2"/>
      <c r="E385" s="5"/>
    </row>
    <row r="386" spans="4:5" x14ac:dyDescent="0.2">
      <c r="D386" s="2"/>
      <c r="E386" s="5"/>
    </row>
    <row r="387" spans="4:5" x14ac:dyDescent="0.2">
      <c r="D387" s="2"/>
      <c r="E387" s="5"/>
    </row>
    <row r="388" spans="4:5" x14ac:dyDescent="0.2">
      <c r="D388" s="2"/>
      <c r="E388" s="5"/>
    </row>
    <row r="389" spans="4:5" x14ac:dyDescent="0.2">
      <c r="D389" s="2"/>
      <c r="E389" s="5"/>
    </row>
    <row r="390" spans="4:5" x14ac:dyDescent="0.2">
      <c r="D390" s="2"/>
      <c r="E390" s="5"/>
    </row>
    <row r="391" spans="4:5" x14ac:dyDescent="0.2">
      <c r="D391" s="2"/>
      <c r="E391" s="5"/>
    </row>
    <row r="392" spans="4:5" x14ac:dyDescent="0.2">
      <c r="D392" s="2"/>
      <c r="E392" s="5"/>
    </row>
    <row r="393" spans="4:5" x14ac:dyDescent="0.2">
      <c r="D393" s="2"/>
      <c r="E393" s="5"/>
    </row>
    <row r="394" spans="4:5" x14ac:dyDescent="0.2">
      <c r="D394" s="2"/>
      <c r="E394" s="5"/>
    </row>
    <row r="395" spans="4:5" x14ac:dyDescent="0.2">
      <c r="D395" s="2"/>
      <c r="E395" s="5"/>
    </row>
    <row r="396" spans="4:5" x14ac:dyDescent="0.2">
      <c r="D396" s="2"/>
      <c r="E396" s="5"/>
    </row>
    <row r="397" spans="4:5" x14ac:dyDescent="0.2">
      <c r="D397" s="2"/>
      <c r="E397" s="5"/>
    </row>
    <row r="398" spans="4:5" x14ac:dyDescent="0.2">
      <c r="D398" s="2"/>
      <c r="E398" s="5"/>
    </row>
    <row r="399" spans="4:5" x14ac:dyDescent="0.2">
      <c r="D399" s="2"/>
      <c r="E399" s="5"/>
    </row>
    <row r="400" spans="4:5" x14ac:dyDescent="0.2">
      <c r="D400" s="2"/>
      <c r="E400" s="5"/>
    </row>
    <row r="401" spans="4:5" x14ac:dyDescent="0.2">
      <c r="D401" s="2"/>
      <c r="E401" s="5"/>
    </row>
    <row r="402" spans="4:5" x14ac:dyDescent="0.2">
      <c r="D402" s="2"/>
      <c r="E402" s="5"/>
    </row>
    <row r="403" spans="4:5" x14ac:dyDescent="0.2">
      <c r="D403" s="2"/>
      <c r="E403" s="5"/>
    </row>
    <row r="404" spans="4:5" x14ac:dyDescent="0.2">
      <c r="D404" s="2"/>
      <c r="E404" s="5"/>
    </row>
    <row r="405" spans="4:5" x14ac:dyDescent="0.2">
      <c r="D405" s="2"/>
      <c r="E405" s="5"/>
    </row>
    <row r="406" spans="4:5" x14ac:dyDescent="0.2">
      <c r="D406" s="2"/>
      <c r="E406" s="5"/>
    </row>
    <row r="407" spans="4:5" x14ac:dyDescent="0.2">
      <c r="D407" s="2"/>
      <c r="E407" s="5"/>
    </row>
    <row r="408" spans="4:5" x14ac:dyDescent="0.2">
      <c r="D408" s="2"/>
      <c r="E408" s="5"/>
    </row>
    <row r="409" spans="4:5" x14ac:dyDescent="0.2">
      <c r="D409" s="2"/>
      <c r="E409" s="5"/>
    </row>
    <row r="410" spans="4:5" x14ac:dyDescent="0.2">
      <c r="D410" s="2"/>
      <c r="E410" s="5"/>
    </row>
    <row r="411" spans="4:5" x14ac:dyDescent="0.2">
      <c r="D411" s="2"/>
      <c r="E411" s="5"/>
    </row>
    <row r="412" spans="4:5" x14ac:dyDescent="0.2">
      <c r="D412" s="2"/>
      <c r="E412" s="5"/>
    </row>
    <row r="413" spans="4:5" x14ac:dyDescent="0.2">
      <c r="D413" s="2"/>
      <c r="E413" s="5"/>
    </row>
    <row r="414" spans="4:5" x14ac:dyDescent="0.2">
      <c r="D414" s="2"/>
      <c r="E414" s="5"/>
    </row>
    <row r="415" spans="4:5" x14ac:dyDescent="0.2">
      <c r="D415" s="2"/>
      <c r="E415" s="5"/>
    </row>
    <row r="416" spans="4:5" x14ac:dyDescent="0.2">
      <c r="D416" s="2"/>
      <c r="E416" s="5"/>
    </row>
    <row r="417" spans="4:5" x14ac:dyDescent="0.2">
      <c r="D417" s="2"/>
      <c r="E417" s="5"/>
    </row>
    <row r="418" spans="4:5" x14ac:dyDescent="0.2">
      <c r="D418" s="2"/>
      <c r="E418" s="5"/>
    </row>
    <row r="419" spans="4:5" x14ac:dyDescent="0.2">
      <c r="D419" s="2"/>
      <c r="E419" s="5"/>
    </row>
    <row r="420" spans="4:5" x14ac:dyDescent="0.2">
      <c r="D420" s="2"/>
      <c r="E420" s="5"/>
    </row>
    <row r="421" spans="4:5" x14ac:dyDescent="0.2">
      <c r="D421" s="2"/>
      <c r="E421" s="5"/>
    </row>
    <row r="422" spans="4:5" x14ac:dyDescent="0.2">
      <c r="D422" s="2"/>
      <c r="E422" s="5"/>
    </row>
    <row r="423" spans="4:5" x14ac:dyDescent="0.2">
      <c r="D423" s="2"/>
      <c r="E423" s="5"/>
    </row>
    <row r="424" spans="4:5" x14ac:dyDescent="0.2">
      <c r="D424" s="2"/>
      <c r="E424" s="5"/>
    </row>
    <row r="425" spans="4:5" x14ac:dyDescent="0.2">
      <c r="D425" s="2"/>
      <c r="E425" s="5"/>
    </row>
    <row r="426" spans="4:5" x14ac:dyDescent="0.2">
      <c r="D426" s="2"/>
      <c r="E426" s="5"/>
    </row>
    <row r="427" spans="4:5" x14ac:dyDescent="0.2">
      <c r="D427" s="2"/>
      <c r="E427" s="5"/>
    </row>
    <row r="428" spans="4:5" x14ac:dyDescent="0.2">
      <c r="D428" s="2"/>
      <c r="E428" s="5"/>
    </row>
    <row r="429" spans="4:5" x14ac:dyDescent="0.2">
      <c r="D429" s="2"/>
      <c r="E429" s="5"/>
    </row>
    <row r="430" spans="4:5" x14ac:dyDescent="0.2">
      <c r="D430" s="2"/>
      <c r="E430" s="5"/>
    </row>
    <row r="431" spans="4:5" x14ac:dyDescent="0.2">
      <c r="D431" s="2"/>
      <c r="E431" s="5"/>
    </row>
    <row r="432" spans="4:5" x14ac:dyDescent="0.2">
      <c r="D432" s="2"/>
      <c r="E432" s="5"/>
    </row>
    <row r="433" spans="4:5" x14ac:dyDescent="0.2">
      <c r="D433" s="2"/>
      <c r="E433" s="5"/>
    </row>
    <row r="434" spans="4:5" x14ac:dyDescent="0.2">
      <c r="D434" s="2"/>
      <c r="E434" s="5"/>
    </row>
    <row r="435" spans="4:5" x14ac:dyDescent="0.2">
      <c r="D435" s="2"/>
      <c r="E435" s="5"/>
    </row>
    <row r="436" spans="4:5" x14ac:dyDescent="0.2">
      <c r="D436" s="2"/>
      <c r="E436" s="5"/>
    </row>
    <row r="437" spans="4:5" x14ac:dyDescent="0.2">
      <c r="D437" s="2"/>
      <c r="E437" s="5"/>
    </row>
    <row r="438" spans="4:5" x14ac:dyDescent="0.2">
      <c r="D438" s="2"/>
      <c r="E438" s="5"/>
    </row>
    <row r="439" spans="4:5" x14ac:dyDescent="0.2">
      <c r="D439" s="2"/>
      <c r="E439" s="5"/>
    </row>
    <row r="440" spans="4:5" x14ac:dyDescent="0.2">
      <c r="D440" s="2"/>
      <c r="E440" s="5"/>
    </row>
    <row r="441" spans="4:5" x14ac:dyDescent="0.2">
      <c r="D441" s="2"/>
      <c r="E441" s="5"/>
    </row>
    <row r="442" spans="4:5" x14ac:dyDescent="0.2">
      <c r="D442" s="2"/>
      <c r="E442" s="5"/>
    </row>
    <row r="443" spans="4:5" x14ac:dyDescent="0.2">
      <c r="D443" s="2"/>
      <c r="E443" s="5"/>
    </row>
    <row r="444" spans="4:5" x14ac:dyDescent="0.2">
      <c r="D444" s="2"/>
      <c r="E444" s="5"/>
    </row>
    <row r="445" spans="4:5" x14ac:dyDescent="0.2">
      <c r="D445" s="2"/>
      <c r="E445" s="5"/>
    </row>
    <row r="446" spans="4:5" x14ac:dyDescent="0.2">
      <c r="D446" s="2"/>
      <c r="E446" s="5"/>
    </row>
    <row r="447" spans="4:5" x14ac:dyDescent="0.2">
      <c r="D447" s="2"/>
      <c r="E447" s="5"/>
    </row>
    <row r="448" spans="4:5" x14ac:dyDescent="0.2">
      <c r="D448" s="2"/>
      <c r="E448" s="5"/>
    </row>
    <row r="449" spans="4:5" x14ac:dyDescent="0.2">
      <c r="D449" s="2"/>
      <c r="E449" s="5"/>
    </row>
    <row r="450" spans="4:5" x14ac:dyDescent="0.2">
      <c r="D450" s="2"/>
      <c r="E450" s="5"/>
    </row>
    <row r="451" spans="4:5" x14ac:dyDescent="0.2">
      <c r="D451" s="2"/>
      <c r="E451" s="5"/>
    </row>
    <row r="452" spans="4:5" x14ac:dyDescent="0.2">
      <c r="D452" s="2"/>
      <c r="E452" s="5"/>
    </row>
    <row r="453" spans="4:5" x14ac:dyDescent="0.2">
      <c r="D453" s="2"/>
      <c r="E453" s="5"/>
    </row>
    <row r="454" spans="4:5" x14ac:dyDescent="0.2">
      <c r="D454" s="2"/>
      <c r="E454" s="5"/>
    </row>
    <row r="455" spans="4:5" x14ac:dyDescent="0.2">
      <c r="D455" s="2"/>
      <c r="E455" s="5"/>
    </row>
    <row r="456" spans="4:5" x14ac:dyDescent="0.2">
      <c r="D456" s="2"/>
      <c r="E456" s="5"/>
    </row>
    <row r="457" spans="4:5" x14ac:dyDescent="0.2">
      <c r="D457" s="2"/>
      <c r="E457" s="5"/>
    </row>
    <row r="458" spans="4:5" x14ac:dyDescent="0.2">
      <c r="D458" s="2"/>
      <c r="E458" s="5"/>
    </row>
    <row r="459" spans="4:5" x14ac:dyDescent="0.2">
      <c r="D459" s="2"/>
      <c r="E459" s="5"/>
    </row>
    <row r="460" spans="4:5" x14ac:dyDescent="0.2">
      <c r="D460" s="2"/>
      <c r="E460" s="5"/>
    </row>
    <row r="461" spans="4:5" x14ac:dyDescent="0.2">
      <c r="D461" s="2"/>
      <c r="E461" s="5"/>
    </row>
    <row r="462" spans="4:5" x14ac:dyDescent="0.2">
      <c r="D462" s="2"/>
      <c r="E462" s="5"/>
    </row>
    <row r="463" spans="4:5" x14ac:dyDescent="0.2">
      <c r="D463" s="2"/>
      <c r="E463" s="5"/>
    </row>
    <row r="464" spans="4:5" x14ac:dyDescent="0.2">
      <c r="D464" s="2"/>
      <c r="E464" s="5"/>
    </row>
    <row r="465" spans="4:5" x14ac:dyDescent="0.2">
      <c r="D465" s="2"/>
      <c r="E465" s="5"/>
    </row>
    <row r="466" spans="4:5" x14ac:dyDescent="0.2">
      <c r="D466" s="2"/>
      <c r="E466" s="5"/>
    </row>
    <row r="467" spans="4:5" x14ac:dyDescent="0.2">
      <c r="D467" s="2"/>
      <c r="E467" s="5"/>
    </row>
    <row r="468" spans="4:5" x14ac:dyDescent="0.2">
      <c r="D468" s="2"/>
      <c r="E468" s="5"/>
    </row>
    <row r="469" spans="4:5" x14ac:dyDescent="0.2">
      <c r="D469" s="2"/>
      <c r="E469" s="5"/>
    </row>
    <row r="470" spans="4:5" x14ac:dyDescent="0.2">
      <c r="D470" s="2"/>
      <c r="E470" s="5"/>
    </row>
    <row r="471" spans="4:5" x14ac:dyDescent="0.2">
      <c r="D471" s="2"/>
      <c r="E471" s="5"/>
    </row>
    <row r="472" spans="4:5" x14ac:dyDescent="0.2">
      <c r="D472" s="2"/>
      <c r="E472" s="5"/>
    </row>
    <row r="473" spans="4:5" x14ac:dyDescent="0.2">
      <c r="D473" s="2"/>
      <c r="E473" s="5"/>
    </row>
    <row r="474" spans="4:5" x14ac:dyDescent="0.2">
      <c r="D474" s="2"/>
      <c r="E474" s="5"/>
    </row>
    <row r="475" spans="4:5" x14ac:dyDescent="0.2">
      <c r="D475" s="2"/>
      <c r="E475" s="5"/>
    </row>
    <row r="476" spans="4:5" x14ac:dyDescent="0.2">
      <c r="D476" s="2"/>
      <c r="E476" s="5"/>
    </row>
    <row r="477" spans="4:5" x14ac:dyDescent="0.2">
      <c r="D477" s="2"/>
      <c r="E477" s="5"/>
    </row>
    <row r="478" spans="4:5" x14ac:dyDescent="0.2">
      <c r="D478" s="2"/>
      <c r="E478" s="5"/>
    </row>
    <row r="479" spans="4:5" x14ac:dyDescent="0.2">
      <c r="D479" s="2"/>
      <c r="E479" s="5"/>
    </row>
    <row r="480" spans="4:5" x14ac:dyDescent="0.2">
      <c r="D480" s="2"/>
      <c r="E480" s="5"/>
    </row>
    <row r="481" spans="4:5" x14ac:dyDescent="0.2">
      <c r="D481" s="2"/>
      <c r="E481" s="5"/>
    </row>
    <row r="482" spans="4:5" x14ac:dyDescent="0.2">
      <c r="D482" s="2"/>
      <c r="E482" s="5"/>
    </row>
    <row r="483" spans="4:5" x14ac:dyDescent="0.2">
      <c r="D483" s="2"/>
      <c r="E483" s="5"/>
    </row>
    <row r="484" spans="4:5" x14ac:dyDescent="0.2">
      <c r="D484" s="2"/>
      <c r="E484" s="5"/>
    </row>
    <row r="485" spans="4:5" x14ac:dyDescent="0.2">
      <c r="D485" s="2"/>
      <c r="E485" s="5"/>
    </row>
    <row r="486" spans="4:5" x14ac:dyDescent="0.2">
      <c r="D486" s="2"/>
      <c r="E486" s="5"/>
    </row>
    <row r="487" spans="4:5" x14ac:dyDescent="0.2">
      <c r="D487" s="2"/>
      <c r="E487" s="5"/>
    </row>
    <row r="488" spans="4:5" x14ac:dyDescent="0.2">
      <c r="D488" s="2"/>
      <c r="E488" s="5"/>
    </row>
    <row r="489" spans="4:5" x14ac:dyDescent="0.2">
      <c r="D489" s="2"/>
      <c r="E489" s="5"/>
    </row>
    <row r="490" spans="4:5" x14ac:dyDescent="0.2">
      <c r="D490" s="2"/>
      <c r="E490" s="5"/>
    </row>
    <row r="491" spans="4:5" x14ac:dyDescent="0.2">
      <c r="D491" s="2"/>
      <c r="E491" s="5"/>
    </row>
    <row r="492" spans="4:5" x14ac:dyDescent="0.2">
      <c r="D492" s="2"/>
      <c r="E492" s="5"/>
    </row>
    <row r="493" spans="4:5" x14ac:dyDescent="0.2">
      <c r="D493" s="2"/>
      <c r="E493" s="5"/>
    </row>
    <row r="494" spans="4:5" x14ac:dyDescent="0.2">
      <c r="D494" s="2"/>
      <c r="E494" s="5"/>
    </row>
    <row r="495" spans="4:5" x14ac:dyDescent="0.2">
      <c r="D495" s="2"/>
      <c r="E495" s="5"/>
    </row>
    <row r="496" spans="4:5" x14ac:dyDescent="0.2">
      <c r="D496" s="2"/>
      <c r="E496" s="5"/>
    </row>
    <row r="497" spans="4:5" x14ac:dyDescent="0.2">
      <c r="D497" s="2"/>
      <c r="E497" s="5"/>
    </row>
    <row r="498" spans="4:5" x14ac:dyDescent="0.2">
      <c r="D498" s="2"/>
      <c r="E498" s="5"/>
    </row>
    <row r="499" spans="4:5" x14ac:dyDescent="0.2">
      <c r="D499" s="2"/>
      <c r="E499" s="5"/>
    </row>
    <row r="500" spans="4:5" x14ac:dyDescent="0.2">
      <c r="D500" s="2"/>
      <c r="E500" s="5"/>
    </row>
    <row r="501" spans="4:5" x14ac:dyDescent="0.2">
      <c r="D501" s="2"/>
      <c r="E501" s="5"/>
    </row>
    <row r="502" spans="4:5" x14ac:dyDescent="0.2">
      <c r="D502" s="2"/>
      <c r="E502" s="5"/>
    </row>
    <row r="503" spans="4:5" x14ac:dyDescent="0.2">
      <c r="D503" s="2"/>
      <c r="E503" s="5"/>
    </row>
    <row r="504" spans="4:5" x14ac:dyDescent="0.2">
      <c r="D504" s="2"/>
      <c r="E504" s="5"/>
    </row>
    <row r="505" spans="4:5" x14ac:dyDescent="0.2">
      <c r="D505" s="2"/>
      <c r="E505" s="5"/>
    </row>
    <row r="506" spans="4:5" x14ac:dyDescent="0.2">
      <c r="D506" s="2"/>
      <c r="E506" s="5"/>
    </row>
    <row r="507" spans="4:5" x14ac:dyDescent="0.2">
      <c r="D507" s="2"/>
      <c r="E507" s="5"/>
    </row>
    <row r="508" spans="4:5" x14ac:dyDescent="0.2">
      <c r="D508" s="2"/>
      <c r="E508" s="5"/>
    </row>
    <row r="509" spans="4:5" x14ac:dyDescent="0.2">
      <c r="D509" s="2"/>
      <c r="E509" s="5"/>
    </row>
    <row r="510" spans="4:5" x14ac:dyDescent="0.2">
      <c r="D510" s="2"/>
      <c r="E510" s="5"/>
    </row>
    <row r="511" spans="4:5" x14ac:dyDescent="0.2">
      <c r="D511" s="2"/>
      <c r="E511" s="5"/>
    </row>
    <row r="512" spans="4:5" x14ac:dyDescent="0.2">
      <c r="D512" s="2"/>
      <c r="E512" s="5"/>
    </row>
    <row r="513" spans="4:5" x14ac:dyDescent="0.2">
      <c r="D513" s="2"/>
      <c r="E513" s="5"/>
    </row>
    <row r="514" spans="4:5" x14ac:dyDescent="0.2">
      <c r="D514" s="2"/>
      <c r="E514" s="5"/>
    </row>
    <row r="515" spans="4:5" x14ac:dyDescent="0.2">
      <c r="D515" s="2"/>
      <c r="E515" s="5"/>
    </row>
    <row r="516" spans="4:5" x14ac:dyDescent="0.2">
      <c r="D516" s="2"/>
      <c r="E516" s="5"/>
    </row>
    <row r="517" spans="4:5" x14ac:dyDescent="0.2">
      <c r="D517" s="2"/>
      <c r="E517" s="5"/>
    </row>
    <row r="518" spans="4:5" x14ac:dyDescent="0.2">
      <c r="D518" s="2"/>
      <c r="E518" s="5"/>
    </row>
    <row r="519" spans="4:5" x14ac:dyDescent="0.2">
      <c r="D519" s="2"/>
      <c r="E519" s="5"/>
    </row>
    <row r="520" spans="4:5" x14ac:dyDescent="0.2">
      <c r="D520" s="2"/>
      <c r="E520" s="5"/>
    </row>
    <row r="521" spans="4:5" x14ac:dyDescent="0.2">
      <c r="D521" s="2"/>
      <c r="E521" s="5"/>
    </row>
    <row r="522" spans="4:5" x14ac:dyDescent="0.2">
      <c r="D522" s="2"/>
      <c r="E522" s="5"/>
    </row>
    <row r="523" spans="4:5" x14ac:dyDescent="0.2">
      <c r="D523" s="2"/>
      <c r="E523" s="5"/>
    </row>
    <row r="524" spans="4:5" x14ac:dyDescent="0.2">
      <c r="D524" s="2"/>
      <c r="E524" s="5"/>
    </row>
    <row r="525" spans="4:5" x14ac:dyDescent="0.2">
      <c r="D525" s="2"/>
      <c r="E525" s="5"/>
    </row>
    <row r="526" spans="4:5" x14ac:dyDescent="0.2">
      <c r="D526" s="2"/>
      <c r="E526" s="5"/>
    </row>
    <row r="527" spans="4:5" x14ac:dyDescent="0.2">
      <c r="D527" s="2"/>
      <c r="E527" s="5"/>
    </row>
    <row r="528" spans="4:5" x14ac:dyDescent="0.2">
      <c r="D528" s="2"/>
      <c r="E528" s="5"/>
    </row>
    <row r="529" spans="4:5" x14ac:dyDescent="0.2">
      <c r="D529" s="2"/>
      <c r="E529" s="5"/>
    </row>
    <row r="530" spans="4:5" x14ac:dyDescent="0.2">
      <c r="D530" s="2"/>
      <c r="E530" s="5"/>
    </row>
    <row r="531" spans="4:5" x14ac:dyDescent="0.2">
      <c r="D531" s="2"/>
      <c r="E531" s="5"/>
    </row>
    <row r="532" spans="4:5" x14ac:dyDescent="0.2">
      <c r="D532" s="2"/>
      <c r="E532" s="5"/>
    </row>
    <row r="533" spans="4:5" x14ac:dyDescent="0.2">
      <c r="D533" s="2"/>
      <c r="E533" s="5"/>
    </row>
    <row r="534" spans="4:5" x14ac:dyDescent="0.2">
      <c r="D534" s="2"/>
      <c r="E534" s="5"/>
    </row>
    <row r="535" spans="4:5" x14ac:dyDescent="0.2">
      <c r="D535" s="2"/>
      <c r="E535" s="5"/>
    </row>
    <row r="536" spans="4:5" x14ac:dyDescent="0.2">
      <c r="D536" s="2"/>
      <c r="E536" s="5"/>
    </row>
    <row r="537" spans="4:5" x14ac:dyDescent="0.2">
      <c r="D537" s="2"/>
      <c r="E537" s="5"/>
    </row>
    <row r="538" spans="4:5" x14ac:dyDescent="0.2">
      <c r="D538" s="2"/>
      <c r="E538" s="5"/>
    </row>
    <row r="539" spans="4:5" x14ac:dyDescent="0.2">
      <c r="D539" s="2"/>
      <c r="E539" s="5"/>
    </row>
    <row r="540" spans="4:5" x14ac:dyDescent="0.2">
      <c r="D540" s="2"/>
      <c r="E540" s="5"/>
    </row>
    <row r="541" spans="4:5" x14ac:dyDescent="0.2">
      <c r="D541" s="2"/>
      <c r="E541" s="5"/>
    </row>
    <row r="542" spans="4:5" x14ac:dyDescent="0.2">
      <c r="D542" s="2"/>
      <c r="E542" s="5"/>
    </row>
    <row r="543" spans="4:5" x14ac:dyDescent="0.2">
      <c r="D543" s="2"/>
      <c r="E543" s="5"/>
    </row>
    <row r="544" spans="4:5" x14ac:dyDescent="0.2">
      <c r="D544" s="2"/>
      <c r="E544" s="5"/>
    </row>
    <row r="545" spans="4:5" x14ac:dyDescent="0.2">
      <c r="D545" s="2"/>
      <c r="E545" s="5"/>
    </row>
    <row r="546" spans="4:5" x14ac:dyDescent="0.2">
      <c r="D546" s="2"/>
      <c r="E546" s="5"/>
    </row>
    <row r="547" spans="4:5" x14ac:dyDescent="0.2">
      <c r="D547" s="2"/>
      <c r="E547" s="5"/>
    </row>
    <row r="548" spans="4:5" x14ac:dyDescent="0.2">
      <c r="D548" s="2"/>
      <c r="E548" s="5"/>
    </row>
    <row r="549" spans="4:5" x14ac:dyDescent="0.2">
      <c r="D549" s="2"/>
      <c r="E549" s="5"/>
    </row>
    <row r="550" spans="4:5" x14ac:dyDescent="0.2">
      <c r="D550" s="2"/>
      <c r="E550" s="5"/>
    </row>
    <row r="551" spans="4:5" x14ac:dyDescent="0.2">
      <c r="D551" s="2"/>
      <c r="E551" s="5"/>
    </row>
    <row r="552" spans="4:5" x14ac:dyDescent="0.2">
      <c r="D552" s="2"/>
      <c r="E552" s="5"/>
    </row>
    <row r="553" spans="4:5" x14ac:dyDescent="0.2">
      <c r="D553" s="2"/>
      <c r="E553" s="5"/>
    </row>
    <row r="554" spans="4:5" x14ac:dyDescent="0.2">
      <c r="D554" s="2"/>
      <c r="E554" s="5"/>
    </row>
    <row r="555" spans="4:5" x14ac:dyDescent="0.2">
      <c r="D555" s="2"/>
      <c r="E555" s="5"/>
    </row>
    <row r="556" spans="4:5" x14ac:dyDescent="0.2">
      <c r="D556" s="2"/>
      <c r="E556" s="5"/>
    </row>
    <row r="557" spans="4:5" x14ac:dyDescent="0.2">
      <c r="D557" s="2"/>
      <c r="E557" s="5"/>
    </row>
    <row r="558" spans="4:5" x14ac:dyDescent="0.2">
      <c r="D558" s="2"/>
      <c r="E558" s="5"/>
    </row>
    <row r="559" spans="4:5" x14ac:dyDescent="0.2">
      <c r="D559" s="2"/>
      <c r="E559" s="5"/>
    </row>
    <row r="560" spans="4:5" x14ac:dyDescent="0.2">
      <c r="D560" s="2"/>
      <c r="E560" s="5"/>
    </row>
    <row r="561" spans="4:5" x14ac:dyDescent="0.2">
      <c r="D561" s="2"/>
      <c r="E561" s="5"/>
    </row>
    <row r="562" spans="4:5" x14ac:dyDescent="0.2">
      <c r="D562" s="2"/>
      <c r="E562" s="5"/>
    </row>
    <row r="563" spans="4:5" x14ac:dyDescent="0.2">
      <c r="D563" s="2"/>
      <c r="E563" s="5"/>
    </row>
    <row r="564" spans="4:5" x14ac:dyDescent="0.2">
      <c r="D564" s="2"/>
      <c r="E564" s="5"/>
    </row>
    <row r="565" spans="4:5" x14ac:dyDescent="0.2">
      <c r="D565" s="2"/>
      <c r="E565" s="5"/>
    </row>
    <row r="566" spans="4:5" x14ac:dyDescent="0.2">
      <c r="D566" s="2"/>
      <c r="E566" s="5"/>
    </row>
    <row r="567" spans="4:5" x14ac:dyDescent="0.2">
      <c r="D567" s="2"/>
      <c r="E567" s="5"/>
    </row>
    <row r="568" spans="4:5" x14ac:dyDescent="0.2">
      <c r="D568" s="2"/>
      <c r="E568" s="5"/>
    </row>
    <row r="569" spans="4:5" x14ac:dyDescent="0.2">
      <c r="D569" s="2"/>
      <c r="E569" s="5"/>
    </row>
    <row r="570" spans="4:5" x14ac:dyDescent="0.2">
      <c r="D570" s="2"/>
      <c r="E570" s="5"/>
    </row>
    <row r="571" spans="4:5" x14ac:dyDescent="0.2">
      <c r="D571" s="2"/>
      <c r="E571" s="5"/>
    </row>
    <row r="572" spans="4:5" x14ac:dyDescent="0.2">
      <c r="D572" s="2"/>
      <c r="E572" s="5"/>
    </row>
    <row r="573" spans="4:5" x14ac:dyDescent="0.2">
      <c r="D573" s="2"/>
      <c r="E573" s="5"/>
    </row>
    <row r="574" spans="4:5" x14ac:dyDescent="0.2">
      <c r="D574" s="2"/>
      <c r="E574" s="5"/>
    </row>
    <row r="575" spans="4:5" x14ac:dyDescent="0.2">
      <c r="D575" s="2"/>
      <c r="E575" s="5"/>
    </row>
    <row r="576" spans="4:5" x14ac:dyDescent="0.2">
      <c r="D576" s="2"/>
      <c r="E576" s="5"/>
    </row>
    <row r="577" spans="4:5" x14ac:dyDescent="0.2">
      <c r="D577" s="2"/>
      <c r="E577" s="5"/>
    </row>
    <row r="578" spans="4:5" x14ac:dyDescent="0.2">
      <c r="D578" s="2"/>
      <c r="E578" s="5"/>
    </row>
    <row r="579" spans="4:5" x14ac:dyDescent="0.2">
      <c r="D579" s="2"/>
      <c r="E579" s="5"/>
    </row>
    <row r="580" spans="4:5" x14ac:dyDescent="0.2">
      <c r="D580" s="2"/>
      <c r="E580" s="5"/>
    </row>
    <row r="581" spans="4:5" x14ac:dyDescent="0.2">
      <c r="D581" s="2"/>
      <c r="E581" s="5"/>
    </row>
    <row r="582" spans="4:5" x14ac:dyDescent="0.2">
      <c r="D582" s="2"/>
      <c r="E582" s="5"/>
    </row>
    <row r="583" spans="4:5" x14ac:dyDescent="0.2">
      <c r="D583" s="2"/>
      <c r="E583" s="5"/>
    </row>
    <row r="584" spans="4:5" x14ac:dyDescent="0.2">
      <c r="D584" s="2"/>
      <c r="E584" s="5"/>
    </row>
    <row r="585" spans="4:5" x14ac:dyDescent="0.2">
      <c r="D585" s="2"/>
      <c r="E585" s="5"/>
    </row>
    <row r="586" spans="4:5" x14ac:dyDescent="0.2">
      <c r="D586" s="2"/>
      <c r="E586" s="5"/>
    </row>
    <row r="587" spans="4:5" x14ac:dyDescent="0.2">
      <c r="D587" s="2"/>
      <c r="E587" s="5"/>
    </row>
    <row r="588" spans="4:5" x14ac:dyDescent="0.2">
      <c r="D588" s="2"/>
      <c r="E588" s="5"/>
    </row>
    <row r="589" spans="4:5" x14ac:dyDescent="0.2">
      <c r="D589" s="2"/>
      <c r="E589" s="5"/>
    </row>
    <row r="590" spans="4:5" x14ac:dyDescent="0.2">
      <c r="D590" s="2"/>
      <c r="E590" s="5"/>
    </row>
    <row r="591" spans="4:5" x14ac:dyDescent="0.2">
      <c r="D591" s="2"/>
      <c r="E591" s="5"/>
    </row>
    <row r="592" spans="4:5" x14ac:dyDescent="0.2">
      <c r="D592" s="2"/>
      <c r="E592" s="5"/>
    </row>
    <row r="593" spans="4:5" x14ac:dyDescent="0.2">
      <c r="D593" s="2"/>
      <c r="E593" s="5"/>
    </row>
    <row r="594" spans="4:5" x14ac:dyDescent="0.2">
      <c r="D594" s="2"/>
      <c r="E594" s="5"/>
    </row>
    <row r="595" spans="4:5" x14ac:dyDescent="0.2">
      <c r="D595" s="2"/>
      <c r="E595" s="5"/>
    </row>
    <row r="596" spans="4:5" x14ac:dyDescent="0.2">
      <c r="D596" s="2"/>
      <c r="E596" s="5"/>
    </row>
    <row r="597" spans="4:5" x14ac:dyDescent="0.2">
      <c r="D597" s="2"/>
      <c r="E597" s="5"/>
    </row>
    <row r="598" spans="4:5" x14ac:dyDescent="0.2">
      <c r="D598" s="2"/>
      <c r="E598" s="5"/>
    </row>
    <row r="599" spans="4:5" x14ac:dyDescent="0.2">
      <c r="D599" s="2"/>
      <c r="E599" s="5"/>
    </row>
    <row r="600" spans="4:5" x14ac:dyDescent="0.2">
      <c r="D600" s="2"/>
      <c r="E600" s="5"/>
    </row>
    <row r="601" spans="4:5" x14ac:dyDescent="0.2">
      <c r="D601" s="2"/>
      <c r="E601" s="5"/>
    </row>
    <row r="602" spans="4:5" x14ac:dyDescent="0.2">
      <c r="D602" s="2"/>
      <c r="E602" s="5"/>
    </row>
    <row r="603" spans="4:5" x14ac:dyDescent="0.2">
      <c r="D603" s="2"/>
      <c r="E603" s="5"/>
    </row>
    <row r="604" spans="4:5" x14ac:dyDescent="0.2">
      <c r="D604" s="2"/>
      <c r="E604" s="5"/>
    </row>
    <row r="605" spans="4:5" x14ac:dyDescent="0.2">
      <c r="D605" s="2"/>
      <c r="E605" s="5"/>
    </row>
    <row r="606" spans="4:5" x14ac:dyDescent="0.2">
      <c r="D606" s="2"/>
      <c r="E606" s="5"/>
    </row>
    <row r="607" spans="4:5" x14ac:dyDescent="0.2">
      <c r="D607" s="2"/>
      <c r="E607" s="5"/>
    </row>
    <row r="608" spans="4:5" x14ac:dyDescent="0.2">
      <c r="D608" s="2"/>
      <c r="E608" s="5"/>
    </row>
    <row r="609" spans="4:5" x14ac:dyDescent="0.2">
      <c r="D609" s="2"/>
      <c r="E609" s="5"/>
    </row>
    <row r="610" spans="4:5" x14ac:dyDescent="0.2">
      <c r="D610" s="2"/>
      <c r="E610" s="5"/>
    </row>
    <row r="611" spans="4:5" x14ac:dyDescent="0.2">
      <c r="D611" s="2"/>
      <c r="E611" s="5"/>
    </row>
    <row r="612" spans="4:5" x14ac:dyDescent="0.2">
      <c r="D612" s="2"/>
      <c r="E612" s="5"/>
    </row>
    <row r="613" spans="4:5" x14ac:dyDescent="0.2">
      <c r="D613" s="2"/>
      <c r="E613" s="5"/>
    </row>
    <row r="614" spans="4:5" x14ac:dyDescent="0.2">
      <c r="D614" s="2"/>
      <c r="E614" s="5"/>
    </row>
    <row r="615" spans="4:5" x14ac:dyDescent="0.2">
      <c r="D615" s="2"/>
      <c r="E615" s="5"/>
    </row>
    <row r="616" spans="4:5" x14ac:dyDescent="0.2">
      <c r="D616" s="2"/>
      <c r="E616" s="5"/>
    </row>
    <row r="617" spans="4:5" x14ac:dyDescent="0.2">
      <c r="D617" s="2"/>
      <c r="E617" s="5"/>
    </row>
    <row r="618" spans="4:5" x14ac:dyDescent="0.2">
      <c r="D618" s="2"/>
      <c r="E618" s="5"/>
    </row>
    <row r="619" spans="4:5" x14ac:dyDescent="0.2">
      <c r="D619" s="2"/>
      <c r="E619" s="5"/>
    </row>
    <row r="620" spans="4:5" x14ac:dyDescent="0.2">
      <c r="D620" s="2"/>
      <c r="E620" s="5"/>
    </row>
    <row r="621" spans="4:5" x14ac:dyDescent="0.2">
      <c r="D621" s="2"/>
      <c r="E621" s="5"/>
    </row>
    <row r="622" spans="4:5" x14ac:dyDescent="0.2">
      <c r="D622" s="2"/>
      <c r="E622" s="5"/>
    </row>
    <row r="623" spans="4:5" x14ac:dyDescent="0.2">
      <c r="D623" s="2"/>
      <c r="E623" s="5"/>
    </row>
    <row r="624" spans="4:5" x14ac:dyDescent="0.2">
      <c r="D624" s="2"/>
      <c r="E624" s="5"/>
    </row>
    <row r="625" spans="4:5" x14ac:dyDescent="0.2">
      <c r="D625" s="2"/>
      <c r="E625" s="5"/>
    </row>
    <row r="626" spans="4:5" x14ac:dyDescent="0.2">
      <c r="D626" s="2"/>
      <c r="E626" s="5"/>
    </row>
    <row r="627" spans="4:5" x14ac:dyDescent="0.2">
      <c r="D627" s="2"/>
      <c r="E627" s="5"/>
    </row>
    <row r="628" spans="4:5" x14ac:dyDescent="0.2">
      <c r="D628" s="2"/>
      <c r="E628" s="5"/>
    </row>
    <row r="629" spans="4:5" x14ac:dyDescent="0.2">
      <c r="D629" s="2"/>
      <c r="E629" s="5"/>
    </row>
    <row r="630" spans="4:5" x14ac:dyDescent="0.2">
      <c r="D630" s="2"/>
      <c r="E630" s="5"/>
    </row>
    <row r="631" spans="4:5" x14ac:dyDescent="0.2">
      <c r="D631" s="2"/>
      <c r="E631" s="5"/>
    </row>
    <row r="632" spans="4:5" x14ac:dyDescent="0.2">
      <c r="D632" s="2"/>
      <c r="E632" s="5"/>
    </row>
    <row r="633" spans="4:5" x14ac:dyDescent="0.2">
      <c r="D633" s="2"/>
      <c r="E633" s="5"/>
    </row>
    <row r="634" spans="4:5" x14ac:dyDescent="0.2">
      <c r="D634" s="2"/>
      <c r="E634" s="5"/>
    </row>
    <row r="635" spans="4:5" x14ac:dyDescent="0.2">
      <c r="D635" s="2"/>
      <c r="E635" s="5"/>
    </row>
    <row r="636" spans="4:5" x14ac:dyDescent="0.2">
      <c r="D636" s="2"/>
      <c r="E636" s="5"/>
    </row>
    <row r="637" spans="4:5" x14ac:dyDescent="0.2">
      <c r="D637" s="2"/>
      <c r="E637" s="5"/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39"/>
  <sheetViews>
    <sheetView workbookViewId="0">
      <selection activeCell="E17" sqref="E17"/>
    </sheetView>
  </sheetViews>
  <sheetFormatPr baseColWidth="10" defaultRowHeight="16" x14ac:dyDescent="0.2"/>
  <sheetData>
    <row r="2" spans="1:12" x14ac:dyDescent="0.2">
      <c r="A2" s="2"/>
    </row>
    <row r="3" spans="1:12" x14ac:dyDescent="0.2">
      <c r="A3" s="2"/>
      <c r="B3" s="2" t="s">
        <v>18</v>
      </c>
      <c r="C3" s="2"/>
      <c r="D3" s="2"/>
      <c r="E3" s="2"/>
      <c r="F3" s="2"/>
    </row>
    <row r="4" spans="1:12" x14ac:dyDescent="0.2">
      <c r="A4" s="2"/>
      <c r="B4" s="1" t="s">
        <v>15</v>
      </c>
      <c r="C4" s="2">
        <v>11.07</v>
      </c>
      <c r="D4" s="2">
        <v>-1.6439999999999999</v>
      </c>
      <c r="E4" s="2">
        <v>3.6880000000000002E-4</v>
      </c>
      <c r="F4" s="2">
        <v>2.1909999999999999E-2</v>
      </c>
    </row>
    <row r="5" spans="1:12" x14ac:dyDescent="0.2"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</row>
    <row r="6" spans="1:12" x14ac:dyDescent="0.2">
      <c r="F6">
        <v>5.6703729999999996E-8</v>
      </c>
      <c r="H6">
        <v>707.6</v>
      </c>
      <c r="I6">
        <f>H6/1000000</f>
        <v>7.0760000000000007E-4</v>
      </c>
      <c r="J6">
        <v>22</v>
      </c>
      <c r="K6">
        <f>J6+273.15</f>
        <v>295.14999999999998</v>
      </c>
      <c r="L6">
        <f>2*(20.1*10^-3)^2</f>
        <v>8.0802000000000022E-4</v>
      </c>
    </row>
    <row r="8" spans="1:12" x14ac:dyDescent="0.2">
      <c r="B8" t="s">
        <v>7</v>
      </c>
      <c r="C8" t="s">
        <v>8</v>
      </c>
      <c r="D8" t="s">
        <v>19</v>
      </c>
      <c r="E8" t="s">
        <v>20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</row>
    <row r="9" spans="1:12" x14ac:dyDescent="0.2">
      <c r="A9">
        <v>1</v>
      </c>
      <c r="B9">
        <v>848.93600000000004</v>
      </c>
      <c r="C9">
        <v>187.226</v>
      </c>
      <c r="D9" s="2">
        <f>AVERAGE(C9:C10)+273.15</f>
        <v>459.846</v>
      </c>
      <c r="E9" s="5">
        <f>1/($C$4*D9^$D$4+$E$4*D9^$F$4)</f>
        <v>1128.4941285838815</v>
      </c>
      <c r="F9">
        <f>$I$6*E9*((C10+273.15)-(C9+273.15))</f>
        <v>-0.84643379210911374</v>
      </c>
      <c r="G9">
        <f>-$L$6*$F$6*(B10-B9)*((C10+273.15)^4-$K$6^4)</f>
        <v>-0.90669478548495797</v>
      </c>
      <c r="H9">
        <f>F9/G9</f>
        <v>0.93353773029188336</v>
      </c>
      <c r="I9">
        <f>AVERAGE(H9:H137)</f>
        <v>0.94848653351968681</v>
      </c>
      <c r="J9">
        <f>STDEV(H9:H137)</f>
        <v>1.4343096639421135E-2</v>
      </c>
      <c r="K9">
        <f>J9/SQRT(120)</f>
        <v>1.3093395956479163E-3</v>
      </c>
    </row>
    <row r="10" spans="1:12" x14ac:dyDescent="0.2">
      <c r="A10">
        <v>2</v>
      </c>
      <c r="B10">
        <v>849.47199999999998</v>
      </c>
      <c r="C10">
        <v>186.166</v>
      </c>
      <c r="D10" s="2">
        <f t="shared" ref="D10:D73" si="0">AVERAGE(C10:C11)+273.15</f>
        <v>458.79599999999999</v>
      </c>
      <c r="E10" s="5">
        <f>1/($C$4*D10^$D$4+$E$4*D10^$F$4)</f>
        <v>1126.2989143809259</v>
      </c>
      <c r="F10">
        <f t="shared" ref="F10:F73" si="1">$I$6*E10*((C11+273.15)-(C10+273.15))</f>
        <v>-0.82884787628859724</v>
      </c>
      <c r="G10">
        <f t="shared" ref="G10:G73" si="2">-$L$6*$F$6*(B11-B10)*((C11+273.15)^4-$K$6^4)</f>
        <v>-0.89850174195523524</v>
      </c>
      <c r="H10">
        <f t="shared" ref="H10:H73" si="3">F10/G10</f>
        <v>0.92247776224110178</v>
      </c>
    </row>
    <row r="11" spans="1:12" x14ac:dyDescent="0.2">
      <c r="A11">
        <v>3</v>
      </c>
      <c r="B11">
        <v>850.00900000000001</v>
      </c>
      <c r="C11">
        <v>185.126</v>
      </c>
      <c r="D11" s="2">
        <f t="shared" si="0"/>
        <v>457.75549999999998</v>
      </c>
      <c r="E11" s="5">
        <f>1/($C$4*D11^$D$4+$E$4*D11^$F$4)</f>
        <v>1124.1188026677164</v>
      </c>
      <c r="F11">
        <f t="shared" si="1"/>
        <v>-0.82803894982310322</v>
      </c>
      <c r="G11">
        <f t="shared" si="2"/>
        <v>-0.88867476313913818</v>
      </c>
      <c r="H11">
        <f t="shared" si="3"/>
        <v>0.93176827357868686</v>
      </c>
    </row>
    <row r="12" spans="1:12" x14ac:dyDescent="0.2">
      <c r="A12">
        <v>4</v>
      </c>
      <c r="B12">
        <v>850.54600000000005</v>
      </c>
      <c r="C12">
        <v>184.08500000000001</v>
      </c>
      <c r="D12" s="2">
        <f t="shared" si="0"/>
        <v>456.71499999999997</v>
      </c>
      <c r="E12" s="5">
        <f t="shared" ref="E12:E73" si="4">1/($C$4*D12^$D$4+$E$4*D12^$F$4)</f>
        <v>1121.9339484653126</v>
      </c>
      <c r="F12">
        <f t="shared" si="1"/>
        <v>-0.82563568041147883</v>
      </c>
      <c r="G12">
        <f t="shared" si="2"/>
        <v>-0.87728728935153899</v>
      </c>
      <c r="H12">
        <f t="shared" si="3"/>
        <v>0.94112349561311981</v>
      </c>
    </row>
    <row r="13" spans="1:12" x14ac:dyDescent="0.2">
      <c r="A13">
        <v>5</v>
      </c>
      <c r="B13">
        <v>851.08199999999999</v>
      </c>
      <c r="C13">
        <v>183.04499999999999</v>
      </c>
      <c r="D13" s="2">
        <f>AVERAGE(C13:C14)+273.15</f>
        <v>455.68699999999995</v>
      </c>
      <c r="E13" s="5">
        <f>1/($C$4*D13^$D$4+$E$4*D13^$F$4)</f>
        <v>1119.7706795895347</v>
      </c>
      <c r="F13">
        <f t="shared" si="1"/>
        <v>-0.80502732860356618</v>
      </c>
      <c r="G13">
        <f t="shared" si="2"/>
        <v>-0.8694624717317575</v>
      </c>
      <c r="H13">
        <f t="shared" si="3"/>
        <v>0.92589082884756113</v>
      </c>
    </row>
    <row r="14" spans="1:12" x14ac:dyDescent="0.2">
      <c r="A14">
        <v>6</v>
      </c>
      <c r="B14">
        <v>851.61900000000003</v>
      </c>
      <c r="C14">
        <v>182.029</v>
      </c>
      <c r="D14" s="2">
        <f t="shared" si="0"/>
        <v>454.67199999999997</v>
      </c>
      <c r="E14" s="5">
        <f t="shared" si="4"/>
        <v>1117.6302158900589</v>
      </c>
      <c r="F14">
        <f t="shared" si="1"/>
        <v>-0.80190683273450702</v>
      </c>
      <c r="G14">
        <f t="shared" si="2"/>
        <v>-0.85848086500247933</v>
      </c>
      <c r="H14">
        <f t="shared" si="3"/>
        <v>0.93409983311880929</v>
      </c>
    </row>
    <row r="15" spans="1:12" x14ac:dyDescent="0.2">
      <c r="A15">
        <v>7</v>
      </c>
      <c r="B15">
        <v>852.15499999999997</v>
      </c>
      <c r="C15">
        <v>181.01499999999999</v>
      </c>
      <c r="D15" s="2">
        <f>AVERAGE(C15:C16)+273.15</f>
        <v>453.66249999999997</v>
      </c>
      <c r="E15" s="5">
        <f t="shared" si="4"/>
        <v>1115.4968605319718</v>
      </c>
      <c r="F15">
        <f t="shared" si="1"/>
        <v>-0.79327220640498186</v>
      </c>
      <c r="G15">
        <f t="shared" si="2"/>
        <v>-0.84926313974999379</v>
      </c>
      <c r="H15">
        <f t="shared" si="3"/>
        <v>0.93407116036909998</v>
      </c>
    </row>
    <row r="16" spans="1:12" x14ac:dyDescent="0.2">
      <c r="A16">
        <v>8</v>
      </c>
      <c r="B16">
        <v>852.69100000000003</v>
      </c>
      <c r="C16">
        <v>180.01</v>
      </c>
      <c r="D16" s="2">
        <f>AVERAGE(C16:C17)+273.15</f>
        <v>452.66549999999995</v>
      </c>
      <c r="E16" s="5">
        <f>1/($C$4*D16^$D$4+$E$4*D16^$F$4)</f>
        <v>1113.3855216176585</v>
      </c>
      <c r="F16">
        <f t="shared" si="1"/>
        <v>-0.77916544755061778</v>
      </c>
      <c r="G16">
        <f t="shared" si="2"/>
        <v>-0.84025183832214012</v>
      </c>
      <c r="H16">
        <f t="shared" si="3"/>
        <v>0.92729990226084724</v>
      </c>
    </row>
    <row r="17" spans="1:8" x14ac:dyDescent="0.2">
      <c r="A17">
        <v>9</v>
      </c>
      <c r="B17">
        <v>853.22699999999998</v>
      </c>
      <c r="C17">
        <v>179.02099999999999</v>
      </c>
      <c r="D17" s="2">
        <f t="shared" si="0"/>
        <v>451.67749999999995</v>
      </c>
      <c r="E17" s="5">
        <f t="shared" si="4"/>
        <v>1111.2889246548257</v>
      </c>
      <c r="F17">
        <f t="shared" si="1"/>
        <v>-0.7761255185256134</v>
      </c>
      <c r="G17">
        <f t="shared" si="2"/>
        <v>-0.83286848264329816</v>
      </c>
      <c r="H17">
        <f t="shared" si="3"/>
        <v>0.93187043897063071</v>
      </c>
    </row>
    <row r="18" spans="1:8" x14ac:dyDescent="0.2">
      <c r="A18">
        <v>10</v>
      </c>
      <c r="B18">
        <v>853.76400000000001</v>
      </c>
      <c r="C18">
        <v>178.03399999999999</v>
      </c>
      <c r="D18" s="2">
        <f t="shared" si="0"/>
        <v>450.69599999999997</v>
      </c>
      <c r="E18" s="5">
        <f t="shared" si="4"/>
        <v>1109.2018617043784</v>
      </c>
      <c r="F18">
        <f t="shared" si="1"/>
        <v>-0.76603432764580914</v>
      </c>
      <c r="G18">
        <f t="shared" si="2"/>
        <v>-0.82254023703613888</v>
      </c>
      <c r="H18">
        <f t="shared" si="3"/>
        <v>0.93130316688951587</v>
      </c>
    </row>
    <row r="19" spans="1:8" x14ac:dyDescent="0.2">
      <c r="A19">
        <v>11</v>
      </c>
      <c r="B19">
        <v>854.3</v>
      </c>
      <c r="C19">
        <v>177.05799999999999</v>
      </c>
      <c r="D19" s="2">
        <f t="shared" si="0"/>
        <v>449.726</v>
      </c>
      <c r="E19" s="5">
        <f t="shared" si="4"/>
        <v>1107.1350775294779</v>
      </c>
      <c r="F19">
        <f t="shared" si="1"/>
        <v>-0.75520606474890273</v>
      </c>
      <c r="G19">
        <f t="shared" si="2"/>
        <v>-0.81392672944733857</v>
      </c>
      <c r="H19">
        <f t="shared" si="3"/>
        <v>0.92785509730303661</v>
      </c>
    </row>
    <row r="20" spans="1:8" x14ac:dyDescent="0.2">
      <c r="A20">
        <v>12</v>
      </c>
      <c r="B20">
        <v>854.83600000000001</v>
      </c>
      <c r="C20">
        <v>176.09399999999999</v>
      </c>
      <c r="D20" s="2">
        <f t="shared" si="0"/>
        <v>448.76649999999995</v>
      </c>
      <c r="E20" s="5">
        <f t="shared" si="4"/>
        <v>1105.0865790126652</v>
      </c>
      <c r="F20">
        <f t="shared" si="1"/>
        <v>-0.74677109646042816</v>
      </c>
      <c r="G20">
        <f t="shared" si="2"/>
        <v>-0.80695084046593435</v>
      </c>
      <c r="H20">
        <f t="shared" si="3"/>
        <v>0.92542328356612369</v>
      </c>
    </row>
    <row r="21" spans="1:8" x14ac:dyDescent="0.2">
      <c r="A21">
        <v>13</v>
      </c>
      <c r="B21">
        <v>855.37300000000005</v>
      </c>
      <c r="C21">
        <v>175.13900000000001</v>
      </c>
      <c r="D21" s="2">
        <f t="shared" si="0"/>
        <v>447.81049999999999</v>
      </c>
      <c r="E21" s="5">
        <f t="shared" si="4"/>
        <v>1103.0415070469753</v>
      </c>
      <c r="F21">
        <f t="shared" si="1"/>
        <v>-0.74695014705981799</v>
      </c>
      <c r="G21">
        <f t="shared" si="2"/>
        <v>-0.79700597499028081</v>
      </c>
      <c r="H21">
        <f t="shared" si="3"/>
        <v>0.93719516603238362</v>
      </c>
    </row>
    <row r="22" spans="1:8" x14ac:dyDescent="0.2">
      <c r="A22">
        <v>14</v>
      </c>
      <c r="B22">
        <v>855.90899999999999</v>
      </c>
      <c r="C22">
        <v>174.18199999999999</v>
      </c>
      <c r="D22" s="2">
        <f t="shared" si="0"/>
        <v>446.85949999999997</v>
      </c>
      <c r="E22" s="5">
        <f t="shared" si="4"/>
        <v>1101.0031208409896</v>
      </c>
      <c r="F22">
        <f t="shared" si="1"/>
        <v>-0.73622096885023358</v>
      </c>
      <c r="G22">
        <f t="shared" si="2"/>
        <v>-0.78872266719744155</v>
      </c>
      <c r="H22">
        <f t="shared" si="3"/>
        <v>0.93343452580897468</v>
      </c>
    </row>
    <row r="23" spans="1:8" x14ac:dyDescent="0.2">
      <c r="A23">
        <v>15</v>
      </c>
      <c r="B23">
        <v>856.44500000000005</v>
      </c>
      <c r="C23">
        <v>173.23699999999999</v>
      </c>
      <c r="D23" s="2">
        <f t="shared" si="0"/>
        <v>445.92099999999999</v>
      </c>
      <c r="E23" s="5">
        <f t="shared" si="4"/>
        <v>1098.9876028421388</v>
      </c>
      <c r="F23">
        <f t="shared" si="1"/>
        <v>-0.72476386108263147</v>
      </c>
      <c r="G23">
        <f t="shared" si="2"/>
        <v>-0.7820610260233738</v>
      </c>
      <c r="H23">
        <f t="shared" si="3"/>
        <v>0.92673568553583707</v>
      </c>
    </row>
    <row r="24" spans="1:8" x14ac:dyDescent="0.2">
      <c r="A24">
        <v>16</v>
      </c>
      <c r="B24">
        <v>856.98199999999997</v>
      </c>
      <c r="C24">
        <v>172.30500000000001</v>
      </c>
      <c r="D24" s="2">
        <f t="shared" si="0"/>
        <v>444.99449999999996</v>
      </c>
      <c r="E24" s="5">
        <f t="shared" si="4"/>
        <v>1096.9940288400255</v>
      </c>
      <c r="F24">
        <f t="shared" si="1"/>
        <v>-0.71491056979742718</v>
      </c>
      <c r="G24">
        <f t="shared" si="2"/>
        <v>-0.774073872346842</v>
      </c>
      <c r="H24">
        <f t="shared" si="3"/>
        <v>0.92356891937194163</v>
      </c>
    </row>
    <row r="25" spans="1:8" x14ac:dyDescent="0.2">
      <c r="A25">
        <v>17</v>
      </c>
      <c r="B25">
        <v>857.51900000000001</v>
      </c>
      <c r="C25">
        <v>171.38399999999999</v>
      </c>
      <c r="D25" s="2">
        <f t="shared" si="0"/>
        <v>444.07099999999997</v>
      </c>
      <c r="E25" s="5">
        <f t="shared" si="4"/>
        <v>1095.0031229611527</v>
      </c>
      <c r="F25">
        <f t="shared" si="1"/>
        <v>-0.71748721828160522</v>
      </c>
      <c r="G25">
        <f t="shared" si="2"/>
        <v>-0.76466663402744062</v>
      </c>
      <c r="H25">
        <f t="shared" si="3"/>
        <v>0.93830067424631169</v>
      </c>
    </row>
    <row r="26" spans="1:8" x14ac:dyDescent="0.2">
      <c r="A26">
        <v>18</v>
      </c>
      <c r="B26">
        <v>858.05499999999995</v>
      </c>
      <c r="C26">
        <v>170.458</v>
      </c>
      <c r="D26" s="2">
        <f t="shared" si="0"/>
        <v>443.15</v>
      </c>
      <c r="E26" s="5">
        <f t="shared" si="4"/>
        <v>1093.0138381757804</v>
      </c>
      <c r="F26">
        <f t="shared" si="1"/>
        <v>-0.70844959817410846</v>
      </c>
      <c r="G26">
        <f t="shared" si="2"/>
        <v>-0.75824783059839596</v>
      </c>
      <c r="H26">
        <f t="shared" si="3"/>
        <v>0.93432459624053577</v>
      </c>
    </row>
    <row r="27" spans="1:8" x14ac:dyDescent="0.2">
      <c r="A27">
        <v>19</v>
      </c>
      <c r="B27">
        <v>858.59199999999998</v>
      </c>
      <c r="C27">
        <v>169.542</v>
      </c>
      <c r="D27" s="2">
        <f t="shared" si="0"/>
        <v>442.24099999999999</v>
      </c>
      <c r="E27" s="5">
        <f t="shared" si="4"/>
        <v>1091.0467795041554</v>
      </c>
      <c r="F27">
        <f t="shared" si="1"/>
        <v>-0.69636628046181448</v>
      </c>
      <c r="G27">
        <f t="shared" si="2"/>
        <v>-0.75056976152393262</v>
      </c>
      <c r="H27">
        <f t="shared" si="3"/>
        <v>0.92778355345402519</v>
      </c>
    </row>
    <row r="28" spans="1:8" x14ac:dyDescent="0.2">
      <c r="A28">
        <v>20</v>
      </c>
      <c r="B28">
        <v>859.12900000000002</v>
      </c>
      <c r="C28">
        <v>168.64</v>
      </c>
      <c r="D28" s="2">
        <f t="shared" si="0"/>
        <v>441.34049999999996</v>
      </c>
      <c r="E28" s="5">
        <f t="shared" si="4"/>
        <v>1089.0944946319159</v>
      </c>
      <c r="F28">
        <f t="shared" si="1"/>
        <v>-0.69280829469698857</v>
      </c>
      <c r="G28">
        <f t="shared" si="2"/>
        <v>-0.74296388088232423</v>
      </c>
      <c r="H28">
        <f t="shared" si="3"/>
        <v>0.93249256461058072</v>
      </c>
    </row>
    <row r="29" spans="1:8" x14ac:dyDescent="0.2">
      <c r="A29">
        <v>21</v>
      </c>
      <c r="B29">
        <v>859.66600000000005</v>
      </c>
      <c r="C29">
        <v>167.74100000000001</v>
      </c>
      <c r="D29" s="2">
        <f t="shared" si="0"/>
        <v>440.44899999999996</v>
      </c>
      <c r="E29" s="5">
        <f t="shared" si="4"/>
        <v>1087.1581700495278</v>
      </c>
      <c r="F29">
        <f t="shared" si="1"/>
        <v>-0.68003743907631975</v>
      </c>
      <c r="G29">
        <f t="shared" si="2"/>
        <v>-0.73416043454878677</v>
      </c>
      <c r="H29">
        <f t="shared" si="3"/>
        <v>0.9262790625515922</v>
      </c>
    </row>
    <row r="30" spans="1:8" x14ac:dyDescent="0.2">
      <c r="A30">
        <v>22</v>
      </c>
      <c r="B30">
        <v>860.202</v>
      </c>
      <c r="C30">
        <v>166.857</v>
      </c>
      <c r="D30" s="2">
        <f t="shared" si="0"/>
        <v>439.565</v>
      </c>
      <c r="E30" s="5">
        <f t="shared" si="4"/>
        <v>1085.2346435338707</v>
      </c>
      <c r="F30">
        <f t="shared" si="1"/>
        <v>-0.67883423784784469</v>
      </c>
      <c r="G30">
        <f t="shared" si="2"/>
        <v>-0.72814106254546573</v>
      </c>
      <c r="H30">
        <f t="shared" si="3"/>
        <v>0.93228396634403199</v>
      </c>
    </row>
    <row r="31" spans="1:8" x14ac:dyDescent="0.2">
      <c r="A31">
        <v>23</v>
      </c>
      <c r="B31">
        <v>860.73900000000003</v>
      </c>
      <c r="C31">
        <v>165.97300000000001</v>
      </c>
      <c r="D31" s="2">
        <f t="shared" si="0"/>
        <v>438.68899999999996</v>
      </c>
      <c r="E31" s="5">
        <f t="shared" si="4"/>
        <v>1083.3250921840147</v>
      </c>
      <c r="F31">
        <f t="shared" si="1"/>
        <v>-0.66537480497912305</v>
      </c>
      <c r="G31">
        <f t="shared" si="2"/>
        <v>-0.720929018009561</v>
      </c>
      <c r="H31">
        <f t="shared" si="3"/>
        <v>0.92294080049126115</v>
      </c>
    </row>
    <row r="32" spans="1:8" x14ac:dyDescent="0.2">
      <c r="A32">
        <v>24</v>
      </c>
      <c r="B32">
        <v>861.27599999999995</v>
      </c>
      <c r="C32">
        <v>165.10499999999999</v>
      </c>
      <c r="D32" s="2">
        <f t="shared" si="0"/>
        <v>437.81499999999994</v>
      </c>
      <c r="E32" s="5">
        <f t="shared" si="4"/>
        <v>1081.4164932951196</v>
      </c>
      <c r="F32">
        <f t="shared" si="1"/>
        <v>-0.67338507337694808</v>
      </c>
      <c r="G32">
        <f t="shared" si="2"/>
        <v>-0.71366088214816614</v>
      </c>
      <c r="H32">
        <f t="shared" si="3"/>
        <v>0.94356449992048708</v>
      </c>
    </row>
    <row r="33" spans="1:8" x14ac:dyDescent="0.2">
      <c r="A33">
        <v>25</v>
      </c>
      <c r="B33">
        <v>861.81299999999999</v>
      </c>
      <c r="C33">
        <v>164.22499999999999</v>
      </c>
      <c r="D33" s="2">
        <f t="shared" si="0"/>
        <v>436.94799999999998</v>
      </c>
      <c r="E33" s="5">
        <f t="shared" si="4"/>
        <v>1079.5198159545314</v>
      </c>
      <c r="F33">
        <f t="shared" si="1"/>
        <v>-0.6523434613911222</v>
      </c>
      <c r="G33">
        <f t="shared" si="2"/>
        <v>-0.70533338689984793</v>
      </c>
      <c r="H33">
        <f t="shared" si="3"/>
        <v>0.92487251207314547</v>
      </c>
    </row>
    <row r="34" spans="1:8" x14ac:dyDescent="0.2">
      <c r="A34">
        <v>26</v>
      </c>
      <c r="B34">
        <v>862.34900000000005</v>
      </c>
      <c r="C34">
        <v>163.37100000000001</v>
      </c>
      <c r="D34" s="2">
        <f t="shared" si="0"/>
        <v>436.09449999999998</v>
      </c>
      <c r="E34" s="5">
        <f t="shared" si="4"/>
        <v>1077.6493963106984</v>
      </c>
      <c r="F34">
        <f t="shared" si="1"/>
        <v>-0.6504506400434843</v>
      </c>
      <c r="G34">
        <f t="shared" si="2"/>
        <v>-0.69968690227149677</v>
      </c>
      <c r="H34">
        <f t="shared" si="3"/>
        <v>0.92963100771477991</v>
      </c>
    </row>
    <row r="35" spans="1:8" x14ac:dyDescent="0.2">
      <c r="A35">
        <v>27</v>
      </c>
      <c r="B35">
        <v>862.88599999999997</v>
      </c>
      <c r="C35">
        <v>162.518</v>
      </c>
      <c r="D35" s="2">
        <f t="shared" si="0"/>
        <v>435.24349999999998</v>
      </c>
      <c r="E35" s="5">
        <f t="shared" si="4"/>
        <v>1075.7812180247006</v>
      </c>
      <c r="F35">
        <f t="shared" si="1"/>
        <v>-0.64627814860329746</v>
      </c>
      <c r="G35">
        <f t="shared" si="2"/>
        <v>-0.69279763552066542</v>
      </c>
      <c r="H35">
        <f t="shared" si="3"/>
        <v>0.93285270541894005</v>
      </c>
    </row>
    <row r="36" spans="1:8" x14ac:dyDescent="0.2">
      <c r="A36">
        <v>28</v>
      </c>
      <c r="B36">
        <v>863.423</v>
      </c>
      <c r="C36">
        <v>161.66900000000001</v>
      </c>
      <c r="D36" s="2">
        <f t="shared" si="0"/>
        <v>434.39699999999999</v>
      </c>
      <c r="E36" s="5">
        <f t="shared" si="4"/>
        <v>1073.9197096316484</v>
      </c>
      <c r="F36">
        <f t="shared" si="1"/>
        <v>-0.64136031503583468</v>
      </c>
      <c r="G36">
        <f t="shared" si="2"/>
        <v>-0.68471137722007747</v>
      </c>
      <c r="H36">
        <f t="shared" si="3"/>
        <v>0.9366871011253709</v>
      </c>
    </row>
    <row r="37" spans="1:8" x14ac:dyDescent="0.2">
      <c r="A37">
        <v>29</v>
      </c>
      <c r="B37">
        <v>863.95899999999995</v>
      </c>
      <c r="C37">
        <v>160.82499999999999</v>
      </c>
      <c r="D37" s="2">
        <f t="shared" si="0"/>
        <v>433.5575</v>
      </c>
      <c r="E37" s="5">
        <f t="shared" si="4"/>
        <v>1072.0704321561902</v>
      </c>
      <c r="F37">
        <f t="shared" si="1"/>
        <v>-0.63342852655774085</v>
      </c>
      <c r="G37">
        <f t="shared" si="2"/>
        <v>-0.67929159706059306</v>
      </c>
      <c r="H37">
        <f t="shared" si="3"/>
        <v>0.93248397197711663</v>
      </c>
    </row>
    <row r="38" spans="1:8" x14ac:dyDescent="0.2">
      <c r="A38">
        <v>30</v>
      </c>
      <c r="B38">
        <v>864.49599999999998</v>
      </c>
      <c r="C38">
        <v>159.99</v>
      </c>
      <c r="D38" s="2">
        <f t="shared" si="0"/>
        <v>432.72649999999999</v>
      </c>
      <c r="E38" s="5">
        <f t="shared" si="4"/>
        <v>1070.236775313841</v>
      </c>
      <c r="F38">
        <f t="shared" si="1"/>
        <v>-0.6262867214093838</v>
      </c>
      <c r="G38">
        <f t="shared" si="2"/>
        <v>-0.67269660316803459</v>
      </c>
      <c r="H38">
        <f t="shared" si="3"/>
        <v>0.93100919264333204</v>
      </c>
    </row>
    <row r="39" spans="1:8" x14ac:dyDescent="0.2">
      <c r="A39">
        <v>31</v>
      </c>
      <c r="B39">
        <v>865.03300000000002</v>
      </c>
      <c r="C39">
        <v>159.16300000000001</v>
      </c>
      <c r="D39" s="2">
        <f t="shared" si="0"/>
        <v>431.90299999999996</v>
      </c>
      <c r="E39" s="5">
        <f t="shared" si="4"/>
        <v>1068.4166201280223</v>
      </c>
      <c r="F39">
        <f t="shared" si="1"/>
        <v>-0.61992951233016047</v>
      </c>
      <c r="G39">
        <f t="shared" si="2"/>
        <v>-0.6649541076317449</v>
      </c>
      <c r="H39">
        <f t="shared" si="3"/>
        <v>0.93228916885416202</v>
      </c>
    </row>
    <row r="40" spans="1:8" x14ac:dyDescent="0.2">
      <c r="A40">
        <v>32</v>
      </c>
      <c r="B40">
        <v>865.56899999999996</v>
      </c>
      <c r="C40">
        <v>158.34299999999999</v>
      </c>
      <c r="D40" s="2">
        <f t="shared" si="0"/>
        <v>431.08299999999997</v>
      </c>
      <c r="E40" s="5">
        <f t="shared" si="4"/>
        <v>1066.6011848605676</v>
      </c>
      <c r="F40">
        <f t="shared" si="1"/>
        <v>-0.61887613869396885</v>
      </c>
      <c r="G40">
        <f t="shared" si="2"/>
        <v>-0.65972974692914843</v>
      </c>
      <c r="H40">
        <f t="shared" si="3"/>
        <v>0.93807523698098905</v>
      </c>
    </row>
    <row r="41" spans="1:8" x14ac:dyDescent="0.2">
      <c r="A41">
        <v>33</v>
      </c>
      <c r="B41">
        <v>866.10599999999999</v>
      </c>
      <c r="C41">
        <v>157.523</v>
      </c>
      <c r="D41" s="2">
        <f t="shared" si="0"/>
        <v>430.26749999999998</v>
      </c>
      <c r="E41" s="5">
        <f t="shared" si="4"/>
        <v>1064.7927259903042</v>
      </c>
      <c r="F41">
        <f t="shared" si="1"/>
        <v>-0.61104578699063639</v>
      </c>
      <c r="G41">
        <f t="shared" si="2"/>
        <v>-0.65337197587332574</v>
      </c>
      <c r="H41">
        <f t="shared" si="3"/>
        <v>0.93521884861052651</v>
      </c>
    </row>
    <row r="42" spans="1:8" x14ac:dyDescent="0.2">
      <c r="A42">
        <v>34</v>
      </c>
      <c r="B42">
        <v>866.64300000000003</v>
      </c>
      <c r="C42">
        <v>156.71199999999999</v>
      </c>
      <c r="D42" s="2">
        <f t="shared" si="0"/>
        <v>429.45799999999997</v>
      </c>
      <c r="E42" s="5">
        <f t="shared" si="4"/>
        <v>1062.9946259834976</v>
      </c>
      <c r="F42">
        <f t="shared" si="1"/>
        <v>-0.60775739785550031</v>
      </c>
      <c r="G42">
        <f t="shared" si="2"/>
        <v>-0.64586842902699404</v>
      </c>
      <c r="H42">
        <f t="shared" si="3"/>
        <v>0.94099257765407684</v>
      </c>
    </row>
    <row r="43" spans="1:8" x14ac:dyDescent="0.2">
      <c r="A43">
        <v>35</v>
      </c>
      <c r="B43">
        <v>867.17899999999997</v>
      </c>
      <c r="C43">
        <v>155.904</v>
      </c>
      <c r="D43" s="2">
        <f t="shared" si="0"/>
        <v>428.6585</v>
      </c>
      <c r="E43" s="5">
        <f t="shared" si="4"/>
        <v>1061.2158553811335</v>
      </c>
      <c r="F43">
        <f t="shared" si="1"/>
        <v>-0.59397482436074045</v>
      </c>
      <c r="G43">
        <f t="shared" si="2"/>
        <v>-0.63974817156073904</v>
      </c>
      <c r="H43">
        <f t="shared" si="3"/>
        <v>0.92845099175769541</v>
      </c>
    </row>
    <row r="44" spans="1:8" x14ac:dyDescent="0.2">
      <c r="A44">
        <v>36</v>
      </c>
      <c r="B44">
        <v>867.71500000000003</v>
      </c>
      <c r="C44">
        <v>155.113</v>
      </c>
      <c r="D44" s="2">
        <f>AVERAGE(C44:C45)+273.15</f>
        <v>427.86899999999997</v>
      </c>
      <c r="E44" s="5">
        <f t="shared" si="4"/>
        <v>1059.4565204246178</v>
      </c>
      <c r="F44">
        <f t="shared" si="1"/>
        <v>-0.59074108987574636</v>
      </c>
      <c r="G44">
        <f t="shared" si="2"/>
        <v>-0.63486700035664312</v>
      </c>
      <c r="H44">
        <f t="shared" si="3"/>
        <v>0.93049581966599526</v>
      </c>
    </row>
    <row r="45" spans="1:8" x14ac:dyDescent="0.2">
      <c r="A45">
        <v>37</v>
      </c>
      <c r="B45">
        <v>868.25199999999995</v>
      </c>
      <c r="C45">
        <v>154.32499999999999</v>
      </c>
      <c r="D45" s="2">
        <f t="shared" si="0"/>
        <v>427.08349999999996</v>
      </c>
      <c r="E45" s="5">
        <f t="shared" si="4"/>
        <v>1057.7033239452753</v>
      </c>
      <c r="F45">
        <f t="shared" si="1"/>
        <v>-0.58602137279450806</v>
      </c>
      <c r="G45">
        <f t="shared" si="2"/>
        <v>-0.62886399788808334</v>
      </c>
      <c r="H45">
        <f t="shared" si="3"/>
        <v>0.93187298805869978</v>
      </c>
    </row>
    <row r="46" spans="1:8" x14ac:dyDescent="0.2">
      <c r="A46">
        <v>38</v>
      </c>
      <c r="B46">
        <v>868.78899999999999</v>
      </c>
      <c r="C46">
        <v>153.542</v>
      </c>
      <c r="D46" s="2">
        <f t="shared" si="0"/>
        <v>426.298</v>
      </c>
      <c r="E46" s="5">
        <f t="shared" si="4"/>
        <v>1055.9473581602806</v>
      </c>
      <c r="F46">
        <f t="shared" si="1"/>
        <v>-0.5887844202997693</v>
      </c>
      <c r="G46">
        <f t="shared" si="2"/>
        <v>-0.62169605403312922</v>
      </c>
      <c r="H46">
        <f t="shared" si="3"/>
        <v>0.94706153671098237</v>
      </c>
    </row>
    <row r="47" spans="1:8" x14ac:dyDescent="0.2">
      <c r="A47">
        <v>39</v>
      </c>
      <c r="B47">
        <v>869.32500000000005</v>
      </c>
      <c r="C47">
        <v>152.75399999999999</v>
      </c>
      <c r="D47" s="2">
        <f t="shared" si="0"/>
        <v>425.51499999999999</v>
      </c>
      <c r="E47" s="5">
        <f t="shared" si="4"/>
        <v>1054.1942238409549</v>
      </c>
      <c r="F47">
        <f t="shared" si="1"/>
        <v>-0.5803474139105258</v>
      </c>
      <c r="G47">
        <f t="shared" si="2"/>
        <v>-0.6158078465892951</v>
      </c>
      <c r="H47">
        <f t="shared" si="3"/>
        <v>0.94241640005860594</v>
      </c>
    </row>
    <row r="48" spans="1:8" x14ac:dyDescent="0.2">
      <c r="A48">
        <v>40</v>
      </c>
      <c r="B48">
        <v>869.86099999999999</v>
      </c>
      <c r="C48">
        <v>151.976</v>
      </c>
      <c r="D48" s="2">
        <f t="shared" si="0"/>
        <v>424.74149999999997</v>
      </c>
      <c r="E48" s="5">
        <f t="shared" si="4"/>
        <v>1052.4596559938454</v>
      </c>
      <c r="F48">
        <f t="shared" si="1"/>
        <v>-0.57269002803498148</v>
      </c>
      <c r="G48">
        <f t="shared" si="2"/>
        <v>-0.61115753229423719</v>
      </c>
      <c r="H48">
        <f t="shared" si="3"/>
        <v>0.93705795604800657</v>
      </c>
    </row>
    <row r="49" spans="1:8" x14ac:dyDescent="0.2">
      <c r="A49">
        <v>41</v>
      </c>
      <c r="B49">
        <v>870.39800000000002</v>
      </c>
      <c r="C49">
        <v>151.20699999999999</v>
      </c>
      <c r="D49" s="2">
        <f t="shared" si="0"/>
        <v>423.97499999999997</v>
      </c>
      <c r="E49" s="5">
        <f t="shared" si="4"/>
        <v>1050.7381334690886</v>
      </c>
      <c r="F49">
        <f t="shared" si="1"/>
        <v>-0.56803575967745101</v>
      </c>
      <c r="G49">
        <f t="shared" si="2"/>
        <v>-0.60542716481885239</v>
      </c>
      <c r="H49">
        <f t="shared" si="3"/>
        <v>0.93823963093464902</v>
      </c>
    </row>
    <row r="50" spans="1:8" x14ac:dyDescent="0.2">
      <c r="A50">
        <v>42</v>
      </c>
      <c r="B50">
        <v>870.93499999999995</v>
      </c>
      <c r="C50">
        <v>150.44300000000001</v>
      </c>
      <c r="D50" s="2">
        <f t="shared" si="0"/>
        <v>423.21249999999998</v>
      </c>
      <c r="E50" s="5">
        <f t="shared" si="4"/>
        <v>1049.0229743616512</v>
      </c>
      <c r="F50">
        <f t="shared" si="1"/>
        <v>-0.56488166771694537</v>
      </c>
      <c r="G50">
        <f t="shared" si="2"/>
        <v>-0.59863318651665387</v>
      </c>
      <c r="H50">
        <f t="shared" si="3"/>
        <v>0.94361903155402571</v>
      </c>
    </row>
    <row r="51" spans="1:8" x14ac:dyDescent="0.2">
      <c r="A51">
        <v>43</v>
      </c>
      <c r="B51">
        <v>871.471</v>
      </c>
      <c r="C51">
        <v>149.68199999999999</v>
      </c>
      <c r="D51" s="2">
        <f t="shared" si="0"/>
        <v>422.45749999999998</v>
      </c>
      <c r="E51" s="5">
        <f t="shared" si="4"/>
        <v>1047.3221096685952</v>
      </c>
      <c r="F51">
        <f t="shared" si="1"/>
        <v>-0.55507275847633952</v>
      </c>
      <c r="G51">
        <f t="shared" si="2"/>
        <v>-0.59419228639112531</v>
      </c>
      <c r="H51">
        <f t="shared" si="3"/>
        <v>0.93416352111808554</v>
      </c>
    </row>
    <row r="52" spans="1:8" x14ac:dyDescent="0.2">
      <c r="A52">
        <v>44</v>
      </c>
      <c r="B52">
        <v>872.00800000000004</v>
      </c>
      <c r="C52">
        <v>148.93299999999999</v>
      </c>
      <c r="D52" s="2">
        <f t="shared" si="0"/>
        <v>421.70599999999996</v>
      </c>
      <c r="E52" s="5">
        <f t="shared" si="4"/>
        <v>1045.6265834491567</v>
      </c>
      <c r="F52">
        <f t="shared" si="1"/>
        <v>-0.55787356931827614</v>
      </c>
      <c r="G52">
        <f t="shared" si="2"/>
        <v>-0.58753109656395108</v>
      </c>
      <c r="H52">
        <f t="shared" si="3"/>
        <v>0.94952177438926966</v>
      </c>
    </row>
    <row r="53" spans="1:8" x14ac:dyDescent="0.2">
      <c r="A53">
        <v>45</v>
      </c>
      <c r="B53">
        <v>872.54399999999998</v>
      </c>
      <c r="C53">
        <v>148.179</v>
      </c>
      <c r="D53" s="2">
        <f t="shared" si="0"/>
        <v>420.95799999999997</v>
      </c>
      <c r="E53" s="5">
        <f t="shared" si="4"/>
        <v>1043.9364303853943</v>
      </c>
      <c r="F53">
        <f t="shared" si="1"/>
        <v>-0.548107548260375</v>
      </c>
      <c r="G53">
        <f t="shared" si="2"/>
        <v>-0.58209384954016519</v>
      </c>
      <c r="H53">
        <f t="shared" si="3"/>
        <v>0.94161370832789548</v>
      </c>
    </row>
    <row r="54" spans="1:8" x14ac:dyDescent="0.2">
      <c r="A54">
        <v>46</v>
      </c>
      <c r="B54">
        <v>873.08</v>
      </c>
      <c r="C54">
        <v>147.43700000000001</v>
      </c>
      <c r="D54" s="2">
        <f t="shared" si="0"/>
        <v>420.21799999999996</v>
      </c>
      <c r="E54" s="5">
        <f t="shared" si="4"/>
        <v>1042.2618756892298</v>
      </c>
      <c r="F54">
        <f t="shared" si="1"/>
        <v>-0.54427832338942161</v>
      </c>
      <c r="G54">
        <f t="shared" si="2"/>
        <v>-0.57779034316741917</v>
      </c>
      <c r="H54">
        <f t="shared" si="3"/>
        <v>0.94199968868588857</v>
      </c>
    </row>
    <row r="55" spans="1:8" x14ac:dyDescent="0.2">
      <c r="A55">
        <v>47</v>
      </c>
      <c r="B55">
        <v>873.61699999999996</v>
      </c>
      <c r="C55">
        <v>146.69900000000001</v>
      </c>
      <c r="D55" s="2">
        <f t="shared" si="0"/>
        <v>419.48149999999998</v>
      </c>
      <c r="E55" s="5">
        <f t="shared" si="4"/>
        <v>1040.5927931081212</v>
      </c>
      <c r="F55">
        <f t="shared" si="1"/>
        <v>-0.54119774339644044</v>
      </c>
      <c r="G55">
        <f t="shared" si="2"/>
        <v>-0.57245092266475062</v>
      </c>
      <c r="H55">
        <f t="shared" si="3"/>
        <v>0.94540461368665962</v>
      </c>
    </row>
    <row r="56" spans="1:8" x14ac:dyDescent="0.2">
      <c r="A56">
        <v>48</v>
      </c>
      <c r="B56">
        <v>874.154</v>
      </c>
      <c r="C56">
        <v>145.964</v>
      </c>
      <c r="D56" s="2">
        <f t="shared" si="0"/>
        <v>418.74899999999997</v>
      </c>
      <c r="E56" s="5">
        <f t="shared" si="4"/>
        <v>1038.9303523736403</v>
      </c>
      <c r="F56">
        <f t="shared" si="1"/>
        <v>-0.53665739565787074</v>
      </c>
      <c r="G56">
        <f t="shared" si="2"/>
        <v>-0.56611936432667265</v>
      </c>
      <c r="H56">
        <f t="shared" si="3"/>
        <v>0.94795802700753184</v>
      </c>
    </row>
    <row r="57" spans="1:8" x14ac:dyDescent="0.2">
      <c r="A57">
        <v>49</v>
      </c>
      <c r="B57">
        <v>874.69</v>
      </c>
      <c r="C57">
        <v>145.23400000000001</v>
      </c>
      <c r="D57" s="2">
        <f t="shared" si="0"/>
        <v>418.02599999999995</v>
      </c>
      <c r="E57" s="5">
        <f t="shared" si="4"/>
        <v>1037.2871019758657</v>
      </c>
      <c r="F57">
        <f t="shared" si="1"/>
        <v>-0.52553279700442179</v>
      </c>
      <c r="G57">
        <f t="shared" si="2"/>
        <v>-0.56098151050706691</v>
      </c>
      <c r="H57">
        <f t="shared" si="3"/>
        <v>0.93680947974452267</v>
      </c>
    </row>
    <row r="58" spans="1:8" x14ac:dyDescent="0.2">
      <c r="A58">
        <v>50</v>
      </c>
      <c r="B58">
        <v>875.226</v>
      </c>
      <c r="C58">
        <v>144.518</v>
      </c>
      <c r="D58" s="2">
        <f t="shared" si="0"/>
        <v>417.31200000000001</v>
      </c>
      <c r="E58" s="5">
        <f t="shared" si="4"/>
        <v>1035.6619953184957</v>
      </c>
      <c r="F58">
        <f t="shared" si="1"/>
        <v>-0.52177811265579777</v>
      </c>
      <c r="G58">
        <f t="shared" si="2"/>
        <v>-0.5569356188912109</v>
      </c>
      <c r="H58">
        <f t="shared" si="3"/>
        <v>0.93687330268908398</v>
      </c>
    </row>
    <row r="59" spans="1:8" x14ac:dyDescent="0.2">
      <c r="A59">
        <v>51</v>
      </c>
      <c r="B59">
        <v>875.76300000000003</v>
      </c>
      <c r="C59">
        <v>143.80600000000001</v>
      </c>
      <c r="D59" s="2">
        <f t="shared" si="0"/>
        <v>416.59649999999999</v>
      </c>
      <c r="E59" s="5">
        <f t="shared" si="4"/>
        <v>1034.0311695885364</v>
      </c>
      <c r="F59">
        <f t="shared" si="1"/>
        <v>-0.52607824757704724</v>
      </c>
      <c r="G59">
        <f t="shared" si="2"/>
        <v>-0.55181945933668441</v>
      </c>
      <c r="H59">
        <f t="shared" si="3"/>
        <v>0.95335211304331413</v>
      </c>
    </row>
    <row r="60" spans="1:8" x14ac:dyDescent="0.2">
      <c r="A60">
        <v>52</v>
      </c>
      <c r="B60">
        <v>876.3</v>
      </c>
      <c r="C60">
        <v>143.08699999999999</v>
      </c>
      <c r="D60" s="2">
        <f t="shared" si="0"/>
        <v>415.88049999999998</v>
      </c>
      <c r="E60" s="5">
        <f t="shared" si="4"/>
        <v>1032.3968938645562</v>
      </c>
      <c r="F60">
        <f t="shared" si="1"/>
        <v>-0.52086364201624802</v>
      </c>
      <c r="G60">
        <f t="shared" si="2"/>
        <v>-0.54575391039959742</v>
      </c>
      <c r="H60">
        <f t="shared" si="3"/>
        <v>0.9543928721186351</v>
      </c>
    </row>
    <row r="61" spans="1:8" x14ac:dyDescent="0.2">
      <c r="A61">
        <v>53</v>
      </c>
      <c r="B61">
        <v>876.83600000000001</v>
      </c>
      <c r="C61">
        <v>142.374</v>
      </c>
      <c r="D61" s="2">
        <f t="shared" si="0"/>
        <v>415.17399999999998</v>
      </c>
      <c r="E61" s="5">
        <f t="shared" si="4"/>
        <v>1030.7820361041126</v>
      </c>
      <c r="F61">
        <f t="shared" si="1"/>
        <v>-0.51056695812312236</v>
      </c>
      <c r="G61">
        <f t="shared" si="2"/>
        <v>-0.54184199572685221</v>
      </c>
      <c r="H61">
        <f t="shared" si="3"/>
        <v>0.94228015205470361</v>
      </c>
    </row>
    <row r="62" spans="1:8" x14ac:dyDescent="0.2">
      <c r="A62">
        <v>54</v>
      </c>
      <c r="B62">
        <v>877.37300000000005</v>
      </c>
      <c r="C62">
        <v>141.67400000000001</v>
      </c>
      <c r="D62" s="2">
        <f t="shared" si="0"/>
        <v>414.47699999999998</v>
      </c>
      <c r="E62" s="5">
        <f t="shared" si="4"/>
        <v>1029.1866866461839</v>
      </c>
      <c r="F62">
        <f t="shared" si="1"/>
        <v>-0.50540723463273374</v>
      </c>
      <c r="G62">
        <f t="shared" si="2"/>
        <v>-0.53697871770447236</v>
      </c>
      <c r="H62">
        <f t="shared" si="3"/>
        <v>0.94120533639265369</v>
      </c>
    </row>
    <row r="63" spans="1:8" x14ac:dyDescent="0.2">
      <c r="A63">
        <v>55</v>
      </c>
      <c r="B63">
        <v>877.91</v>
      </c>
      <c r="C63">
        <v>140.97999999999999</v>
      </c>
      <c r="D63" s="2">
        <f t="shared" si="0"/>
        <v>413.78049999999996</v>
      </c>
      <c r="E63" s="5">
        <f t="shared" si="4"/>
        <v>1027.5902925020398</v>
      </c>
      <c r="F63">
        <f t="shared" si="1"/>
        <v>-0.50825890079114489</v>
      </c>
      <c r="G63">
        <f t="shared" si="2"/>
        <v>-0.5321050539685076</v>
      </c>
      <c r="H63">
        <f t="shared" si="3"/>
        <v>0.95518525336394566</v>
      </c>
    </row>
    <row r="64" spans="1:8" x14ac:dyDescent="0.2">
      <c r="A64">
        <v>56</v>
      </c>
      <c r="B64">
        <v>878.447</v>
      </c>
      <c r="C64">
        <v>140.28100000000001</v>
      </c>
      <c r="D64" s="2">
        <f t="shared" si="0"/>
        <v>413.08499999999998</v>
      </c>
      <c r="E64" s="5">
        <f t="shared" si="4"/>
        <v>1025.9940063535239</v>
      </c>
      <c r="F64">
        <f t="shared" si="1"/>
        <v>-0.50238740435586671</v>
      </c>
      <c r="G64">
        <f t="shared" si="2"/>
        <v>-0.5263225402224061</v>
      </c>
      <c r="H64">
        <f t="shared" si="3"/>
        <v>0.95452382515021073</v>
      </c>
    </row>
    <row r="65" spans="1:8" x14ac:dyDescent="0.2">
      <c r="A65">
        <v>57</v>
      </c>
      <c r="B65">
        <v>878.98299999999995</v>
      </c>
      <c r="C65">
        <v>139.589</v>
      </c>
      <c r="D65" s="2">
        <f t="shared" si="0"/>
        <v>412.40099999999995</v>
      </c>
      <c r="E65" s="5">
        <f t="shared" si="4"/>
        <v>1024.4219855948097</v>
      </c>
      <c r="F65">
        <f t="shared" si="1"/>
        <v>-0.49001955397664704</v>
      </c>
      <c r="G65">
        <f t="shared" si="2"/>
        <v>-0.52263816940374153</v>
      </c>
      <c r="H65">
        <f t="shared" si="3"/>
        <v>0.9375885319200703</v>
      </c>
    </row>
    <row r="66" spans="1:8" x14ac:dyDescent="0.2">
      <c r="A66">
        <v>58</v>
      </c>
      <c r="B66">
        <v>879.52</v>
      </c>
      <c r="C66">
        <v>138.91300000000001</v>
      </c>
      <c r="D66" s="2">
        <f t="shared" si="0"/>
        <v>411.72449999999998</v>
      </c>
      <c r="E66" s="5">
        <f t="shared" si="4"/>
        <v>1022.8651249334516</v>
      </c>
      <c r="F66">
        <f t="shared" si="1"/>
        <v>-0.48999862834678548</v>
      </c>
      <c r="G66">
        <f t="shared" si="2"/>
        <v>-0.51798791074427419</v>
      </c>
      <c r="H66">
        <f t="shared" si="3"/>
        <v>0.94596537522029789</v>
      </c>
    </row>
    <row r="67" spans="1:8" x14ac:dyDescent="0.2">
      <c r="A67">
        <v>59</v>
      </c>
      <c r="B67">
        <v>880.05700000000002</v>
      </c>
      <c r="C67">
        <v>138.23599999999999</v>
      </c>
      <c r="D67" s="2">
        <f t="shared" si="0"/>
        <v>411.04300000000001</v>
      </c>
      <c r="E67" s="5">
        <f t="shared" si="4"/>
        <v>1021.2946687566096</v>
      </c>
      <c r="F67">
        <f t="shared" si="1"/>
        <v>-0.49575032182193801</v>
      </c>
      <c r="G67">
        <f t="shared" si="2"/>
        <v>-0.51234332735213006</v>
      </c>
      <c r="H67">
        <f t="shared" si="3"/>
        <v>0.96761350320312112</v>
      </c>
    </row>
    <row r="68" spans="1:8" x14ac:dyDescent="0.2">
      <c r="A68">
        <v>60</v>
      </c>
      <c r="B68">
        <v>880.59299999999996</v>
      </c>
      <c r="C68">
        <v>137.55000000000001</v>
      </c>
      <c r="D68" s="2">
        <f t="shared" si="0"/>
        <v>410.36899999999997</v>
      </c>
      <c r="E68" s="5">
        <f t="shared" si="4"/>
        <v>1019.7394333891058</v>
      </c>
      <c r="F68">
        <f t="shared" si="1"/>
        <v>-0.47767776646976284</v>
      </c>
      <c r="G68">
        <f t="shared" si="2"/>
        <v>-0.50879673112460277</v>
      </c>
      <c r="H68">
        <f t="shared" si="3"/>
        <v>0.93883811991862232</v>
      </c>
    </row>
    <row r="69" spans="1:8" x14ac:dyDescent="0.2">
      <c r="A69">
        <v>61</v>
      </c>
      <c r="B69">
        <v>881.13</v>
      </c>
      <c r="C69">
        <v>136.88800000000001</v>
      </c>
      <c r="D69" s="2">
        <f t="shared" si="0"/>
        <v>409.70399999999995</v>
      </c>
      <c r="E69" s="5">
        <f t="shared" si="4"/>
        <v>1018.2029550409537</v>
      </c>
      <c r="F69">
        <f t="shared" si="1"/>
        <v>-0.48128091453930649</v>
      </c>
      <c r="G69">
        <f t="shared" si="2"/>
        <v>-0.50427551384518488</v>
      </c>
      <c r="H69">
        <f t="shared" si="3"/>
        <v>0.95440072207642856</v>
      </c>
    </row>
    <row r="70" spans="1:8" x14ac:dyDescent="0.2">
      <c r="A70">
        <v>62</v>
      </c>
      <c r="B70">
        <v>881.66700000000003</v>
      </c>
      <c r="C70">
        <v>136.22</v>
      </c>
      <c r="D70" s="2">
        <f t="shared" si="0"/>
        <v>409.04199999999997</v>
      </c>
      <c r="E70" s="5">
        <f t="shared" si="4"/>
        <v>1016.671424734023</v>
      </c>
      <c r="F70">
        <f t="shared" si="1"/>
        <v>-0.47192423529306254</v>
      </c>
      <c r="G70">
        <f t="shared" si="2"/>
        <v>-0.49985700383023118</v>
      </c>
      <c r="H70">
        <f t="shared" si="3"/>
        <v>0.94411848123937547</v>
      </c>
    </row>
    <row r="71" spans="1:8" x14ac:dyDescent="0.2">
      <c r="A71">
        <v>63</v>
      </c>
      <c r="B71">
        <v>882.20399999999995</v>
      </c>
      <c r="C71">
        <v>135.56399999999999</v>
      </c>
      <c r="D71" s="2">
        <f t="shared" si="0"/>
        <v>408.38399999999996</v>
      </c>
      <c r="E71" s="5">
        <f t="shared" si="4"/>
        <v>1015.1471871304641</v>
      </c>
      <c r="F71">
        <f t="shared" si="1"/>
        <v>-0.474089978744898</v>
      </c>
      <c r="G71">
        <f t="shared" si="2"/>
        <v>-0.49543297049832641</v>
      </c>
      <c r="H71">
        <f t="shared" si="3"/>
        <v>0.95692052603612399</v>
      </c>
    </row>
    <row r="72" spans="1:8" x14ac:dyDescent="0.2">
      <c r="A72">
        <v>64</v>
      </c>
      <c r="B72">
        <v>882.74099999999999</v>
      </c>
      <c r="C72">
        <v>134.904</v>
      </c>
      <c r="D72" s="2">
        <f t="shared" si="0"/>
        <v>407.72699999999998</v>
      </c>
      <c r="E72" s="5">
        <f t="shared" si="4"/>
        <v>1013.6233149608979</v>
      </c>
      <c r="F72">
        <f t="shared" si="1"/>
        <v>-0.4690748669137782</v>
      </c>
      <c r="G72">
        <f t="shared" si="2"/>
        <v>-0.49107027945430742</v>
      </c>
      <c r="H72">
        <f t="shared" si="3"/>
        <v>0.95520923692435389</v>
      </c>
    </row>
    <row r="73" spans="1:8" x14ac:dyDescent="0.2">
      <c r="A73">
        <v>65</v>
      </c>
      <c r="B73">
        <v>883.27800000000002</v>
      </c>
      <c r="C73">
        <v>134.25</v>
      </c>
      <c r="D73" s="2">
        <f t="shared" si="0"/>
        <v>407.07449999999994</v>
      </c>
      <c r="E73" s="5">
        <f t="shared" si="4"/>
        <v>1012.1079505465468</v>
      </c>
      <c r="F73">
        <f t="shared" si="1"/>
        <v>-0.46622509836019299</v>
      </c>
      <c r="G73">
        <f t="shared" si="2"/>
        <v>-0.48674841665207952</v>
      </c>
      <c r="H73">
        <f t="shared" si="3"/>
        <v>0.95783588073475689</v>
      </c>
    </row>
    <row r="74" spans="1:8" x14ac:dyDescent="0.2">
      <c r="A74">
        <v>66</v>
      </c>
      <c r="B74">
        <v>883.81500000000005</v>
      </c>
      <c r="C74">
        <v>133.59899999999999</v>
      </c>
      <c r="D74" s="2">
        <f t="shared" ref="D74:D136" si="5">AVERAGE(C74:C75)+273.15</f>
        <v>406.43199999999996</v>
      </c>
      <c r="E74" s="5">
        <f t="shared" ref="E74:E137" si="6">1/($C$4*D74^$D$4+$E$4*D74^$F$4)</f>
        <v>1010.613930864653</v>
      </c>
      <c r="F74">
        <f t="shared" ref="F74:F137" si="7">$I$6*E74*((C75+273.15)-(C74+273.15))</f>
        <v>-0.45338000468218104</v>
      </c>
      <c r="G74">
        <f t="shared" ref="G74:G137" si="8">-$L$6*$F$6*(B75-B74)*((C75+273.15)^4-$K$6^4)</f>
        <v>-0.48166069120548916</v>
      </c>
      <c r="H74">
        <f t="shared" ref="H74:H137" si="9">F74/G74</f>
        <v>0.94128504351781772</v>
      </c>
    </row>
    <row r="75" spans="1:8" x14ac:dyDescent="0.2">
      <c r="A75">
        <v>67</v>
      </c>
      <c r="B75">
        <v>884.351</v>
      </c>
      <c r="C75">
        <v>132.965</v>
      </c>
      <c r="D75" s="2">
        <f t="shared" si="5"/>
        <v>405.79699999999997</v>
      </c>
      <c r="E75" s="5">
        <f t="shared" si="6"/>
        <v>1009.1355187838042</v>
      </c>
      <c r="F75">
        <f t="shared" si="7"/>
        <v>-0.4541448904061603</v>
      </c>
      <c r="G75">
        <f t="shared" si="8"/>
        <v>-0.47837665834289989</v>
      </c>
      <c r="H75">
        <f t="shared" si="9"/>
        <v>0.94934583969736608</v>
      </c>
    </row>
    <row r="76" spans="1:8" x14ac:dyDescent="0.2">
      <c r="A76">
        <v>68</v>
      </c>
      <c r="B76">
        <v>884.88800000000003</v>
      </c>
      <c r="C76">
        <v>132.32900000000001</v>
      </c>
      <c r="D76" s="2">
        <f t="shared" si="5"/>
        <v>405.15899999999999</v>
      </c>
      <c r="E76" s="5">
        <f t="shared" si="6"/>
        <v>1007.6482874987669</v>
      </c>
      <c r="F76">
        <f t="shared" si="7"/>
        <v>-0.45632763406987242</v>
      </c>
      <c r="G76">
        <f t="shared" si="8"/>
        <v>-0.47330448895521793</v>
      </c>
      <c r="H76">
        <f t="shared" si="9"/>
        <v>0.96413121937038759</v>
      </c>
    </row>
    <row r="77" spans="1:8" x14ac:dyDescent="0.2">
      <c r="A77">
        <v>69</v>
      </c>
      <c r="B77">
        <v>885.42399999999998</v>
      </c>
      <c r="C77">
        <v>131.68899999999999</v>
      </c>
      <c r="D77" s="2">
        <f t="shared" si="5"/>
        <v>404.52249999999998</v>
      </c>
      <c r="E77" s="5">
        <f t="shared" si="6"/>
        <v>1006.1627203427314</v>
      </c>
      <c r="F77">
        <f t="shared" si="7"/>
        <v>-0.45067114899883537</v>
      </c>
      <c r="G77">
        <f t="shared" si="8"/>
        <v>-0.46918834511401741</v>
      </c>
      <c r="H77">
        <f t="shared" si="9"/>
        <v>0.9605335547909184</v>
      </c>
    </row>
    <row r="78" spans="1:8" x14ac:dyDescent="0.2">
      <c r="A78">
        <v>70</v>
      </c>
      <c r="B78">
        <v>885.96</v>
      </c>
      <c r="C78">
        <v>131.05600000000001</v>
      </c>
      <c r="D78" s="2">
        <f t="shared" si="5"/>
        <v>403.89499999999998</v>
      </c>
      <c r="E78" s="5">
        <f t="shared" si="6"/>
        <v>1004.696367094636</v>
      </c>
      <c r="F78">
        <f t="shared" si="7"/>
        <v>-0.44219419889958478</v>
      </c>
      <c r="G78">
        <f t="shared" si="8"/>
        <v>-0.46603036342436288</v>
      </c>
      <c r="H78">
        <f t="shared" si="9"/>
        <v>0.94885276497945026</v>
      </c>
    </row>
    <row r="79" spans="1:8" x14ac:dyDescent="0.2">
      <c r="A79">
        <v>71</v>
      </c>
      <c r="B79">
        <v>886.49699999999996</v>
      </c>
      <c r="C79">
        <v>130.434</v>
      </c>
      <c r="D79" s="2">
        <f t="shared" si="5"/>
        <v>403.27499999999998</v>
      </c>
      <c r="E79" s="5">
        <f t="shared" si="6"/>
        <v>1003.2457927163742</v>
      </c>
      <c r="F79">
        <f t="shared" si="7"/>
        <v>-0.43871617476828989</v>
      </c>
      <c r="G79">
        <f t="shared" si="8"/>
        <v>-0.46118098229184346</v>
      </c>
      <c r="H79">
        <f t="shared" si="9"/>
        <v>0.95128852145655596</v>
      </c>
    </row>
    <row r="80" spans="1:8" x14ac:dyDescent="0.2">
      <c r="A80">
        <v>72</v>
      </c>
      <c r="B80">
        <v>887.03300000000002</v>
      </c>
      <c r="C80">
        <v>129.816</v>
      </c>
      <c r="D80" s="2">
        <f t="shared" si="5"/>
        <v>402.65799999999996</v>
      </c>
      <c r="E80" s="5">
        <f t="shared" si="6"/>
        <v>1001.8005130540666</v>
      </c>
      <c r="F80">
        <f t="shared" si="7"/>
        <v>-0.43666641051085747</v>
      </c>
      <c r="G80">
        <f t="shared" si="8"/>
        <v>-0.45723051489473276</v>
      </c>
      <c r="H80">
        <f t="shared" si="9"/>
        <v>0.95502464574436874</v>
      </c>
    </row>
    <row r="81" spans="1:8" x14ac:dyDescent="0.2">
      <c r="A81">
        <v>73</v>
      </c>
      <c r="B81">
        <v>887.56899999999996</v>
      </c>
      <c r="C81">
        <v>129.19999999999999</v>
      </c>
      <c r="D81" s="2">
        <f t="shared" si="5"/>
        <v>402.04349999999999</v>
      </c>
      <c r="E81" s="5">
        <f t="shared" si="6"/>
        <v>1000.3593798960767</v>
      </c>
      <c r="F81">
        <f t="shared" si="7"/>
        <v>-0.43391468419246604</v>
      </c>
      <c r="G81">
        <f t="shared" si="8"/>
        <v>-0.45331725779663345</v>
      </c>
      <c r="H81">
        <f t="shared" si="9"/>
        <v>0.95719868751859483</v>
      </c>
    </row>
    <row r="82" spans="1:8" x14ac:dyDescent="0.2">
      <c r="A82">
        <v>74</v>
      </c>
      <c r="B82">
        <v>888.10500000000002</v>
      </c>
      <c r="C82">
        <v>128.58699999999999</v>
      </c>
      <c r="D82" s="2">
        <f t="shared" si="5"/>
        <v>401.43299999999999</v>
      </c>
      <c r="E82" s="5">
        <f t="shared" si="6"/>
        <v>998.92593812407756</v>
      </c>
      <c r="F82">
        <f t="shared" si="7"/>
        <v>-0.42975871624049405</v>
      </c>
      <c r="G82">
        <f t="shared" si="8"/>
        <v>-0.45029210692769861</v>
      </c>
      <c r="H82">
        <f t="shared" si="9"/>
        <v>0.95439984318778759</v>
      </c>
    </row>
    <row r="83" spans="1:8" x14ac:dyDescent="0.2">
      <c r="A83">
        <v>75</v>
      </c>
      <c r="B83">
        <v>888.64200000000005</v>
      </c>
      <c r="C83">
        <v>127.979</v>
      </c>
      <c r="D83" s="2">
        <f t="shared" si="5"/>
        <v>400.82749999999999</v>
      </c>
      <c r="E83" s="5">
        <f t="shared" si="6"/>
        <v>997.502572964911</v>
      </c>
      <c r="F83">
        <f t="shared" si="7"/>
        <v>-0.4256171908398787</v>
      </c>
      <c r="G83">
        <f t="shared" si="8"/>
        <v>-0.44647039363141472</v>
      </c>
      <c r="H83">
        <f t="shared" si="9"/>
        <v>0.95329320132086637</v>
      </c>
    </row>
    <row r="84" spans="1:8" x14ac:dyDescent="0.2">
      <c r="A84">
        <v>76</v>
      </c>
      <c r="B84">
        <v>889.17899999999997</v>
      </c>
      <c r="C84">
        <v>127.376</v>
      </c>
      <c r="D84" s="2">
        <f t="shared" si="5"/>
        <v>400.23050000000001</v>
      </c>
      <c r="E84" s="5">
        <f t="shared" si="6"/>
        <v>996.09756729740445</v>
      </c>
      <c r="F84">
        <f t="shared" si="7"/>
        <v>-0.41655963542421504</v>
      </c>
      <c r="G84">
        <f t="shared" si="8"/>
        <v>-0.44191697409214775</v>
      </c>
      <c r="H84">
        <f t="shared" si="9"/>
        <v>0.94261967710105377</v>
      </c>
    </row>
    <row r="85" spans="1:8" x14ac:dyDescent="0.2">
      <c r="A85">
        <v>77</v>
      </c>
      <c r="B85">
        <v>889.71500000000003</v>
      </c>
      <c r="C85">
        <v>126.785</v>
      </c>
      <c r="D85" s="2">
        <f t="shared" si="5"/>
        <v>399.63649999999996</v>
      </c>
      <c r="E85" s="5">
        <f t="shared" si="6"/>
        <v>994.6980239102661</v>
      </c>
      <c r="F85">
        <f t="shared" si="7"/>
        <v>-0.42019744806617182</v>
      </c>
      <c r="G85">
        <f t="shared" si="8"/>
        <v>-0.43899138767451723</v>
      </c>
      <c r="H85">
        <f t="shared" si="9"/>
        <v>0.95718836374466676</v>
      </c>
    </row>
    <row r="86" spans="1:8" x14ac:dyDescent="0.2">
      <c r="A86">
        <v>78</v>
      </c>
      <c r="B86">
        <v>890.25199999999995</v>
      </c>
      <c r="C86">
        <v>126.188</v>
      </c>
      <c r="D86" s="2">
        <f t="shared" si="5"/>
        <v>399.03699999999998</v>
      </c>
      <c r="E86" s="5">
        <f t="shared" si="6"/>
        <v>993.28390562897664</v>
      </c>
      <c r="F86">
        <f t="shared" si="7"/>
        <v>-0.4231143103570672</v>
      </c>
      <c r="G86">
        <f t="shared" si="8"/>
        <v>-0.43522691408970532</v>
      </c>
      <c r="H86">
        <f t="shared" si="9"/>
        <v>0.97216945151939393</v>
      </c>
    </row>
    <row r="87" spans="1:8" x14ac:dyDescent="0.2">
      <c r="A87">
        <v>79</v>
      </c>
      <c r="B87">
        <v>890.78899999999999</v>
      </c>
      <c r="C87">
        <v>125.586</v>
      </c>
      <c r="D87" s="2">
        <f t="shared" si="5"/>
        <v>398.44349999999997</v>
      </c>
      <c r="E87" s="5">
        <f t="shared" si="6"/>
        <v>991.8823410974021</v>
      </c>
      <c r="F87">
        <f t="shared" si="7"/>
        <v>-0.41058572756793077</v>
      </c>
      <c r="G87">
        <f t="shared" si="8"/>
        <v>-0.4307813482529344</v>
      </c>
      <c r="H87">
        <f t="shared" si="9"/>
        <v>0.95311862789113677</v>
      </c>
    </row>
    <row r="88" spans="1:8" x14ac:dyDescent="0.2">
      <c r="A88">
        <v>80</v>
      </c>
      <c r="B88">
        <v>891.32500000000005</v>
      </c>
      <c r="C88">
        <v>125.001</v>
      </c>
      <c r="D88" s="2">
        <f t="shared" si="5"/>
        <v>397.85949999999997</v>
      </c>
      <c r="E88" s="5">
        <f t="shared" si="6"/>
        <v>990.50165795852934</v>
      </c>
      <c r="F88">
        <f t="shared" si="7"/>
        <v>-0.40861244135893748</v>
      </c>
      <c r="G88">
        <f t="shared" si="8"/>
        <v>-0.4271745943959383</v>
      </c>
      <c r="H88">
        <f t="shared" si="9"/>
        <v>0.95654668306468627</v>
      </c>
    </row>
    <row r="89" spans="1:8" x14ac:dyDescent="0.2">
      <c r="A89">
        <v>81</v>
      </c>
      <c r="B89">
        <v>891.86099999999999</v>
      </c>
      <c r="C89">
        <v>124.41800000000001</v>
      </c>
      <c r="D89" s="2">
        <f t="shared" si="5"/>
        <v>397.27699999999999</v>
      </c>
      <c r="E89" s="5">
        <f t="shared" si="6"/>
        <v>989.12298657880592</v>
      </c>
      <c r="F89">
        <f t="shared" si="7"/>
        <v>-0.40734379352643652</v>
      </c>
      <c r="G89">
        <f t="shared" si="8"/>
        <v>-0.42438009805781013</v>
      </c>
      <c r="H89">
        <f t="shared" si="9"/>
        <v>0.95985602385846824</v>
      </c>
    </row>
    <row r="90" spans="1:8" x14ac:dyDescent="0.2">
      <c r="A90">
        <v>82</v>
      </c>
      <c r="B90">
        <v>892.39800000000002</v>
      </c>
      <c r="C90">
        <v>123.836</v>
      </c>
      <c r="D90" s="2">
        <f t="shared" si="5"/>
        <v>396.69849999999997</v>
      </c>
      <c r="E90" s="5">
        <f t="shared" si="6"/>
        <v>987.7522657979905</v>
      </c>
      <c r="F90">
        <f t="shared" si="7"/>
        <v>-0.40188676438526022</v>
      </c>
      <c r="G90">
        <f t="shared" si="8"/>
        <v>-0.42006360777820984</v>
      </c>
      <c r="H90">
        <f t="shared" si="9"/>
        <v>0.95672835481014384</v>
      </c>
    </row>
    <row r="91" spans="1:8" x14ac:dyDescent="0.2">
      <c r="A91">
        <v>83</v>
      </c>
      <c r="B91">
        <v>892.93399999999997</v>
      </c>
      <c r="C91">
        <v>123.261</v>
      </c>
      <c r="D91" s="2">
        <f t="shared" si="5"/>
        <v>396.12349999999998</v>
      </c>
      <c r="E91" s="5">
        <f t="shared" si="6"/>
        <v>986.38834042951476</v>
      </c>
      <c r="F91">
        <f t="shared" si="7"/>
        <v>-0.4013318240705091</v>
      </c>
      <c r="G91">
        <f t="shared" si="8"/>
        <v>-0.41655270813274486</v>
      </c>
      <c r="H91">
        <f t="shared" si="9"/>
        <v>0.96345988451145714</v>
      </c>
    </row>
    <row r="92" spans="1:8" x14ac:dyDescent="0.2">
      <c r="A92">
        <v>84</v>
      </c>
      <c r="B92">
        <v>893.47</v>
      </c>
      <c r="C92">
        <v>122.68600000000001</v>
      </c>
      <c r="D92" s="2">
        <f t="shared" si="5"/>
        <v>395.553</v>
      </c>
      <c r="E92" s="5">
        <f t="shared" si="6"/>
        <v>985.03361380141428</v>
      </c>
      <c r="F92">
        <f t="shared" si="7"/>
        <v>-0.39450753838127012</v>
      </c>
      <c r="G92">
        <f t="shared" si="8"/>
        <v>-0.41388240282604255</v>
      </c>
      <c r="H92">
        <f t="shared" si="9"/>
        <v>0.95318751337945673</v>
      </c>
    </row>
    <row r="93" spans="1:8" x14ac:dyDescent="0.2">
      <c r="A93">
        <v>85</v>
      </c>
      <c r="B93">
        <v>894.00699999999995</v>
      </c>
      <c r="C93">
        <v>122.12</v>
      </c>
      <c r="D93" s="2">
        <f t="shared" si="5"/>
        <v>394.98849999999999</v>
      </c>
      <c r="E93" s="5">
        <f t="shared" si="6"/>
        <v>983.69168854789109</v>
      </c>
      <c r="F93">
        <f t="shared" si="7"/>
        <v>-0.39188191445367443</v>
      </c>
      <c r="G93">
        <f t="shared" si="8"/>
        <v>-0.41046788027628783</v>
      </c>
      <c r="H93">
        <f t="shared" si="9"/>
        <v>0.95472004822861389</v>
      </c>
    </row>
    <row r="94" spans="1:8" x14ac:dyDescent="0.2">
      <c r="A94">
        <v>86</v>
      </c>
      <c r="B94">
        <v>894.54399999999998</v>
      </c>
      <c r="C94">
        <v>121.557</v>
      </c>
      <c r="D94" s="2">
        <f t="shared" si="5"/>
        <v>394.42399999999998</v>
      </c>
      <c r="E94" s="5">
        <f t="shared" si="6"/>
        <v>982.34832469436753</v>
      </c>
      <c r="F94">
        <f t="shared" si="7"/>
        <v>-0.39343207579743522</v>
      </c>
      <c r="G94">
        <f t="shared" si="8"/>
        <v>-0.40629185253774558</v>
      </c>
      <c r="H94">
        <f t="shared" si="9"/>
        <v>0.9683484257437438</v>
      </c>
    </row>
    <row r="95" spans="1:8" x14ac:dyDescent="0.2">
      <c r="A95">
        <v>87</v>
      </c>
      <c r="B95">
        <v>895.08</v>
      </c>
      <c r="C95">
        <v>120.991</v>
      </c>
      <c r="D95" s="2">
        <f t="shared" si="5"/>
        <v>393.86649999999997</v>
      </c>
      <c r="E95" s="5">
        <f t="shared" si="6"/>
        <v>981.02020724606825</v>
      </c>
      <c r="F95">
        <f t="shared" si="7"/>
        <v>-0.38109927435736241</v>
      </c>
      <c r="G95">
        <f t="shared" si="8"/>
        <v>-0.40299667964497599</v>
      </c>
      <c r="H95">
        <f t="shared" si="9"/>
        <v>0.94566355904742361</v>
      </c>
    </row>
    <row r="96" spans="1:8" x14ac:dyDescent="0.2">
      <c r="A96">
        <v>88</v>
      </c>
      <c r="B96">
        <v>895.61599999999999</v>
      </c>
      <c r="C96">
        <v>120.44199999999999</v>
      </c>
      <c r="D96" s="2">
        <f t="shared" si="5"/>
        <v>393.31449999999995</v>
      </c>
      <c r="E96" s="5">
        <f t="shared" si="6"/>
        <v>979.70381019674585</v>
      </c>
      <c r="F96">
        <f t="shared" si="7"/>
        <v>-0.38474732093285041</v>
      </c>
      <c r="G96">
        <f t="shared" si="8"/>
        <v>-0.40042515081719132</v>
      </c>
      <c r="H96">
        <f t="shared" si="9"/>
        <v>0.96084704007142041</v>
      </c>
    </row>
    <row r="97" spans="1:8" x14ac:dyDescent="0.2">
      <c r="A97">
        <v>89</v>
      </c>
      <c r="B97">
        <v>896.15300000000002</v>
      </c>
      <c r="C97">
        <v>119.887</v>
      </c>
      <c r="D97" s="2">
        <f t="shared" si="5"/>
        <v>392.76199999999994</v>
      </c>
      <c r="E97" s="5">
        <f t="shared" si="6"/>
        <v>978.38484382213551</v>
      </c>
      <c r="F97">
        <f t="shared" si="7"/>
        <v>-0.38076781351870659</v>
      </c>
      <c r="G97">
        <f t="shared" si="8"/>
        <v>-0.39714556268302004</v>
      </c>
      <c r="H97">
        <f t="shared" si="9"/>
        <v>0.9587613441941305</v>
      </c>
    </row>
    <row r="98" spans="1:8" x14ac:dyDescent="0.2">
      <c r="A98">
        <v>90</v>
      </c>
      <c r="B98">
        <v>896.69</v>
      </c>
      <c r="C98">
        <v>119.337</v>
      </c>
      <c r="D98" s="2">
        <f t="shared" si="5"/>
        <v>392.21349999999995</v>
      </c>
      <c r="E98" s="5">
        <f t="shared" si="6"/>
        <v>977.07406408380166</v>
      </c>
      <c r="F98">
        <f t="shared" si="7"/>
        <v>-0.37818355143687515</v>
      </c>
      <c r="G98">
        <f t="shared" si="8"/>
        <v>-0.39316399432071925</v>
      </c>
      <c r="H98">
        <f t="shared" si="9"/>
        <v>0.96189772435869614</v>
      </c>
    </row>
    <row r="99" spans="1:8" x14ac:dyDescent="0.2">
      <c r="A99">
        <v>91</v>
      </c>
      <c r="B99">
        <v>897.226</v>
      </c>
      <c r="C99">
        <v>118.79</v>
      </c>
      <c r="D99" s="2">
        <f t="shared" si="5"/>
        <v>391.67349999999999</v>
      </c>
      <c r="E99" s="5">
        <f t="shared" si="6"/>
        <v>975.78227134889107</v>
      </c>
      <c r="F99">
        <f t="shared" si="7"/>
        <v>-0.36801706426506209</v>
      </c>
      <c r="G99">
        <f t="shared" si="8"/>
        <v>-0.39074564144449947</v>
      </c>
      <c r="H99">
        <f t="shared" si="9"/>
        <v>0.94183280689858784</v>
      </c>
    </row>
    <row r="100" spans="1:8" x14ac:dyDescent="0.2">
      <c r="A100">
        <v>92</v>
      </c>
      <c r="B100">
        <v>897.76300000000003</v>
      </c>
      <c r="C100">
        <v>118.25700000000001</v>
      </c>
      <c r="D100" s="2">
        <f t="shared" si="5"/>
        <v>391.13349999999997</v>
      </c>
      <c r="E100" s="5">
        <f t="shared" si="6"/>
        <v>974.4891632742499</v>
      </c>
      <c r="F100">
        <f t="shared" si="7"/>
        <v>-0.37718304696729155</v>
      </c>
      <c r="G100">
        <f t="shared" si="8"/>
        <v>-0.38752434571515304</v>
      </c>
      <c r="H100">
        <f t="shared" si="9"/>
        <v>0.97331445401507033</v>
      </c>
    </row>
    <row r="101" spans="1:8" x14ac:dyDescent="0.2">
      <c r="A101">
        <v>93</v>
      </c>
      <c r="B101">
        <v>898.3</v>
      </c>
      <c r="C101">
        <v>117.71</v>
      </c>
      <c r="D101" s="2">
        <f t="shared" si="5"/>
        <v>390.58799999999997</v>
      </c>
      <c r="E101" s="5">
        <f t="shared" si="6"/>
        <v>973.18154937169163</v>
      </c>
      <c r="F101">
        <f t="shared" si="7"/>
        <v>-0.37461105579845067</v>
      </c>
      <c r="G101">
        <f t="shared" si="8"/>
        <v>-0.38361839638112638</v>
      </c>
      <c r="H101">
        <f t="shared" si="9"/>
        <v>0.97652005047816615</v>
      </c>
    </row>
    <row r="102" spans="1:8" x14ac:dyDescent="0.2">
      <c r="A102">
        <v>94</v>
      </c>
      <c r="B102">
        <v>898.83600000000001</v>
      </c>
      <c r="C102">
        <v>117.166</v>
      </c>
      <c r="D102" s="2">
        <f t="shared" si="5"/>
        <v>390.05250000000001</v>
      </c>
      <c r="E102" s="5">
        <f t="shared" si="6"/>
        <v>971.89660124847614</v>
      </c>
      <c r="F102">
        <f t="shared" si="7"/>
        <v>-0.36242529646787419</v>
      </c>
      <c r="G102">
        <f t="shared" si="8"/>
        <v>-0.38125624826389926</v>
      </c>
      <c r="H102">
        <f t="shared" si="9"/>
        <v>0.95060814902896862</v>
      </c>
    </row>
    <row r="103" spans="1:8" x14ac:dyDescent="0.2">
      <c r="A103">
        <v>95</v>
      </c>
      <c r="B103">
        <v>899.37300000000005</v>
      </c>
      <c r="C103">
        <v>116.639</v>
      </c>
      <c r="D103" s="2">
        <f t="shared" si="5"/>
        <v>389.52649999999994</v>
      </c>
      <c r="E103" s="5">
        <f t="shared" si="6"/>
        <v>970.63319001802279</v>
      </c>
      <c r="F103">
        <f t="shared" si="7"/>
        <v>-0.36058052375977973</v>
      </c>
      <c r="G103">
        <f t="shared" si="8"/>
        <v>-0.37820246266975943</v>
      </c>
      <c r="H103">
        <f t="shared" si="9"/>
        <v>0.95340607042697412</v>
      </c>
    </row>
    <row r="104" spans="1:8" x14ac:dyDescent="0.2">
      <c r="A104">
        <v>96</v>
      </c>
      <c r="B104">
        <v>899.91</v>
      </c>
      <c r="C104">
        <v>116.114</v>
      </c>
      <c r="D104" s="2">
        <f t="shared" si="5"/>
        <v>389.00049999999999</v>
      </c>
      <c r="E104" s="5">
        <f t="shared" si="6"/>
        <v>969.36853164468073</v>
      </c>
      <c r="F104">
        <f t="shared" si="7"/>
        <v>-0.36148256616669594</v>
      </c>
      <c r="G104">
        <f t="shared" si="8"/>
        <v>-0.37445084274657964</v>
      </c>
      <c r="H104">
        <f t="shared" si="9"/>
        <v>0.96536721219596677</v>
      </c>
    </row>
    <row r="105" spans="1:8" x14ac:dyDescent="0.2">
      <c r="A105">
        <v>97</v>
      </c>
      <c r="B105">
        <v>900.44600000000003</v>
      </c>
      <c r="C105">
        <v>115.587</v>
      </c>
      <c r="D105" s="2">
        <f t="shared" si="5"/>
        <v>388.47699999999998</v>
      </c>
      <c r="E105" s="5">
        <f t="shared" si="6"/>
        <v>968.10864597741454</v>
      </c>
      <c r="F105">
        <f t="shared" si="7"/>
        <v>-0.35621751250466921</v>
      </c>
      <c r="G105">
        <f t="shared" si="8"/>
        <v>-0.37145611055245131</v>
      </c>
      <c r="H105">
        <f t="shared" si="9"/>
        <v>0.95897604692754046</v>
      </c>
    </row>
    <row r="106" spans="1:8" x14ac:dyDescent="0.2">
      <c r="A106">
        <v>98</v>
      </c>
      <c r="B106">
        <v>900.98199999999997</v>
      </c>
      <c r="C106">
        <v>115.06699999999999</v>
      </c>
      <c r="D106" s="2">
        <f t="shared" si="5"/>
        <v>387.96049999999997</v>
      </c>
      <c r="E106" s="5">
        <f t="shared" si="6"/>
        <v>966.86439674321798</v>
      </c>
      <c r="F106">
        <f t="shared" si="7"/>
        <v>-0.35097061578053507</v>
      </c>
      <c r="G106">
        <f t="shared" si="8"/>
        <v>-0.3692009856957964</v>
      </c>
      <c r="H106">
        <f t="shared" si="9"/>
        <v>0.95062209847326284</v>
      </c>
    </row>
    <row r="107" spans="1:8" x14ac:dyDescent="0.2">
      <c r="A107">
        <v>99</v>
      </c>
      <c r="B107">
        <v>901.51900000000001</v>
      </c>
      <c r="C107">
        <v>114.554</v>
      </c>
      <c r="D107" s="2">
        <f t="shared" si="5"/>
        <v>387.44399999999996</v>
      </c>
      <c r="E107" s="5">
        <f t="shared" si="6"/>
        <v>965.61894572609219</v>
      </c>
      <c r="F107">
        <f t="shared" si="7"/>
        <v>-0.35530142231779466</v>
      </c>
      <c r="G107">
        <f t="shared" si="8"/>
        <v>-0.3662245371864703</v>
      </c>
      <c r="H107">
        <f t="shared" si="9"/>
        <v>0.97017372196687646</v>
      </c>
    </row>
    <row r="108" spans="1:8" x14ac:dyDescent="0.2">
      <c r="A108">
        <v>100</v>
      </c>
      <c r="B108">
        <v>902.05600000000004</v>
      </c>
      <c r="C108">
        <v>114.03400000000001</v>
      </c>
      <c r="D108" s="2">
        <f t="shared" si="5"/>
        <v>386.92899999999997</v>
      </c>
      <c r="E108" s="5">
        <f t="shared" si="6"/>
        <v>964.37591540278561</v>
      </c>
      <c r="F108">
        <f t="shared" si="7"/>
        <v>-0.34802012284688949</v>
      </c>
      <c r="G108">
        <f t="shared" si="8"/>
        <v>-0.36264038561948453</v>
      </c>
      <c r="H108">
        <f t="shared" si="9"/>
        <v>0.95968385388841948</v>
      </c>
    </row>
    <row r="109" spans="1:8" x14ac:dyDescent="0.2">
      <c r="A109">
        <v>101</v>
      </c>
      <c r="B109">
        <v>902.59199999999998</v>
      </c>
      <c r="C109">
        <v>113.524</v>
      </c>
      <c r="D109" s="2">
        <f t="shared" si="5"/>
        <v>386.42549999999994</v>
      </c>
      <c r="E109" s="5">
        <f t="shared" si="6"/>
        <v>963.15948747483526</v>
      </c>
      <c r="F109">
        <f t="shared" si="7"/>
        <v>-0.33872123170859475</v>
      </c>
      <c r="G109">
        <f t="shared" si="8"/>
        <v>-0.36049453171277646</v>
      </c>
      <c r="H109">
        <f t="shared" si="9"/>
        <v>0.93960158036036578</v>
      </c>
    </row>
    <row r="110" spans="1:8" x14ac:dyDescent="0.2">
      <c r="A110">
        <v>102</v>
      </c>
      <c r="B110">
        <v>903.12900000000002</v>
      </c>
      <c r="C110">
        <v>113.027</v>
      </c>
      <c r="D110" s="2">
        <f t="shared" si="5"/>
        <v>385.92049999999995</v>
      </c>
      <c r="E110" s="5">
        <f t="shared" si="6"/>
        <v>961.93828922581531</v>
      </c>
      <c r="F110">
        <f t="shared" si="7"/>
        <v>-0.34918244466300818</v>
      </c>
      <c r="G110">
        <f t="shared" si="8"/>
        <v>-0.35759265392097056</v>
      </c>
      <c r="H110">
        <f t="shared" si="9"/>
        <v>0.9764810345913284</v>
      </c>
    </row>
    <row r="111" spans="1:8" x14ac:dyDescent="0.2">
      <c r="A111">
        <v>103</v>
      </c>
      <c r="B111">
        <v>903.66600000000005</v>
      </c>
      <c r="C111">
        <v>112.514</v>
      </c>
      <c r="D111" s="2">
        <f t="shared" si="5"/>
        <v>385.41399999999999</v>
      </c>
      <c r="E111" s="5">
        <f t="shared" si="6"/>
        <v>960.71231069139151</v>
      </c>
      <c r="F111">
        <f t="shared" si="7"/>
        <v>-0.33990001552261434</v>
      </c>
      <c r="G111">
        <f t="shared" si="8"/>
        <v>-0.35411477269209379</v>
      </c>
      <c r="H111">
        <f t="shared" si="9"/>
        <v>0.95985833332675075</v>
      </c>
    </row>
    <row r="112" spans="1:8" x14ac:dyDescent="0.2">
      <c r="A112">
        <v>104</v>
      </c>
      <c r="B112">
        <v>904.202</v>
      </c>
      <c r="C112">
        <v>112.014</v>
      </c>
      <c r="D112" s="2">
        <f t="shared" si="5"/>
        <v>384.91549999999995</v>
      </c>
      <c r="E112" s="5">
        <f t="shared" si="6"/>
        <v>959.50456888947804</v>
      </c>
      <c r="F112">
        <f t="shared" si="7"/>
        <v>-0.33743588017426834</v>
      </c>
      <c r="G112">
        <f t="shared" si="8"/>
        <v>-0.35198597042787505</v>
      </c>
      <c r="H112">
        <f t="shared" si="9"/>
        <v>0.95866286876173057</v>
      </c>
    </row>
    <row r="113" spans="1:8" x14ac:dyDescent="0.2">
      <c r="A113">
        <v>105</v>
      </c>
      <c r="B113">
        <v>904.73900000000003</v>
      </c>
      <c r="C113">
        <v>111.517</v>
      </c>
      <c r="D113" s="2">
        <f t="shared" si="5"/>
        <v>384.42099999999999</v>
      </c>
      <c r="E113" s="5">
        <f t="shared" si="6"/>
        <v>958.30541356700326</v>
      </c>
      <c r="F113">
        <f t="shared" si="7"/>
        <v>-0.33362368003489834</v>
      </c>
      <c r="G113">
        <f t="shared" si="8"/>
        <v>-0.34923519834291467</v>
      </c>
      <c r="H113">
        <f t="shared" si="9"/>
        <v>0.95529798146896017</v>
      </c>
    </row>
    <row r="114" spans="1:8" x14ac:dyDescent="0.2">
      <c r="A114">
        <v>106</v>
      </c>
      <c r="B114">
        <v>905.27599999999995</v>
      </c>
      <c r="C114">
        <v>111.02500000000001</v>
      </c>
      <c r="D114" s="2">
        <f t="shared" si="5"/>
        <v>383.92599999999999</v>
      </c>
      <c r="E114" s="5">
        <f t="shared" si="6"/>
        <v>957.10394427882557</v>
      </c>
      <c r="F114">
        <f t="shared" si="7"/>
        <v>-0.33726888198389865</v>
      </c>
      <c r="G114">
        <f t="shared" si="8"/>
        <v>-0.3464616220706222</v>
      </c>
      <c r="H114">
        <f t="shared" si="9"/>
        <v>0.9734667867921899</v>
      </c>
    </row>
    <row r="115" spans="1:8" x14ac:dyDescent="0.2">
      <c r="A115">
        <v>107</v>
      </c>
      <c r="B115">
        <v>905.81299999999999</v>
      </c>
      <c r="C115">
        <v>110.527</v>
      </c>
      <c r="D115" s="2">
        <f t="shared" si="5"/>
        <v>383.43299999999999</v>
      </c>
      <c r="E115" s="5">
        <f t="shared" si="6"/>
        <v>955.90623433287396</v>
      </c>
      <c r="F115">
        <f t="shared" si="7"/>
        <v>-0.33008283469000321</v>
      </c>
      <c r="G115">
        <f t="shared" si="8"/>
        <v>-0.34311405864529854</v>
      </c>
      <c r="H115">
        <f t="shared" si="9"/>
        <v>0.96202072276855721</v>
      </c>
    </row>
    <row r="116" spans="1:8" x14ac:dyDescent="0.2">
      <c r="A116">
        <v>108</v>
      </c>
      <c r="B116">
        <v>906.34900000000005</v>
      </c>
      <c r="C116">
        <v>110.039</v>
      </c>
      <c r="D116" s="2">
        <f t="shared" si="5"/>
        <v>382.94849999999997</v>
      </c>
      <c r="E116" s="5">
        <f t="shared" si="6"/>
        <v>954.72811007595465</v>
      </c>
      <c r="F116">
        <f t="shared" si="7"/>
        <v>-0.32494705874176388</v>
      </c>
      <c r="G116">
        <f t="shared" si="8"/>
        <v>-0.34109571079123108</v>
      </c>
      <c r="H116">
        <f t="shared" si="9"/>
        <v>0.95265653733373667</v>
      </c>
    </row>
    <row r="117" spans="1:8" x14ac:dyDescent="0.2">
      <c r="A117">
        <v>109</v>
      </c>
      <c r="B117">
        <v>906.88599999999997</v>
      </c>
      <c r="C117">
        <v>109.55800000000001</v>
      </c>
      <c r="D117" s="2">
        <f t="shared" si="5"/>
        <v>382.4665</v>
      </c>
      <c r="E117" s="5">
        <f t="shared" si="6"/>
        <v>953.55501809818645</v>
      </c>
      <c r="F117">
        <f t="shared" si="7"/>
        <v>-0.32589726137943448</v>
      </c>
      <c r="G117">
        <f t="shared" si="8"/>
        <v>-0.3384362381675845</v>
      </c>
      <c r="H117">
        <f t="shared" si="9"/>
        <v>0.96295025362520115</v>
      </c>
    </row>
    <row r="118" spans="1:8" x14ac:dyDescent="0.2">
      <c r="A118">
        <v>110</v>
      </c>
      <c r="B118">
        <v>907.423</v>
      </c>
      <c r="C118">
        <v>109.075</v>
      </c>
      <c r="D118" s="2">
        <f t="shared" si="5"/>
        <v>381.9855</v>
      </c>
      <c r="E118" s="5">
        <f t="shared" si="6"/>
        <v>952.38331936550526</v>
      </c>
      <c r="F118">
        <f t="shared" si="7"/>
        <v>-0.32280118321906204</v>
      </c>
      <c r="G118">
        <f t="shared" si="8"/>
        <v>-0.33518338630215477</v>
      </c>
      <c r="H118">
        <f t="shared" si="9"/>
        <v>0.96305842237678607</v>
      </c>
    </row>
    <row r="119" spans="1:8" x14ac:dyDescent="0.2">
      <c r="A119">
        <v>111</v>
      </c>
      <c r="B119">
        <v>907.95899999999995</v>
      </c>
      <c r="C119">
        <v>108.596</v>
      </c>
      <c r="D119" s="2">
        <f t="shared" si="5"/>
        <v>381.50799999999998</v>
      </c>
      <c r="E119" s="5">
        <f t="shared" si="6"/>
        <v>951.21911863579692</v>
      </c>
      <c r="F119">
        <f t="shared" si="7"/>
        <v>-0.32038734061302382</v>
      </c>
      <c r="G119">
        <f t="shared" si="8"/>
        <v>-0.33320745453109601</v>
      </c>
      <c r="H119">
        <f t="shared" si="9"/>
        <v>0.9615251287336497</v>
      </c>
    </row>
    <row r="120" spans="1:8" x14ac:dyDescent="0.2">
      <c r="A120">
        <v>112</v>
      </c>
      <c r="B120">
        <v>908.49599999999998</v>
      </c>
      <c r="C120">
        <v>108.12</v>
      </c>
      <c r="D120" s="2">
        <f t="shared" si="5"/>
        <v>381.03249999999997</v>
      </c>
      <c r="E120" s="5">
        <f t="shared" si="6"/>
        <v>950.05877673555494</v>
      </c>
      <c r="F120">
        <f t="shared" si="7"/>
        <v>-0.31932425544860271</v>
      </c>
      <c r="G120">
        <f t="shared" si="8"/>
        <v>-0.33000565720870961</v>
      </c>
      <c r="H120">
        <f t="shared" si="9"/>
        <v>0.9676326707534243</v>
      </c>
    </row>
    <row r="121" spans="1:8" x14ac:dyDescent="0.2">
      <c r="A121">
        <v>113</v>
      </c>
      <c r="B121">
        <v>909.03200000000004</v>
      </c>
      <c r="C121">
        <v>107.645</v>
      </c>
      <c r="D121" s="2">
        <f t="shared" si="5"/>
        <v>380.5625</v>
      </c>
      <c r="E121" s="5">
        <f t="shared" si="6"/>
        <v>948.91085881182551</v>
      </c>
      <c r="F121">
        <f t="shared" si="7"/>
        <v>-0.31222393551827343</v>
      </c>
      <c r="G121">
        <f t="shared" si="8"/>
        <v>-0.32809902567073018</v>
      </c>
      <c r="H121">
        <f t="shared" si="9"/>
        <v>0.9516149427143118</v>
      </c>
    </row>
    <row r="122" spans="1:8" x14ac:dyDescent="0.2">
      <c r="A122">
        <v>114</v>
      </c>
      <c r="B122">
        <v>909.56899999999996</v>
      </c>
      <c r="C122">
        <v>107.18</v>
      </c>
      <c r="D122" s="2">
        <f t="shared" si="5"/>
        <v>380.09699999999998</v>
      </c>
      <c r="E122" s="5">
        <f t="shared" si="6"/>
        <v>947.77295444315689</v>
      </c>
      <c r="F122">
        <f t="shared" si="7"/>
        <v>-0.31252017043481917</v>
      </c>
      <c r="G122">
        <f t="shared" si="8"/>
        <v>-0.32497425671018632</v>
      </c>
      <c r="H122">
        <f t="shared" si="9"/>
        <v>0.96167669894396046</v>
      </c>
    </row>
    <row r="123" spans="1:8" x14ac:dyDescent="0.2">
      <c r="A123">
        <v>115</v>
      </c>
      <c r="B123">
        <v>910.10500000000002</v>
      </c>
      <c r="C123">
        <v>106.714</v>
      </c>
      <c r="D123" s="2">
        <f t="shared" si="5"/>
        <v>379.63549999999998</v>
      </c>
      <c r="E123" s="5">
        <f t="shared" si="6"/>
        <v>946.64386832114519</v>
      </c>
      <c r="F123">
        <f t="shared" si="7"/>
        <v>-0.30611925695938313</v>
      </c>
      <c r="G123">
        <f t="shared" si="8"/>
        <v>-0.323119703771857</v>
      </c>
      <c r="H123">
        <f t="shared" si="9"/>
        <v>0.94738653627735048</v>
      </c>
    </row>
    <row r="124" spans="1:8" x14ac:dyDescent="0.2">
      <c r="A124">
        <v>116</v>
      </c>
      <c r="B124">
        <v>910.64200000000005</v>
      </c>
      <c r="C124">
        <v>106.25700000000001</v>
      </c>
      <c r="D124" s="2">
        <f t="shared" si="5"/>
        <v>379.17949999999996</v>
      </c>
      <c r="E124" s="5">
        <f t="shared" si="6"/>
        <v>945.52730003671877</v>
      </c>
      <c r="F124">
        <f t="shared" si="7"/>
        <v>-0.30442007846521124</v>
      </c>
      <c r="G124">
        <f t="shared" si="8"/>
        <v>-0.32067844331159545</v>
      </c>
      <c r="H124">
        <f t="shared" si="9"/>
        <v>0.94930010050414781</v>
      </c>
    </row>
    <row r="125" spans="1:8" x14ac:dyDescent="0.2">
      <c r="A125">
        <v>117</v>
      </c>
      <c r="B125">
        <v>911.17899999999997</v>
      </c>
      <c r="C125">
        <v>105.80200000000001</v>
      </c>
      <c r="D125" s="2">
        <f t="shared" si="5"/>
        <v>378.72249999999997</v>
      </c>
      <c r="E125" s="5">
        <f t="shared" si="6"/>
        <v>944.40734775192095</v>
      </c>
      <c r="F125">
        <f t="shared" si="7"/>
        <v>-0.30673255142459216</v>
      </c>
      <c r="G125">
        <f t="shared" si="8"/>
        <v>-0.31763201789601614</v>
      </c>
      <c r="H125">
        <f t="shared" si="9"/>
        <v>0.9656852399716449</v>
      </c>
    </row>
    <row r="126" spans="1:8" x14ac:dyDescent="0.2">
      <c r="A126">
        <v>118</v>
      </c>
      <c r="B126">
        <v>911.71500000000003</v>
      </c>
      <c r="C126">
        <v>105.343</v>
      </c>
      <c r="D126" s="2">
        <f t="shared" si="5"/>
        <v>378.26249999999999</v>
      </c>
      <c r="E126" s="5">
        <f t="shared" si="6"/>
        <v>943.27909812767007</v>
      </c>
      <c r="F126">
        <f t="shared" si="7"/>
        <v>-0.30770103761400774</v>
      </c>
      <c r="G126">
        <f t="shared" si="8"/>
        <v>-0.31576906389190607</v>
      </c>
      <c r="H126">
        <f t="shared" si="9"/>
        <v>0.97444959877177784</v>
      </c>
    </row>
    <row r="127" spans="1:8" x14ac:dyDescent="0.2">
      <c r="A127">
        <v>119</v>
      </c>
      <c r="B127">
        <v>912.25199999999995</v>
      </c>
      <c r="C127">
        <v>104.88200000000001</v>
      </c>
      <c r="D127" s="2">
        <f t="shared" si="5"/>
        <v>377.803</v>
      </c>
      <c r="E127" s="5">
        <f t="shared" si="6"/>
        <v>942.15112826334496</v>
      </c>
      <c r="F127">
        <f t="shared" si="7"/>
        <v>-0.30533309136850539</v>
      </c>
      <c r="G127">
        <f t="shared" si="8"/>
        <v>-0.31333837229521372</v>
      </c>
      <c r="H127">
        <f t="shared" si="9"/>
        <v>0.97445164194838507</v>
      </c>
    </row>
    <row r="128" spans="1:8" x14ac:dyDescent="0.2">
      <c r="A128">
        <v>120</v>
      </c>
      <c r="B128">
        <v>912.78899999999999</v>
      </c>
      <c r="C128">
        <v>104.42400000000001</v>
      </c>
      <c r="D128" s="2">
        <f t="shared" si="5"/>
        <v>377.34949999999998</v>
      </c>
      <c r="E128" s="5">
        <f t="shared" si="6"/>
        <v>941.03695972818173</v>
      </c>
      <c r="F128">
        <f t="shared" si="7"/>
        <v>-0.29897911096391433</v>
      </c>
      <c r="G128">
        <f t="shared" si="8"/>
        <v>-0.31096401623395109</v>
      </c>
      <c r="H128">
        <f t="shared" si="9"/>
        <v>0.96145886776487988</v>
      </c>
    </row>
    <row r="129" spans="1:8" x14ac:dyDescent="0.2">
      <c r="A129">
        <v>121</v>
      </c>
      <c r="B129">
        <v>913.32600000000002</v>
      </c>
      <c r="C129">
        <v>103.97499999999999</v>
      </c>
      <c r="D129" s="2">
        <f t="shared" si="5"/>
        <v>376.904</v>
      </c>
      <c r="E129" s="5">
        <f t="shared" si="6"/>
        <v>939.94154905782898</v>
      </c>
      <c r="F129">
        <f t="shared" si="7"/>
        <v>-0.29397536693009224</v>
      </c>
      <c r="G129">
        <f t="shared" si="8"/>
        <v>-0.30806020633311237</v>
      </c>
      <c r="H129">
        <f t="shared" si="9"/>
        <v>0.9542789392675084</v>
      </c>
    </row>
    <row r="130" spans="1:8" x14ac:dyDescent="0.2">
      <c r="A130">
        <v>122</v>
      </c>
      <c r="B130">
        <v>913.86199999999997</v>
      </c>
      <c r="C130">
        <v>103.533</v>
      </c>
      <c r="D130" s="2">
        <f t="shared" si="5"/>
        <v>376.46100000000001</v>
      </c>
      <c r="E130" s="5">
        <f t="shared" si="6"/>
        <v>938.85140450609481</v>
      </c>
      <c r="F130">
        <f t="shared" si="7"/>
        <v>-0.29496307669987087</v>
      </c>
      <c r="G130">
        <f t="shared" si="8"/>
        <v>-0.30630357602056046</v>
      </c>
      <c r="H130">
        <f t="shared" si="9"/>
        <v>0.96297627514499418</v>
      </c>
    </row>
    <row r="131" spans="1:8" x14ac:dyDescent="0.2">
      <c r="A131">
        <v>123</v>
      </c>
      <c r="B131">
        <v>914.399</v>
      </c>
      <c r="C131">
        <v>103.089</v>
      </c>
      <c r="D131" s="2">
        <f t="shared" si="5"/>
        <v>376.02099999999996</v>
      </c>
      <c r="E131" s="5">
        <f t="shared" si="6"/>
        <v>937.76777313073637</v>
      </c>
      <c r="F131">
        <f t="shared" si="7"/>
        <v>-0.28931411165253257</v>
      </c>
      <c r="G131">
        <f t="shared" si="8"/>
        <v>-0.30402223110574983</v>
      </c>
      <c r="H131">
        <f t="shared" si="9"/>
        <v>0.95162156596337444</v>
      </c>
    </row>
    <row r="132" spans="1:8" x14ac:dyDescent="0.2">
      <c r="A132">
        <v>124</v>
      </c>
      <c r="B132">
        <v>914.93600000000004</v>
      </c>
      <c r="C132">
        <v>102.65300000000001</v>
      </c>
      <c r="D132" s="2">
        <f t="shared" si="5"/>
        <v>375.58</v>
      </c>
      <c r="E132" s="5">
        <f t="shared" si="6"/>
        <v>936.6808099591791</v>
      </c>
      <c r="F132">
        <f t="shared" si="7"/>
        <v>-0.29560672214271089</v>
      </c>
      <c r="G132">
        <f t="shared" si="8"/>
        <v>-0.30113494400678714</v>
      </c>
      <c r="H132">
        <f t="shared" si="9"/>
        <v>0.98164204462451343</v>
      </c>
    </row>
    <row r="133" spans="1:8" x14ac:dyDescent="0.2">
      <c r="A133">
        <v>125</v>
      </c>
      <c r="B133">
        <v>915.47199999999998</v>
      </c>
      <c r="C133">
        <v>102.20699999999999</v>
      </c>
      <c r="D133" s="2">
        <f t="shared" si="5"/>
        <v>375.13900000000001</v>
      </c>
      <c r="E133" s="5">
        <f t="shared" si="6"/>
        <v>935.59297710614987</v>
      </c>
      <c r="F133">
        <f t="shared" si="7"/>
        <v>-0.28864315750172176</v>
      </c>
      <c r="G133">
        <f t="shared" si="8"/>
        <v>-0.29943143384954551</v>
      </c>
      <c r="H133">
        <f t="shared" si="9"/>
        <v>0.96397079555366749</v>
      </c>
    </row>
    <row r="134" spans="1:8" x14ac:dyDescent="0.2">
      <c r="A134">
        <v>126</v>
      </c>
      <c r="B134">
        <v>916.00900000000001</v>
      </c>
      <c r="C134">
        <v>101.771</v>
      </c>
      <c r="D134" s="2">
        <f t="shared" si="5"/>
        <v>374.70899999999995</v>
      </c>
      <c r="E134" s="5">
        <f t="shared" si="6"/>
        <v>934.53144128747226</v>
      </c>
      <c r="F134">
        <f t="shared" si="7"/>
        <v>-0.28038036589054971</v>
      </c>
      <c r="G134">
        <f t="shared" si="8"/>
        <v>-0.29723602007761019</v>
      </c>
      <c r="H134">
        <f t="shared" si="9"/>
        <v>0.94329202031887194</v>
      </c>
    </row>
    <row r="135" spans="1:8" x14ac:dyDescent="0.2">
      <c r="A135">
        <v>127</v>
      </c>
      <c r="B135">
        <v>916.54600000000005</v>
      </c>
      <c r="C135">
        <v>101.34699999999999</v>
      </c>
      <c r="D135" s="2">
        <f t="shared" si="5"/>
        <v>374.28049999999996</v>
      </c>
      <c r="E135" s="5">
        <f t="shared" si="6"/>
        <v>933.47278656599906</v>
      </c>
      <c r="F135">
        <f t="shared" si="7"/>
        <v>-0.2860074738541809</v>
      </c>
      <c r="G135">
        <f t="shared" si="8"/>
        <v>-0.29445233693642875</v>
      </c>
      <c r="H135">
        <f t="shared" si="9"/>
        <v>0.97132010168399152</v>
      </c>
    </row>
    <row r="136" spans="1:8" x14ac:dyDescent="0.2">
      <c r="A136">
        <v>128</v>
      </c>
      <c r="B136">
        <v>917.08199999999999</v>
      </c>
      <c r="C136">
        <v>100.914</v>
      </c>
      <c r="D136" s="2">
        <f t="shared" si="5"/>
        <v>373.85050000000001</v>
      </c>
      <c r="E136" s="5">
        <f t="shared" si="6"/>
        <v>932.40960141880373</v>
      </c>
      <c r="F136">
        <f t="shared" si="7"/>
        <v>-0.2817230855026186</v>
      </c>
      <c r="G136">
        <f t="shared" si="8"/>
        <v>-0.29280590272670687</v>
      </c>
      <c r="H136">
        <f t="shared" si="9"/>
        <v>0.96214961132654309</v>
      </c>
    </row>
    <row r="137" spans="1:8" x14ac:dyDescent="0.2">
      <c r="A137">
        <v>129</v>
      </c>
      <c r="B137">
        <v>917.61900000000003</v>
      </c>
      <c r="C137">
        <v>100.48699999999999</v>
      </c>
      <c r="D137" s="2">
        <f>AVERAGE(C137:C138)+273.15</f>
        <v>373.423</v>
      </c>
      <c r="E137" s="5">
        <f t="shared" si="6"/>
        <v>931.35177911050596</v>
      </c>
      <c r="F137">
        <f t="shared" si="7"/>
        <v>-0.28206249408859646</v>
      </c>
      <c r="G137">
        <f t="shared" si="8"/>
        <v>-0.29061251646924985</v>
      </c>
      <c r="H137">
        <f t="shared" si="9"/>
        <v>0.97057930441355211</v>
      </c>
    </row>
    <row r="138" spans="1:8" x14ac:dyDescent="0.2">
      <c r="A138">
        <v>130</v>
      </c>
      <c r="B138">
        <v>918.15599999999995</v>
      </c>
      <c r="C138">
        <v>100.059</v>
      </c>
      <c r="D138" s="2">
        <f t="shared" ref="D138" si="10">AVERAGE(C138:C139)+273.15</f>
        <v>373.20899999999995</v>
      </c>
      <c r="E138" s="5">
        <f t="shared" ref="E138" si="11">1/($C$4*D138^$D$4+$E$4*D138^$F$4)</f>
        <v>930.82194293234068</v>
      </c>
      <c r="F138">
        <f t="shared" ref="F138" si="12">$I$6*E138*((C139+273.15)-(C138+273.15))</f>
        <v>-65.903821008694734</v>
      </c>
      <c r="G138">
        <f t="shared" ref="G138" si="13">-$L$6*$F$6*(B139-B138)*((C139+273.15)^4-$K$6^4)</f>
        <v>-85.06016510130388</v>
      </c>
      <c r="H138">
        <f t="shared" ref="H138" si="14">F138/G138</f>
        <v>0.77479065471134967</v>
      </c>
    </row>
    <row r="139" spans="1:8" x14ac:dyDescent="0.2">
      <c r="D139" s="2"/>
      <c r="E139" s="5"/>
    </row>
    <row r="140" spans="1:8" x14ac:dyDescent="0.2">
      <c r="D140" s="2"/>
      <c r="E140" s="5"/>
    </row>
    <row r="141" spans="1:8" x14ac:dyDescent="0.2">
      <c r="D141" s="2"/>
      <c r="E141" s="5"/>
    </row>
    <row r="142" spans="1:8" x14ac:dyDescent="0.2">
      <c r="D142" s="2"/>
      <c r="E142" s="5"/>
    </row>
    <row r="143" spans="1:8" x14ac:dyDescent="0.2">
      <c r="D143" s="2"/>
      <c r="E143" s="5"/>
    </row>
    <row r="144" spans="1:8" x14ac:dyDescent="0.2">
      <c r="D144" s="2"/>
      <c r="E144" s="5"/>
    </row>
    <row r="145" spans="4:5" x14ac:dyDescent="0.2">
      <c r="D145" s="2"/>
      <c r="E145" s="5"/>
    </row>
    <row r="146" spans="4:5" x14ac:dyDescent="0.2">
      <c r="D146" s="2"/>
      <c r="E146" s="5"/>
    </row>
    <row r="147" spans="4:5" x14ac:dyDescent="0.2">
      <c r="D147" s="2"/>
      <c r="E147" s="5"/>
    </row>
    <row r="148" spans="4:5" x14ac:dyDescent="0.2">
      <c r="D148" s="2"/>
      <c r="E148" s="5"/>
    </row>
    <row r="149" spans="4:5" x14ac:dyDescent="0.2">
      <c r="D149" s="2"/>
      <c r="E149" s="5"/>
    </row>
    <row r="150" spans="4:5" x14ac:dyDescent="0.2">
      <c r="D150" s="2"/>
      <c r="E150" s="5"/>
    </row>
    <row r="151" spans="4:5" x14ac:dyDescent="0.2">
      <c r="D151" s="2"/>
      <c r="E151" s="5"/>
    </row>
    <row r="152" spans="4:5" x14ac:dyDescent="0.2">
      <c r="D152" s="2"/>
      <c r="E152" s="5"/>
    </row>
    <row r="153" spans="4:5" x14ac:dyDescent="0.2">
      <c r="D153" s="2"/>
      <c r="E153" s="5"/>
    </row>
    <row r="154" spans="4:5" x14ac:dyDescent="0.2">
      <c r="D154" s="2"/>
      <c r="E154" s="5"/>
    </row>
    <row r="155" spans="4:5" x14ac:dyDescent="0.2">
      <c r="D155" s="2"/>
      <c r="E155" s="5"/>
    </row>
    <row r="156" spans="4:5" x14ac:dyDescent="0.2">
      <c r="D156" s="2"/>
      <c r="E156" s="5"/>
    </row>
    <row r="157" spans="4:5" x14ac:dyDescent="0.2">
      <c r="D157" s="2"/>
      <c r="E157" s="5"/>
    </row>
    <row r="158" spans="4:5" x14ac:dyDescent="0.2">
      <c r="D158" s="2"/>
      <c r="E158" s="5"/>
    </row>
    <row r="159" spans="4:5" x14ac:dyDescent="0.2">
      <c r="D159" s="2"/>
      <c r="E159" s="5"/>
    </row>
    <row r="160" spans="4:5" x14ac:dyDescent="0.2">
      <c r="D160" s="2"/>
      <c r="E160" s="5"/>
    </row>
    <row r="161" spans="4:5" x14ac:dyDescent="0.2">
      <c r="D161" s="2"/>
      <c r="E161" s="5"/>
    </row>
    <row r="162" spans="4:5" x14ac:dyDescent="0.2">
      <c r="D162" s="2"/>
      <c r="E162" s="5"/>
    </row>
    <row r="163" spans="4:5" x14ac:dyDescent="0.2">
      <c r="D163" s="2"/>
      <c r="E163" s="5"/>
    </row>
    <row r="164" spans="4:5" x14ac:dyDescent="0.2">
      <c r="D164" s="2"/>
      <c r="E164" s="5"/>
    </row>
    <row r="165" spans="4:5" x14ac:dyDescent="0.2">
      <c r="D165" s="2"/>
      <c r="E165" s="5"/>
    </row>
    <row r="166" spans="4:5" x14ac:dyDescent="0.2">
      <c r="D166" s="2"/>
      <c r="E166" s="5"/>
    </row>
    <row r="167" spans="4:5" x14ac:dyDescent="0.2">
      <c r="D167" s="2"/>
      <c r="E167" s="5"/>
    </row>
    <row r="168" spans="4:5" x14ac:dyDescent="0.2">
      <c r="D168" s="2"/>
      <c r="E168" s="5"/>
    </row>
    <row r="169" spans="4:5" x14ac:dyDescent="0.2">
      <c r="D169" s="2"/>
      <c r="E169" s="5"/>
    </row>
    <row r="170" spans="4:5" x14ac:dyDescent="0.2">
      <c r="D170" s="2"/>
      <c r="E170" s="5"/>
    </row>
    <row r="171" spans="4:5" x14ac:dyDescent="0.2">
      <c r="D171" s="2"/>
      <c r="E171" s="5"/>
    </row>
    <row r="172" spans="4:5" x14ac:dyDescent="0.2">
      <c r="D172" s="2"/>
      <c r="E172" s="5"/>
    </row>
    <row r="173" spans="4:5" x14ac:dyDescent="0.2">
      <c r="D173" s="2"/>
      <c r="E173" s="5"/>
    </row>
    <row r="174" spans="4:5" x14ac:dyDescent="0.2">
      <c r="D174" s="2"/>
      <c r="E174" s="5"/>
    </row>
    <row r="175" spans="4:5" x14ac:dyDescent="0.2">
      <c r="D175" s="2"/>
      <c r="E175" s="5"/>
    </row>
    <row r="176" spans="4:5" x14ac:dyDescent="0.2">
      <c r="D176" s="2"/>
      <c r="E176" s="5"/>
    </row>
    <row r="177" spans="4:5" x14ac:dyDescent="0.2">
      <c r="D177" s="2"/>
      <c r="E177" s="5"/>
    </row>
    <row r="178" spans="4:5" x14ac:dyDescent="0.2">
      <c r="D178" s="2"/>
      <c r="E178" s="5"/>
    </row>
    <row r="179" spans="4:5" x14ac:dyDescent="0.2">
      <c r="D179" s="2"/>
      <c r="E179" s="5"/>
    </row>
    <row r="180" spans="4:5" x14ac:dyDescent="0.2">
      <c r="D180" s="2"/>
      <c r="E180" s="5"/>
    </row>
    <row r="181" spans="4:5" x14ac:dyDescent="0.2">
      <c r="D181" s="2"/>
      <c r="E181" s="5"/>
    </row>
    <row r="182" spans="4:5" x14ac:dyDescent="0.2">
      <c r="D182" s="2"/>
      <c r="E182" s="5"/>
    </row>
    <row r="183" spans="4:5" x14ac:dyDescent="0.2">
      <c r="D183" s="2"/>
      <c r="E183" s="5"/>
    </row>
    <row r="184" spans="4:5" x14ac:dyDescent="0.2">
      <c r="D184" s="2"/>
      <c r="E184" s="5"/>
    </row>
    <row r="185" spans="4:5" x14ac:dyDescent="0.2">
      <c r="D185" s="2"/>
      <c r="E185" s="5"/>
    </row>
    <row r="186" spans="4:5" x14ac:dyDescent="0.2">
      <c r="D186" s="2"/>
      <c r="E186" s="5"/>
    </row>
    <row r="187" spans="4:5" x14ac:dyDescent="0.2">
      <c r="D187" s="2"/>
      <c r="E187" s="5"/>
    </row>
    <row r="188" spans="4:5" x14ac:dyDescent="0.2">
      <c r="D188" s="2"/>
      <c r="E188" s="5"/>
    </row>
    <row r="189" spans="4:5" x14ac:dyDescent="0.2">
      <c r="D189" s="2"/>
      <c r="E189" s="5"/>
    </row>
    <row r="190" spans="4:5" x14ac:dyDescent="0.2">
      <c r="D190" s="2"/>
      <c r="E190" s="5"/>
    </row>
    <row r="191" spans="4:5" x14ac:dyDescent="0.2">
      <c r="D191" s="2"/>
      <c r="E191" s="5"/>
    </row>
    <row r="192" spans="4:5" x14ac:dyDescent="0.2">
      <c r="D192" s="2"/>
      <c r="E192" s="5"/>
    </row>
    <row r="193" spans="4:5" x14ac:dyDescent="0.2">
      <c r="D193" s="2"/>
      <c r="E193" s="5"/>
    </row>
    <row r="194" spans="4:5" x14ac:dyDescent="0.2">
      <c r="D194" s="2"/>
      <c r="E194" s="5"/>
    </row>
    <row r="195" spans="4:5" x14ac:dyDescent="0.2">
      <c r="D195" s="2"/>
      <c r="E195" s="5"/>
    </row>
    <row r="196" spans="4:5" x14ac:dyDescent="0.2">
      <c r="D196" s="2"/>
      <c r="E196" s="5"/>
    </row>
    <row r="197" spans="4:5" x14ac:dyDescent="0.2">
      <c r="D197" s="2"/>
      <c r="E197" s="5"/>
    </row>
    <row r="198" spans="4:5" x14ac:dyDescent="0.2">
      <c r="D198" s="2"/>
      <c r="E198" s="5"/>
    </row>
    <row r="199" spans="4:5" x14ac:dyDescent="0.2">
      <c r="D199" s="2"/>
      <c r="E199" s="5"/>
    </row>
    <row r="200" spans="4:5" x14ac:dyDescent="0.2">
      <c r="D200" s="2"/>
      <c r="E200" s="5"/>
    </row>
    <row r="201" spans="4:5" x14ac:dyDescent="0.2">
      <c r="D201" s="2"/>
      <c r="E201" s="5"/>
    </row>
    <row r="202" spans="4:5" x14ac:dyDescent="0.2">
      <c r="D202" s="2"/>
      <c r="E202" s="5"/>
    </row>
    <row r="203" spans="4:5" x14ac:dyDescent="0.2">
      <c r="D203" s="2"/>
      <c r="E203" s="5"/>
    </row>
    <row r="204" spans="4:5" x14ac:dyDescent="0.2">
      <c r="D204" s="2"/>
      <c r="E204" s="5"/>
    </row>
    <row r="205" spans="4:5" x14ac:dyDescent="0.2">
      <c r="D205" s="2"/>
      <c r="E205" s="5"/>
    </row>
    <row r="206" spans="4:5" x14ac:dyDescent="0.2">
      <c r="D206" s="2"/>
      <c r="E206" s="5"/>
    </row>
    <row r="207" spans="4:5" x14ac:dyDescent="0.2">
      <c r="D207" s="2"/>
      <c r="E207" s="5"/>
    </row>
    <row r="208" spans="4:5" x14ac:dyDescent="0.2">
      <c r="D208" s="2"/>
      <c r="E208" s="5"/>
    </row>
    <row r="209" spans="4:5" x14ac:dyDescent="0.2">
      <c r="D209" s="2"/>
      <c r="E209" s="5"/>
    </row>
    <row r="210" spans="4:5" x14ac:dyDescent="0.2">
      <c r="D210" s="2"/>
      <c r="E210" s="5"/>
    </row>
    <row r="211" spans="4:5" x14ac:dyDescent="0.2">
      <c r="D211" s="2"/>
      <c r="E211" s="5"/>
    </row>
    <row r="212" spans="4:5" x14ac:dyDescent="0.2">
      <c r="D212" s="2"/>
      <c r="E212" s="5"/>
    </row>
    <row r="213" spans="4:5" x14ac:dyDescent="0.2">
      <c r="D213" s="2"/>
      <c r="E213" s="5"/>
    </row>
    <row r="214" spans="4:5" x14ac:dyDescent="0.2">
      <c r="D214" s="2"/>
      <c r="E214" s="5"/>
    </row>
    <row r="215" spans="4:5" x14ac:dyDescent="0.2">
      <c r="D215" s="2"/>
      <c r="E215" s="5"/>
    </row>
    <row r="216" spans="4:5" x14ac:dyDescent="0.2">
      <c r="D216" s="2"/>
      <c r="E216" s="5"/>
    </row>
    <row r="217" spans="4:5" x14ac:dyDescent="0.2">
      <c r="D217" s="2"/>
      <c r="E217" s="5"/>
    </row>
    <row r="218" spans="4:5" x14ac:dyDescent="0.2">
      <c r="D218" s="2"/>
      <c r="E218" s="5"/>
    </row>
    <row r="219" spans="4:5" x14ac:dyDescent="0.2">
      <c r="D219" s="2"/>
      <c r="E219" s="5"/>
    </row>
    <row r="220" spans="4:5" x14ac:dyDescent="0.2">
      <c r="D220" s="2"/>
      <c r="E220" s="5"/>
    </row>
    <row r="221" spans="4:5" x14ac:dyDescent="0.2">
      <c r="D221" s="2"/>
      <c r="E221" s="5"/>
    </row>
    <row r="222" spans="4:5" x14ac:dyDescent="0.2">
      <c r="D222" s="2"/>
      <c r="E222" s="5"/>
    </row>
    <row r="223" spans="4:5" x14ac:dyDescent="0.2">
      <c r="D223" s="2"/>
      <c r="E223" s="5"/>
    </row>
    <row r="224" spans="4:5" x14ac:dyDescent="0.2">
      <c r="D224" s="2"/>
      <c r="E224" s="5"/>
    </row>
    <row r="225" spans="4:5" x14ac:dyDescent="0.2">
      <c r="D225" s="2"/>
      <c r="E225" s="5"/>
    </row>
    <row r="226" spans="4:5" x14ac:dyDescent="0.2">
      <c r="D226" s="2"/>
      <c r="E226" s="5"/>
    </row>
    <row r="227" spans="4:5" x14ac:dyDescent="0.2">
      <c r="D227" s="2"/>
      <c r="E227" s="5"/>
    </row>
    <row r="228" spans="4:5" x14ac:dyDescent="0.2">
      <c r="D228" s="2"/>
      <c r="E228" s="5"/>
    </row>
    <row r="229" spans="4:5" x14ac:dyDescent="0.2">
      <c r="D229" s="2"/>
      <c r="E229" s="5"/>
    </row>
    <row r="230" spans="4:5" x14ac:dyDescent="0.2">
      <c r="D230" s="2"/>
      <c r="E230" s="5"/>
    </row>
    <row r="231" spans="4:5" x14ac:dyDescent="0.2">
      <c r="D231" s="2"/>
      <c r="E231" s="5"/>
    </row>
    <row r="232" spans="4:5" x14ac:dyDescent="0.2">
      <c r="D232" s="2"/>
      <c r="E232" s="5"/>
    </row>
    <row r="233" spans="4:5" x14ac:dyDescent="0.2">
      <c r="D233" s="2"/>
      <c r="E233" s="5"/>
    </row>
    <row r="234" spans="4:5" x14ac:dyDescent="0.2">
      <c r="D234" s="2"/>
      <c r="E234" s="5"/>
    </row>
    <row r="235" spans="4:5" x14ac:dyDescent="0.2">
      <c r="D235" s="2"/>
      <c r="E235" s="5"/>
    </row>
    <row r="236" spans="4:5" x14ac:dyDescent="0.2">
      <c r="D236" s="2"/>
      <c r="E236" s="5"/>
    </row>
    <row r="237" spans="4:5" x14ac:dyDescent="0.2">
      <c r="D237" s="2"/>
      <c r="E237" s="5"/>
    </row>
    <row r="238" spans="4:5" x14ac:dyDescent="0.2">
      <c r="D238" s="2"/>
      <c r="E238" s="5"/>
    </row>
    <row r="239" spans="4:5" x14ac:dyDescent="0.2">
      <c r="D239" s="2"/>
      <c r="E239" s="5"/>
    </row>
  </sheetData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39"/>
  <sheetViews>
    <sheetView workbookViewId="0">
      <selection activeCell="E10" sqref="E10"/>
    </sheetView>
  </sheetViews>
  <sheetFormatPr baseColWidth="10" defaultRowHeight="16" x14ac:dyDescent="0.2"/>
  <sheetData>
    <row r="2" spans="1:12" x14ac:dyDescent="0.2">
      <c r="A2" s="2"/>
    </row>
    <row r="3" spans="1:12" x14ac:dyDescent="0.2">
      <c r="A3" s="2"/>
      <c r="B3" s="2" t="s">
        <v>18</v>
      </c>
      <c r="C3" s="2"/>
      <c r="D3" s="2"/>
      <c r="E3" s="2"/>
      <c r="F3" s="2"/>
    </row>
    <row r="4" spans="1:12" x14ac:dyDescent="0.2">
      <c r="A4" s="2"/>
      <c r="B4" s="1" t="s">
        <v>15</v>
      </c>
      <c r="C4" s="2">
        <v>11.07</v>
      </c>
      <c r="D4" s="2">
        <v>-1.6439999999999999</v>
      </c>
      <c r="E4" s="2">
        <v>3.6880000000000002E-4</v>
      </c>
      <c r="F4" s="2">
        <v>2.1909999999999999E-2</v>
      </c>
    </row>
    <row r="5" spans="1:12" x14ac:dyDescent="0.2"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</row>
    <row r="6" spans="1:12" x14ac:dyDescent="0.2">
      <c r="F6">
        <v>5.6703729999999996E-8</v>
      </c>
      <c r="H6">
        <v>707.6</v>
      </c>
      <c r="I6">
        <f>H6/1000000</f>
        <v>7.0760000000000007E-4</v>
      </c>
      <c r="J6">
        <v>22</v>
      </c>
      <c r="K6">
        <f>J6+273.15</f>
        <v>295.14999999999998</v>
      </c>
      <c r="L6">
        <f>2*(20.1*10^-3)^2</f>
        <v>8.0802000000000022E-4</v>
      </c>
    </row>
    <row r="8" spans="1:12" x14ac:dyDescent="0.2">
      <c r="B8" t="s">
        <v>7</v>
      </c>
      <c r="C8" t="s">
        <v>8</v>
      </c>
      <c r="D8" t="s">
        <v>19</v>
      </c>
      <c r="E8" t="s">
        <v>20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</row>
    <row r="9" spans="1:12" x14ac:dyDescent="0.2">
      <c r="A9">
        <v>1</v>
      </c>
      <c r="B9">
        <v>1465.951</v>
      </c>
      <c r="C9">
        <v>79.840999999999994</v>
      </c>
      <c r="D9" s="2">
        <f>AVERAGE(C9:C10)+273.15</f>
        <v>352.84549999999996</v>
      </c>
      <c r="E9" s="5">
        <f>1/($C$4*D9^$D$4+$E$4*D9^$F$4)</f>
        <v>879.47617946458104</v>
      </c>
      <c r="F9">
        <f>$I$6*E9*((C10+273.15)-(C9+273.15))</f>
        <v>-0.18109434727543705</v>
      </c>
      <c r="G9">
        <f>-$L$6*$F$6*(B10-B9)*((C10+273.15)^4-$K$6^4)</f>
        <v>-0.19402620476052798</v>
      </c>
      <c r="H9">
        <f>F9/G9</f>
        <v>0.93334994362719326</v>
      </c>
      <c r="I9">
        <f>AVERAGE(H9:H146)</f>
        <v>1.0000212920040878</v>
      </c>
      <c r="J9">
        <f>STDEV(H9:H146)</f>
        <v>2.2817299264612071E-2</v>
      </c>
      <c r="K9">
        <f>J9/SQRT(120)</f>
        <v>2.0829249180956784E-3</v>
      </c>
    </row>
    <row r="10" spans="1:12" x14ac:dyDescent="0.2">
      <c r="A10">
        <v>2</v>
      </c>
      <c r="B10">
        <v>1466.4880000000001</v>
      </c>
      <c r="C10">
        <v>79.55</v>
      </c>
      <c r="D10" s="2">
        <f t="shared" ref="D10:D73" si="0">AVERAGE(C10:C11)+273.15</f>
        <v>352.55099999999999</v>
      </c>
      <c r="E10" s="5">
        <f t="shared" ref="E10:E73" si="1">1/($C$4*D10^$D$4+$E$4*D10^$F$4)</f>
        <v>878.72024866264769</v>
      </c>
      <c r="F10">
        <f t="shared" ref="F10:F73" si="2">$I$6*E10*((C11+273.15)-(C10+273.15))</f>
        <v>-0.18529116949020061</v>
      </c>
      <c r="G10">
        <f t="shared" ref="G10:G73" si="3">-$L$6*$F$6*(B11-B10)*((C11+273.15)^4-$K$6^4)</f>
        <v>-0.19274106544545777</v>
      </c>
      <c r="H10">
        <f t="shared" ref="H10:H73" si="4">F10/G10</f>
        <v>0.96134764567146513</v>
      </c>
    </row>
    <row r="11" spans="1:12" x14ac:dyDescent="0.2">
      <c r="A11">
        <v>3</v>
      </c>
      <c r="B11">
        <v>1467.0250000000001</v>
      </c>
      <c r="C11">
        <v>79.251999999999995</v>
      </c>
      <c r="D11" s="2">
        <f t="shared" si="0"/>
        <v>352.25399999999996</v>
      </c>
      <c r="E11" s="5">
        <f t="shared" si="1"/>
        <v>877.95751898325398</v>
      </c>
      <c r="F11">
        <f t="shared" si="2"/>
        <v>-0.18388785116803016</v>
      </c>
      <c r="G11">
        <f t="shared" si="3"/>
        <v>-0.19111122384789414</v>
      </c>
      <c r="H11">
        <f t="shared" si="4"/>
        <v>0.96220330478542127</v>
      </c>
    </row>
    <row r="12" spans="1:12" x14ac:dyDescent="0.2">
      <c r="A12">
        <v>4</v>
      </c>
      <c r="B12">
        <v>1467.5609999999999</v>
      </c>
      <c r="C12">
        <v>78.956000000000003</v>
      </c>
      <c r="D12" s="2">
        <f t="shared" si="0"/>
        <v>351.9545</v>
      </c>
      <c r="E12" s="5">
        <f t="shared" si="1"/>
        <v>877.18798094232466</v>
      </c>
      <c r="F12">
        <f t="shared" si="2"/>
        <v>-0.18807155924037935</v>
      </c>
      <c r="G12">
        <f t="shared" si="3"/>
        <v>-0.19016769399748826</v>
      </c>
      <c r="H12">
        <f t="shared" si="4"/>
        <v>0.98897744031572166</v>
      </c>
    </row>
    <row r="13" spans="1:12" x14ac:dyDescent="0.2">
      <c r="A13">
        <v>5</v>
      </c>
      <c r="B13">
        <v>1468.098</v>
      </c>
      <c r="C13">
        <v>78.653000000000006</v>
      </c>
      <c r="D13" s="2">
        <f>AVERAGE(C13:C14)+273.15</f>
        <v>351.65499999999997</v>
      </c>
      <c r="E13" s="5">
        <f t="shared" si="1"/>
        <v>876.41805339861969</v>
      </c>
      <c r="F13">
        <f t="shared" si="2"/>
        <v>-0.18356541071715002</v>
      </c>
      <c r="G13">
        <f t="shared" si="3"/>
        <v>-0.18890088775771241</v>
      </c>
      <c r="H13">
        <f t="shared" si="4"/>
        <v>0.9717551510535738</v>
      </c>
    </row>
    <row r="14" spans="1:12" x14ac:dyDescent="0.2">
      <c r="A14">
        <v>6</v>
      </c>
      <c r="B14">
        <v>1468.635</v>
      </c>
      <c r="C14">
        <v>78.356999999999999</v>
      </c>
      <c r="D14" s="2">
        <f t="shared" si="0"/>
        <v>351.35499999999996</v>
      </c>
      <c r="E14" s="5">
        <f t="shared" si="1"/>
        <v>875.64645022583443</v>
      </c>
      <c r="F14">
        <f t="shared" si="2"/>
        <v>-0.18836065816664302</v>
      </c>
      <c r="G14">
        <f t="shared" si="3"/>
        <v>-0.18725381632082269</v>
      </c>
      <c r="H14">
        <f t="shared" si="4"/>
        <v>1.0059109174251699</v>
      </c>
    </row>
    <row r="15" spans="1:12" x14ac:dyDescent="0.2">
      <c r="A15">
        <v>7</v>
      </c>
      <c r="B15">
        <v>1469.171</v>
      </c>
      <c r="C15">
        <v>78.052999999999997</v>
      </c>
      <c r="D15" s="2">
        <f>AVERAGE(C15:C16)+273.15</f>
        <v>351.05449999999996</v>
      </c>
      <c r="E15" s="5">
        <f t="shared" si="1"/>
        <v>874.87316967787342</v>
      </c>
      <c r="F15">
        <f t="shared" si="2"/>
        <v>-0.18386089569464253</v>
      </c>
      <c r="G15">
        <f t="shared" si="3"/>
        <v>-0.18633858501988998</v>
      </c>
      <c r="H15">
        <f t="shared" si="4"/>
        <v>0.98670329430169834</v>
      </c>
    </row>
    <row r="16" spans="1:12" x14ac:dyDescent="0.2">
      <c r="A16">
        <v>8</v>
      </c>
      <c r="B16">
        <v>1469.7080000000001</v>
      </c>
      <c r="C16">
        <v>77.756</v>
      </c>
      <c r="D16" s="2">
        <f>AVERAGE(C16:C17)+273.15</f>
        <v>350.75849999999997</v>
      </c>
      <c r="E16" s="5">
        <f t="shared" si="1"/>
        <v>874.1110863002599</v>
      </c>
      <c r="F16">
        <f t="shared" si="2"/>
        <v>-0.18246369637646356</v>
      </c>
      <c r="G16">
        <f t="shared" si="3"/>
        <v>-0.18508568989088367</v>
      </c>
      <c r="H16">
        <f t="shared" si="4"/>
        <v>0.98583362378817141</v>
      </c>
    </row>
    <row r="17" spans="1:8" x14ac:dyDescent="0.2">
      <c r="A17">
        <v>9</v>
      </c>
      <c r="B17">
        <v>1470.2449999999999</v>
      </c>
      <c r="C17">
        <v>77.460999999999999</v>
      </c>
      <c r="D17" s="2">
        <f t="shared" si="0"/>
        <v>350.46549999999996</v>
      </c>
      <c r="E17" s="5">
        <f t="shared" si="1"/>
        <v>873.35635284374541</v>
      </c>
      <c r="F17">
        <f t="shared" si="2"/>
        <v>-0.17983420398421823</v>
      </c>
      <c r="G17">
        <f t="shared" si="3"/>
        <v>-0.18385287776904335</v>
      </c>
      <c r="H17">
        <f t="shared" si="4"/>
        <v>0.97814190436619985</v>
      </c>
    </row>
    <row r="18" spans="1:8" x14ac:dyDescent="0.2">
      <c r="A18">
        <v>10</v>
      </c>
      <c r="B18">
        <v>1470.7819999999999</v>
      </c>
      <c r="C18">
        <v>77.17</v>
      </c>
      <c r="D18" s="2">
        <f t="shared" si="0"/>
        <v>350.17149999999998</v>
      </c>
      <c r="E18" s="5">
        <f t="shared" si="1"/>
        <v>872.59866980451181</v>
      </c>
      <c r="F18">
        <f t="shared" si="2"/>
        <v>-0.18338289316985648</v>
      </c>
      <c r="G18">
        <f t="shared" si="3"/>
        <v>-0.1822577775388986</v>
      </c>
      <c r="H18">
        <f t="shared" si="4"/>
        <v>1.0061732105271488</v>
      </c>
    </row>
    <row r="19" spans="1:8" x14ac:dyDescent="0.2">
      <c r="A19">
        <v>11</v>
      </c>
      <c r="B19">
        <v>1471.318</v>
      </c>
      <c r="C19">
        <v>76.873000000000005</v>
      </c>
      <c r="D19" s="2">
        <f t="shared" si="0"/>
        <v>349.87749999999994</v>
      </c>
      <c r="E19" s="5">
        <f t="shared" si="1"/>
        <v>871.84061262782757</v>
      </c>
      <c r="F19">
        <f t="shared" si="2"/>
        <v>-0.17952209549117423</v>
      </c>
      <c r="G19">
        <f t="shared" si="3"/>
        <v>-0.18137119329866183</v>
      </c>
      <c r="H19">
        <f t="shared" si="4"/>
        <v>0.98980489804440608</v>
      </c>
    </row>
    <row r="20" spans="1:8" x14ac:dyDescent="0.2">
      <c r="A20">
        <v>12</v>
      </c>
      <c r="B20">
        <v>1471.855</v>
      </c>
      <c r="C20">
        <v>76.581999999999994</v>
      </c>
      <c r="D20" s="2">
        <f t="shared" si="0"/>
        <v>349.58849999999995</v>
      </c>
      <c r="E20" s="5">
        <f t="shared" si="1"/>
        <v>871.09508312799369</v>
      </c>
      <c r="F20">
        <f t="shared" si="2"/>
        <v>-0.17690303479571901</v>
      </c>
      <c r="G20">
        <f t="shared" si="3"/>
        <v>-0.18016443193097989</v>
      </c>
      <c r="H20">
        <f t="shared" si="4"/>
        <v>0.98189766370472997</v>
      </c>
    </row>
    <row r="21" spans="1:8" x14ac:dyDescent="0.2">
      <c r="A21">
        <v>13</v>
      </c>
      <c r="B21">
        <v>1472.3920000000001</v>
      </c>
      <c r="C21">
        <v>76.295000000000002</v>
      </c>
      <c r="D21" s="2">
        <f t="shared" si="0"/>
        <v>349.30250000000001</v>
      </c>
      <c r="E21" s="5">
        <f t="shared" si="1"/>
        <v>870.35693715923901</v>
      </c>
      <c r="F21">
        <f t="shared" si="2"/>
        <v>-0.17552140208917053</v>
      </c>
      <c r="G21">
        <f t="shared" si="3"/>
        <v>-0.17863574313894831</v>
      </c>
      <c r="H21">
        <f t="shared" si="4"/>
        <v>0.98256596918929406</v>
      </c>
    </row>
    <row r="22" spans="1:8" x14ac:dyDescent="0.2">
      <c r="A22">
        <v>14</v>
      </c>
      <c r="B22">
        <v>1472.9280000000001</v>
      </c>
      <c r="C22">
        <v>76.010000000000005</v>
      </c>
      <c r="D22" s="2">
        <f t="shared" si="0"/>
        <v>349.01649999999995</v>
      </c>
      <c r="E22" s="5">
        <f t="shared" si="1"/>
        <v>869.61843770467942</v>
      </c>
      <c r="F22">
        <f t="shared" si="2"/>
        <v>-0.17660315587117784</v>
      </c>
      <c r="G22">
        <f t="shared" si="3"/>
        <v>-0.17776817126681863</v>
      </c>
      <c r="H22">
        <f t="shared" si="4"/>
        <v>0.99344643426695223</v>
      </c>
    </row>
    <row r="23" spans="1:8" x14ac:dyDescent="0.2">
      <c r="A23">
        <v>15</v>
      </c>
      <c r="B23">
        <v>1473.4649999999999</v>
      </c>
      <c r="C23">
        <v>75.722999999999999</v>
      </c>
      <c r="D23" s="2">
        <f t="shared" si="0"/>
        <v>348.73249999999996</v>
      </c>
      <c r="E23" s="5">
        <f t="shared" si="1"/>
        <v>868.8847529823704</v>
      </c>
      <c r="F23">
        <f t="shared" si="2"/>
        <v>-0.17276522119010504</v>
      </c>
      <c r="G23">
        <f t="shared" si="3"/>
        <v>-0.17659529641250898</v>
      </c>
      <c r="H23">
        <f t="shared" si="4"/>
        <v>0.97831156718094425</v>
      </c>
    </row>
    <row r="24" spans="1:8" x14ac:dyDescent="0.2">
      <c r="A24">
        <v>16</v>
      </c>
      <c r="B24">
        <v>1474.002</v>
      </c>
      <c r="C24">
        <v>75.441999999999993</v>
      </c>
      <c r="D24" s="2">
        <f t="shared" si="0"/>
        <v>348.45049999999998</v>
      </c>
      <c r="E24" s="5">
        <f t="shared" si="1"/>
        <v>868.1558905370357</v>
      </c>
      <c r="F24">
        <f t="shared" si="2"/>
        <v>-0.17384891160476335</v>
      </c>
      <c r="G24">
        <f t="shared" si="3"/>
        <v>-0.17509027597360677</v>
      </c>
      <c r="H24">
        <f t="shared" si="4"/>
        <v>0.99291014671179945</v>
      </c>
    </row>
    <row r="25" spans="1:8" x14ac:dyDescent="0.2">
      <c r="A25">
        <v>17</v>
      </c>
      <c r="B25">
        <v>1474.538</v>
      </c>
      <c r="C25">
        <v>75.159000000000006</v>
      </c>
      <c r="D25" s="2">
        <f t="shared" si="0"/>
        <v>348.16649999999998</v>
      </c>
      <c r="E25" s="5">
        <f t="shared" si="1"/>
        <v>867.42151208114115</v>
      </c>
      <c r="F25">
        <f t="shared" si="2"/>
        <v>-0.1749294266553359</v>
      </c>
      <c r="G25">
        <f t="shared" si="3"/>
        <v>-0.17423314904499274</v>
      </c>
      <c r="H25">
        <f t="shared" si="4"/>
        <v>1.0039962407507388</v>
      </c>
    </row>
    <row r="26" spans="1:8" x14ac:dyDescent="0.2">
      <c r="A26">
        <v>18</v>
      </c>
      <c r="B26">
        <v>1475.075</v>
      </c>
      <c r="C26">
        <v>74.873999999999995</v>
      </c>
      <c r="D26" s="2">
        <f t="shared" si="0"/>
        <v>347.88799999999998</v>
      </c>
      <c r="E26" s="5">
        <f t="shared" si="1"/>
        <v>866.70101797053997</v>
      </c>
      <c r="F26">
        <f t="shared" si="2"/>
        <v>-0.16681151816596909</v>
      </c>
      <c r="G26">
        <f t="shared" si="3"/>
        <v>-0.17310606751872781</v>
      </c>
      <c r="H26">
        <f t="shared" si="4"/>
        <v>0.96363761569433304</v>
      </c>
    </row>
    <row r="27" spans="1:8" x14ac:dyDescent="0.2">
      <c r="A27">
        <v>19</v>
      </c>
      <c r="B27">
        <v>1475.6120000000001</v>
      </c>
      <c r="C27">
        <v>74.602000000000004</v>
      </c>
      <c r="D27" s="2">
        <f t="shared" si="0"/>
        <v>347.61399999999998</v>
      </c>
      <c r="E27" s="5">
        <f t="shared" si="1"/>
        <v>865.99183936439306</v>
      </c>
      <c r="F27">
        <f t="shared" si="2"/>
        <v>-0.16912612784742309</v>
      </c>
      <c r="G27">
        <f t="shared" si="3"/>
        <v>-0.17164487841337592</v>
      </c>
      <c r="H27">
        <f t="shared" si="4"/>
        <v>0.98532580412980997</v>
      </c>
    </row>
    <row r="28" spans="1:8" x14ac:dyDescent="0.2">
      <c r="A28">
        <v>20</v>
      </c>
      <c r="B28">
        <v>1476.1479999999999</v>
      </c>
      <c r="C28">
        <v>74.325999999999993</v>
      </c>
      <c r="D28" s="2">
        <f t="shared" si="0"/>
        <v>347.33899999999994</v>
      </c>
      <c r="E28" s="5">
        <f t="shared" si="1"/>
        <v>865.27974734137558</v>
      </c>
      <c r="F28">
        <f t="shared" si="2"/>
        <v>-0.16776251408594009</v>
      </c>
      <c r="G28">
        <f t="shared" si="3"/>
        <v>-0.17051698048589337</v>
      </c>
      <c r="H28">
        <f t="shared" si="4"/>
        <v>0.98384638062376928</v>
      </c>
    </row>
    <row r="29" spans="1:8" x14ac:dyDescent="0.2">
      <c r="A29">
        <v>21</v>
      </c>
      <c r="B29">
        <v>1476.684</v>
      </c>
      <c r="C29">
        <v>74.052000000000007</v>
      </c>
      <c r="D29" s="2">
        <f t="shared" si="0"/>
        <v>347.0625</v>
      </c>
      <c r="E29" s="5">
        <f t="shared" si="1"/>
        <v>864.56344292052745</v>
      </c>
      <c r="F29">
        <f t="shared" si="2"/>
        <v>-0.17068246072674551</v>
      </c>
      <c r="G29">
        <f t="shared" si="3"/>
        <v>-0.16968723216140588</v>
      </c>
      <c r="H29">
        <f t="shared" si="4"/>
        <v>1.0058650763092944</v>
      </c>
    </row>
    <row r="30" spans="1:8" x14ac:dyDescent="0.2">
      <c r="A30">
        <v>22</v>
      </c>
      <c r="B30">
        <v>1477.221</v>
      </c>
      <c r="C30">
        <v>73.772999999999996</v>
      </c>
      <c r="D30" s="2">
        <f t="shared" si="0"/>
        <v>346.78699999999998</v>
      </c>
      <c r="E30" s="5">
        <f t="shared" si="1"/>
        <v>863.84940192130296</v>
      </c>
      <c r="F30">
        <f t="shared" si="2"/>
        <v>-0.16626267560949728</v>
      </c>
      <c r="G30">
        <f t="shared" si="3"/>
        <v>-0.16857081780540648</v>
      </c>
      <c r="H30">
        <f t="shared" si="4"/>
        <v>0.98630758143100639</v>
      </c>
    </row>
    <row r="31" spans="1:8" x14ac:dyDescent="0.2">
      <c r="A31">
        <v>23</v>
      </c>
      <c r="B31">
        <v>1477.758</v>
      </c>
      <c r="C31">
        <v>73.501000000000005</v>
      </c>
      <c r="D31" s="2">
        <f t="shared" si="0"/>
        <v>346.51749999999998</v>
      </c>
      <c r="E31" s="5">
        <f t="shared" si="1"/>
        <v>863.15059588931479</v>
      </c>
      <c r="F31">
        <f t="shared" si="2"/>
        <v>-0.16307435156088904</v>
      </c>
      <c r="G31">
        <f t="shared" si="3"/>
        <v>-0.16716560263383259</v>
      </c>
      <c r="H31">
        <f t="shared" si="4"/>
        <v>0.97552576003386759</v>
      </c>
    </row>
    <row r="32" spans="1:8" x14ac:dyDescent="0.2">
      <c r="A32">
        <v>24</v>
      </c>
      <c r="B32">
        <v>1478.2940000000001</v>
      </c>
      <c r="C32">
        <v>73.233999999999995</v>
      </c>
      <c r="D32" s="2">
        <f t="shared" si="0"/>
        <v>346.24849999999998</v>
      </c>
      <c r="E32" s="5">
        <f t="shared" si="1"/>
        <v>862.45277502314286</v>
      </c>
      <c r="F32">
        <f t="shared" si="2"/>
        <v>-0.16538359915733702</v>
      </c>
      <c r="G32">
        <f t="shared" si="3"/>
        <v>-0.1663703424976761</v>
      </c>
      <c r="H32">
        <f t="shared" si="4"/>
        <v>0.99406899495712187</v>
      </c>
    </row>
    <row r="33" spans="1:8" x14ac:dyDescent="0.2">
      <c r="A33">
        <v>25</v>
      </c>
      <c r="B33">
        <v>1478.8309999999999</v>
      </c>
      <c r="C33">
        <v>72.962999999999994</v>
      </c>
      <c r="D33" s="2">
        <f t="shared" si="0"/>
        <v>345.97849999999994</v>
      </c>
      <c r="E33" s="5">
        <f t="shared" si="1"/>
        <v>861.75204742905248</v>
      </c>
      <c r="F33">
        <f t="shared" si="2"/>
        <v>-0.16402967641662319</v>
      </c>
      <c r="G33">
        <f t="shared" si="3"/>
        <v>-0.16527394585896585</v>
      </c>
      <c r="H33">
        <f t="shared" si="4"/>
        <v>0.99247147252474732</v>
      </c>
    </row>
    <row r="34" spans="1:8" x14ac:dyDescent="0.2">
      <c r="A34">
        <v>26</v>
      </c>
      <c r="B34">
        <v>1479.3679999999999</v>
      </c>
      <c r="C34">
        <v>72.694000000000003</v>
      </c>
      <c r="D34" s="2">
        <f t="shared" si="0"/>
        <v>345.71100000000001</v>
      </c>
      <c r="E34" s="5">
        <f t="shared" si="1"/>
        <v>861.05749937950623</v>
      </c>
      <c r="F34">
        <f t="shared" si="2"/>
        <v>-0.16206962022522162</v>
      </c>
      <c r="G34">
        <f t="shared" si="3"/>
        <v>-0.16419228949092665</v>
      </c>
      <c r="H34">
        <f t="shared" si="4"/>
        <v>0.98707205269939102</v>
      </c>
    </row>
    <row r="35" spans="1:8" x14ac:dyDescent="0.2">
      <c r="A35">
        <v>27</v>
      </c>
      <c r="B35">
        <v>1479.905</v>
      </c>
      <c r="C35">
        <v>72.427999999999997</v>
      </c>
      <c r="D35" s="2">
        <f t="shared" si="0"/>
        <v>345.44200000000001</v>
      </c>
      <c r="E35" s="5">
        <f t="shared" si="1"/>
        <v>860.35874701044133</v>
      </c>
      <c r="F35">
        <f t="shared" si="2"/>
        <v>-0.16559083903260277</v>
      </c>
      <c r="G35">
        <f t="shared" si="3"/>
        <v>-0.16278511116229891</v>
      </c>
      <c r="H35">
        <f t="shared" si="4"/>
        <v>1.0172357769716822</v>
      </c>
    </row>
    <row r="36" spans="1:8" x14ac:dyDescent="0.2">
      <c r="A36">
        <v>28</v>
      </c>
      <c r="B36">
        <v>1480.441</v>
      </c>
      <c r="C36">
        <v>72.156000000000006</v>
      </c>
      <c r="D36" s="2">
        <f t="shared" si="0"/>
        <v>345.17399999999998</v>
      </c>
      <c r="E36" s="5">
        <f t="shared" si="1"/>
        <v>859.66228360978766</v>
      </c>
      <c r="F36">
        <f t="shared" si="2"/>
        <v>-0.16059041641692953</v>
      </c>
      <c r="G36">
        <f t="shared" si="3"/>
        <v>-0.16202028592866236</v>
      </c>
      <c r="H36">
        <f t="shared" si="4"/>
        <v>0.99117475010282108</v>
      </c>
    </row>
    <row r="37" spans="1:8" x14ac:dyDescent="0.2">
      <c r="A37">
        <v>29</v>
      </c>
      <c r="B37">
        <v>1480.9780000000001</v>
      </c>
      <c r="C37">
        <v>71.891999999999996</v>
      </c>
      <c r="D37" s="2">
        <f t="shared" si="0"/>
        <v>344.91499999999996</v>
      </c>
      <c r="E37" s="5">
        <f t="shared" si="1"/>
        <v>858.98891636021256</v>
      </c>
      <c r="F37">
        <f t="shared" si="2"/>
        <v>-0.15438642153296461</v>
      </c>
      <c r="G37">
        <f t="shared" si="3"/>
        <v>-0.1609945441698383</v>
      </c>
      <c r="H37">
        <f t="shared" si="4"/>
        <v>0.95895436910021892</v>
      </c>
    </row>
    <row r="38" spans="1:8" x14ac:dyDescent="0.2">
      <c r="A38">
        <v>30</v>
      </c>
      <c r="B38">
        <v>1481.5150000000001</v>
      </c>
      <c r="C38">
        <v>71.638000000000005</v>
      </c>
      <c r="D38" s="2">
        <f t="shared" si="0"/>
        <v>344.65499999999997</v>
      </c>
      <c r="E38" s="5">
        <f t="shared" si="1"/>
        <v>858.31266017814414</v>
      </c>
      <c r="F38">
        <f t="shared" si="2"/>
        <v>-0.16155298219899844</v>
      </c>
      <c r="G38">
        <f t="shared" si="3"/>
        <v>-0.15962496178994934</v>
      </c>
      <c r="H38">
        <f t="shared" si="4"/>
        <v>1.0120784392831128</v>
      </c>
    </row>
    <row r="39" spans="1:8" x14ac:dyDescent="0.2">
      <c r="A39">
        <v>31</v>
      </c>
      <c r="B39">
        <v>1482.0509999999999</v>
      </c>
      <c r="C39">
        <v>71.372</v>
      </c>
      <c r="D39" s="2">
        <f t="shared" si="0"/>
        <v>344.39249999999998</v>
      </c>
      <c r="E39" s="5">
        <f t="shared" si="1"/>
        <v>857.62960788649218</v>
      </c>
      <c r="F39">
        <f t="shared" si="2"/>
        <v>-0.15717640602999364</v>
      </c>
      <c r="G39">
        <f t="shared" si="3"/>
        <v>-0.15888158217305828</v>
      </c>
      <c r="H39">
        <f t="shared" si="4"/>
        <v>0.98926762863421569</v>
      </c>
    </row>
    <row r="40" spans="1:8" x14ac:dyDescent="0.2">
      <c r="A40">
        <v>32</v>
      </c>
      <c r="B40">
        <v>1482.588</v>
      </c>
      <c r="C40">
        <v>71.113</v>
      </c>
      <c r="D40" s="2">
        <f t="shared" si="0"/>
        <v>344.13249999999999</v>
      </c>
      <c r="E40" s="5">
        <f t="shared" si="1"/>
        <v>856.95277016485875</v>
      </c>
      <c r="F40">
        <f t="shared" si="2"/>
        <v>-0.15826512262403333</v>
      </c>
      <c r="G40">
        <f t="shared" si="3"/>
        <v>-0.15783472928929684</v>
      </c>
      <c r="H40">
        <f t="shared" si="4"/>
        <v>1.0027268607908695</v>
      </c>
    </row>
    <row r="41" spans="1:8" x14ac:dyDescent="0.2">
      <c r="A41">
        <v>33</v>
      </c>
      <c r="B41">
        <v>1483.125</v>
      </c>
      <c r="C41">
        <v>70.852000000000004</v>
      </c>
      <c r="D41" s="2">
        <f t="shared" si="0"/>
        <v>343.87599999999998</v>
      </c>
      <c r="E41" s="5">
        <f t="shared" si="1"/>
        <v>856.28476039261909</v>
      </c>
      <c r="F41">
        <f t="shared" si="2"/>
        <v>-0.15268858830633331</v>
      </c>
      <c r="G41">
        <f t="shared" si="3"/>
        <v>-0.15682623321133918</v>
      </c>
      <c r="H41">
        <f t="shared" si="4"/>
        <v>0.97361637259099387</v>
      </c>
    </row>
    <row r="42" spans="1:8" x14ac:dyDescent="0.2">
      <c r="A42">
        <v>34</v>
      </c>
      <c r="B42">
        <v>1483.662</v>
      </c>
      <c r="C42">
        <v>70.599999999999994</v>
      </c>
      <c r="D42" s="2">
        <f t="shared" si="0"/>
        <v>343.62149999999997</v>
      </c>
      <c r="E42" s="5">
        <f t="shared" si="1"/>
        <v>855.62168130110012</v>
      </c>
      <c r="F42">
        <f t="shared" si="2"/>
        <v>-0.15559754073398827</v>
      </c>
      <c r="G42">
        <f t="shared" si="3"/>
        <v>-0.15550987879244085</v>
      </c>
      <c r="H42">
        <f t="shared" si="4"/>
        <v>1.0005637065775379</v>
      </c>
    </row>
    <row r="43" spans="1:8" x14ac:dyDescent="0.2">
      <c r="A43">
        <v>35</v>
      </c>
      <c r="B43">
        <v>1484.1980000000001</v>
      </c>
      <c r="C43">
        <v>70.343000000000004</v>
      </c>
      <c r="D43" s="2">
        <f t="shared" si="0"/>
        <v>343.36299999999994</v>
      </c>
      <c r="E43" s="5">
        <f t="shared" si="1"/>
        <v>854.9478972438759</v>
      </c>
      <c r="F43">
        <f t="shared" si="2"/>
        <v>-0.15728989434336821</v>
      </c>
      <c r="G43">
        <f t="shared" si="3"/>
        <v>-0.15476414714292053</v>
      </c>
      <c r="H43">
        <f t="shared" si="4"/>
        <v>1.0163199762159076</v>
      </c>
    </row>
    <row r="44" spans="1:8" x14ac:dyDescent="0.2">
      <c r="A44">
        <v>36</v>
      </c>
      <c r="B44">
        <v>1484.7349999999999</v>
      </c>
      <c r="C44">
        <v>70.082999999999998</v>
      </c>
      <c r="D44" s="2">
        <f>AVERAGE(C44:C45)+273.15</f>
        <v>343.10699999999997</v>
      </c>
      <c r="E44" s="5">
        <f t="shared" si="1"/>
        <v>854.28034825828149</v>
      </c>
      <c r="F44">
        <f t="shared" si="2"/>
        <v>-0.15233117115571654</v>
      </c>
      <c r="G44">
        <f t="shared" si="3"/>
        <v>-0.15376240175775788</v>
      </c>
      <c r="H44">
        <f t="shared" si="4"/>
        <v>0.99069193388188526</v>
      </c>
    </row>
    <row r="45" spans="1:8" x14ac:dyDescent="0.2">
      <c r="A45">
        <v>37</v>
      </c>
      <c r="B45">
        <v>1485.2719999999999</v>
      </c>
      <c r="C45">
        <v>69.831000000000003</v>
      </c>
      <c r="D45" s="2">
        <f t="shared" si="0"/>
        <v>342.85299999999995</v>
      </c>
      <c r="E45" s="5">
        <f t="shared" si="1"/>
        <v>853.61773807531574</v>
      </c>
      <c r="F45">
        <f t="shared" si="2"/>
        <v>-0.15462909733431324</v>
      </c>
      <c r="G45">
        <f t="shared" si="3"/>
        <v>-0.15246256895494933</v>
      </c>
      <c r="H45">
        <f t="shared" si="4"/>
        <v>1.0142102313650774</v>
      </c>
    </row>
    <row r="46" spans="1:8" x14ac:dyDescent="0.2">
      <c r="A46">
        <v>38</v>
      </c>
      <c r="B46">
        <v>1485.808</v>
      </c>
      <c r="C46">
        <v>69.575000000000003</v>
      </c>
      <c r="D46" s="2">
        <f t="shared" si="0"/>
        <v>342.60149999999999</v>
      </c>
      <c r="E46" s="5">
        <f t="shared" si="1"/>
        <v>852.96137850862488</v>
      </c>
      <c r="F46">
        <f t="shared" si="2"/>
        <v>-0.14907820144388617</v>
      </c>
      <c r="G46">
        <f t="shared" si="3"/>
        <v>-0.15176947794456486</v>
      </c>
      <c r="H46">
        <f t="shared" si="4"/>
        <v>0.9822673403300386</v>
      </c>
    </row>
    <row r="47" spans="1:8" x14ac:dyDescent="0.2">
      <c r="A47">
        <v>39</v>
      </c>
      <c r="B47">
        <v>1486.345</v>
      </c>
      <c r="C47">
        <v>69.328000000000003</v>
      </c>
      <c r="D47" s="2">
        <f t="shared" si="0"/>
        <v>342.35649999999998</v>
      </c>
      <c r="E47" s="5">
        <f t="shared" si="1"/>
        <v>852.32172322470615</v>
      </c>
      <c r="F47">
        <f t="shared" si="2"/>
        <v>-0.14655399287897092</v>
      </c>
      <c r="G47">
        <f t="shared" si="3"/>
        <v>-0.1505289964305285</v>
      </c>
      <c r="H47">
        <f t="shared" si="4"/>
        <v>0.97359310401440091</v>
      </c>
    </row>
    <row r="48" spans="1:8" x14ac:dyDescent="0.2">
      <c r="A48">
        <v>40</v>
      </c>
      <c r="B48">
        <v>1486.8810000000001</v>
      </c>
      <c r="C48">
        <v>69.084999999999994</v>
      </c>
      <c r="D48" s="2">
        <f t="shared" si="0"/>
        <v>342.11149999999998</v>
      </c>
      <c r="E48" s="5">
        <f t="shared" si="1"/>
        <v>851.68181219069447</v>
      </c>
      <c r="F48">
        <f t="shared" si="2"/>
        <v>-0.14885456242562398</v>
      </c>
      <c r="G48">
        <f t="shared" si="3"/>
        <v>-0.14955746121153299</v>
      </c>
      <c r="H48">
        <f t="shared" si="4"/>
        <v>0.99530014229838504</v>
      </c>
    </row>
    <row r="49" spans="1:8" x14ac:dyDescent="0.2">
      <c r="A49">
        <v>41</v>
      </c>
      <c r="B49">
        <v>1487.4169999999999</v>
      </c>
      <c r="C49">
        <v>68.837999999999994</v>
      </c>
      <c r="D49" s="2">
        <f t="shared" si="0"/>
        <v>341.86449999999996</v>
      </c>
      <c r="E49" s="5">
        <f t="shared" si="1"/>
        <v>851.03641864451561</v>
      </c>
      <c r="F49">
        <f t="shared" si="2"/>
        <v>-0.14874176234869052</v>
      </c>
      <c r="G49">
        <f t="shared" si="3"/>
        <v>-0.14858802878048671</v>
      </c>
      <c r="H49">
        <f t="shared" si="4"/>
        <v>1.001034629569189</v>
      </c>
    </row>
    <row r="50" spans="1:8" x14ac:dyDescent="0.2">
      <c r="A50">
        <v>42</v>
      </c>
      <c r="B50">
        <v>1487.953</v>
      </c>
      <c r="C50">
        <v>68.590999999999994</v>
      </c>
      <c r="D50" s="2">
        <f t="shared" si="0"/>
        <v>341.62</v>
      </c>
      <c r="E50" s="5">
        <f t="shared" si="1"/>
        <v>850.39730169297218</v>
      </c>
      <c r="F50">
        <f t="shared" si="2"/>
        <v>-0.14562135362407444</v>
      </c>
      <c r="G50">
        <f t="shared" si="3"/>
        <v>-0.14791570517208633</v>
      </c>
      <c r="H50">
        <f t="shared" si="4"/>
        <v>0.98448879011635293</v>
      </c>
    </row>
    <row r="51" spans="1:8" x14ac:dyDescent="0.2">
      <c r="A51">
        <v>43</v>
      </c>
      <c r="B51">
        <v>1488.49</v>
      </c>
      <c r="C51">
        <v>68.349000000000004</v>
      </c>
      <c r="D51" s="2">
        <f t="shared" si="0"/>
        <v>341.37399999999997</v>
      </c>
      <c r="E51" s="5">
        <f t="shared" si="1"/>
        <v>849.75400714666955</v>
      </c>
      <c r="F51">
        <f t="shared" si="2"/>
        <v>-0.15032148386424585</v>
      </c>
      <c r="G51">
        <f t="shared" si="3"/>
        <v>-0.14693689290122278</v>
      </c>
      <c r="H51">
        <f t="shared" si="4"/>
        <v>1.0230343169519607</v>
      </c>
    </row>
    <row r="52" spans="1:8" x14ac:dyDescent="0.2">
      <c r="A52">
        <v>44</v>
      </c>
      <c r="B52">
        <v>1489.027</v>
      </c>
      <c r="C52">
        <v>68.099000000000004</v>
      </c>
      <c r="D52" s="2">
        <f t="shared" si="0"/>
        <v>341.13199999999995</v>
      </c>
      <c r="E52" s="5">
        <f t="shared" si="1"/>
        <v>849.12092164104399</v>
      </c>
      <c r="F52">
        <f t="shared" si="2"/>
        <v>-0.1405960836118377</v>
      </c>
      <c r="G52">
        <f t="shared" si="3"/>
        <v>-0.14575074862621248</v>
      </c>
      <c r="H52">
        <f t="shared" si="4"/>
        <v>0.96463369785088193</v>
      </c>
    </row>
    <row r="53" spans="1:8" x14ac:dyDescent="0.2">
      <c r="A53">
        <v>45</v>
      </c>
      <c r="B53">
        <v>1489.5630000000001</v>
      </c>
      <c r="C53">
        <v>67.864999999999995</v>
      </c>
      <c r="D53" s="2">
        <f t="shared" si="0"/>
        <v>340.89499999999998</v>
      </c>
      <c r="E53" s="5">
        <f t="shared" si="1"/>
        <v>848.50067523485598</v>
      </c>
      <c r="F53">
        <f t="shared" si="2"/>
        <v>-0.14409577867108966</v>
      </c>
      <c r="G53">
        <f t="shared" si="3"/>
        <v>-0.14508696180630068</v>
      </c>
      <c r="H53">
        <f t="shared" si="4"/>
        <v>0.99316835142957716</v>
      </c>
    </row>
    <row r="54" spans="1:8" x14ac:dyDescent="0.2">
      <c r="A54">
        <v>46</v>
      </c>
      <c r="B54">
        <v>1490.1</v>
      </c>
      <c r="C54">
        <v>67.625</v>
      </c>
      <c r="D54" s="2">
        <f t="shared" si="0"/>
        <v>340.65599999999995</v>
      </c>
      <c r="E54" s="5">
        <f t="shared" si="1"/>
        <v>847.87495312280203</v>
      </c>
      <c r="F54">
        <f t="shared" si="2"/>
        <v>-0.14278960340546706</v>
      </c>
      <c r="G54">
        <f t="shared" si="3"/>
        <v>-0.14416099982971883</v>
      </c>
      <c r="H54">
        <f t="shared" si="4"/>
        <v>0.99048704971613932</v>
      </c>
    </row>
    <row r="55" spans="1:8" x14ac:dyDescent="0.2">
      <c r="A55">
        <v>47</v>
      </c>
      <c r="B55">
        <v>1490.6369999999999</v>
      </c>
      <c r="C55">
        <v>67.387</v>
      </c>
      <c r="D55" s="2">
        <f t="shared" si="0"/>
        <v>340.41699999999997</v>
      </c>
      <c r="E55" s="5">
        <f t="shared" si="1"/>
        <v>847.24898857013329</v>
      </c>
      <c r="F55">
        <f t="shared" si="2"/>
        <v>-0.14388321223493977</v>
      </c>
      <c r="G55">
        <f t="shared" si="3"/>
        <v>-0.14322922058707896</v>
      </c>
      <c r="H55">
        <f t="shared" si="4"/>
        <v>1.0045660490588455</v>
      </c>
    </row>
    <row r="56" spans="1:8" x14ac:dyDescent="0.2">
      <c r="A56">
        <v>48</v>
      </c>
      <c r="B56">
        <v>1491.174</v>
      </c>
      <c r="C56">
        <v>67.147000000000006</v>
      </c>
      <c r="D56" s="2">
        <f t="shared" si="0"/>
        <v>340.178</v>
      </c>
      <c r="E56" s="5">
        <f t="shared" si="1"/>
        <v>846.62278171122568</v>
      </c>
      <c r="F56">
        <f t="shared" si="2"/>
        <v>-0.1425787267206492</v>
      </c>
      <c r="G56">
        <f t="shared" si="3"/>
        <v>-0.14204214699794027</v>
      </c>
      <c r="H56">
        <f t="shared" si="4"/>
        <v>1.0037776092100095</v>
      </c>
    </row>
    <row r="57" spans="1:8" x14ac:dyDescent="0.2">
      <c r="A57">
        <v>49</v>
      </c>
      <c r="B57">
        <v>1491.71</v>
      </c>
      <c r="C57">
        <v>66.909000000000006</v>
      </c>
      <c r="D57" s="2">
        <f t="shared" si="0"/>
        <v>339.94200000000001</v>
      </c>
      <c r="E57" s="5">
        <f t="shared" si="1"/>
        <v>846.00419755836106</v>
      </c>
      <c r="F57">
        <f t="shared" si="2"/>
        <v>-0.14008002142498563</v>
      </c>
      <c r="G57">
        <f t="shared" si="3"/>
        <v>-0.14140246389897196</v>
      </c>
      <c r="H57">
        <f t="shared" si="4"/>
        <v>0.99064767022071709</v>
      </c>
    </row>
    <row r="58" spans="1:8" x14ac:dyDescent="0.2">
      <c r="A58">
        <v>50</v>
      </c>
      <c r="B58">
        <v>1492.2470000000001</v>
      </c>
      <c r="C58">
        <v>66.674999999999997</v>
      </c>
      <c r="D58" s="2">
        <f t="shared" si="0"/>
        <v>339.70499999999998</v>
      </c>
      <c r="E58" s="5">
        <f t="shared" si="1"/>
        <v>845.382754785261</v>
      </c>
      <c r="F58">
        <f t="shared" si="2"/>
        <v>-0.14356628094865762</v>
      </c>
      <c r="G58">
        <f t="shared" si="3"/>
        <v>-0.14047651903130237</v>
      </c>
      <c r="H58">
        <f t="shared" si="4"/>
        <v>1.0219948639008256</v>
      </c>
    </row>
    <row r="59" spans="1:8" x14ac:dyDescent="0.2">
      <c r="A59">
        <v>51</v>
      </c>
      <c r="B59">
        <v>1492.7840000000001</v>
      </c>
      <c r="C59">
        <v>66.435000000000002</v>
      </c>
      <c r="D59" s="2">
        <f t="shared" si="0"/>
        <v>339.46949999999998</v>
      </c>
      <c r="E59" s="5">
        <f t="shared" si="1"/>
        <v>844.76500957728217</v>
      </c>
      <c r="F59">
        <f t="shared" si="2"/>
        <v>-0.13808157149945716</v>
      </c>
      <c r="G59">
        <f t="shared" si="3"/>
        <v>-0.13932721050886937</v>
      </c>
      <c r="H59">
        <f t="shared" si="4"/>
        <v>0.99105961423570654</v>
      </c>
    </row>
    <row r="60" spans="1:8" x14ac:dyDescent="0.2">
      <c r="A60">
        <v>52</v>
      </c>
      <c r="B60">
        <v>1493.32</v>
      </c>
      <c r="C60">
        <v>66.203999999999994</v>
      </c>
      <c r="D60" s="2">
        <f t="shared" si="0"/>
        <v>339.24199999999996</v>
      </c>
      <c r="E60" s="5">
        <f t="shared" si="1"/>
        <v>844.1680264312788</v>
      </c>
      <c r="F60">
        <f t="shared" si="2"/>
        <v>-0.13380265819261489</v>
      </c>
      <c r="G60">
        <f t="shared" si="3"/>
        <v>-0.13872646296354976</v>
      </c>
      <c r="H60">
        <f t="shared" si="4"/>
        <v>0.96450709788349032</v>
      </c>
    </row>
    <row r="61" spans="1:8" x14ac:dyDescent="0.2">
      <c r="A61">
        <v>53</v>
      </c>
      <c r="B61">
        <v>1493.857</v>
      </c>
      <c r="C61">
        <v>65.98</v>
      </c>
      <c r="D61" s="2">
        <f t="shared" si="0"/>
        <v>339.01199999999994</v>
      </c>
      <c r="E61" s="5">
        <f t="shared" si="1"/>
        <v>843.56426046785032</v>
      </c>
      <c r="F61">
        <f t="shared" si="2"/>
        <v>-0.14086983268685804</v>
      </c>
      <c r="G61">
        <f t="shared" si="3"/>
        <v>-0.1378215115044196</v>
      </c>
      <c r="H61">
        <f t="shared" si="4"/>
        <v>1.0221178910981592</v>
      </c>
    </row>
    <row r="62" spans="1:8" x14ac:dyDescent="0.2">
      <c r="A62">
        <v>54</v>
      </c>
      <c r="B62">
        <v>1494.394</v>
      </c>
      <c r="C62">
        <v>65.744</v>
      </c>
      <c r="D62" s="2">
        <f t="shared" si="0"/>
        <v>338.78149999999999</v>
      </c>
      <c r="E62" s="5">
        <f t="shared" si="1"/>
        <v>842.95895758365634</v>
      </c>
      <c r="F62">
        <f t="shared" si="2"/>
        <v>-0.13420749563690751</v>
      </c>
      <c r="G62">
        <f t="shared" si="3"/>
        <v>-0.13670545115468402</v>
      </c>
      <c r="H62">
        <f t="shared" si="4"/>
        <v>0.98172746224325724</v>
      </c>
    </row>
    <row r="63" spans="1:8" x14ac:dyDescent="0.2">
      <c r="A63">
        <v>55</v>
      </c>
      <c r="B63">
        <v>1494.93</v>
      </c>
      <c r="C63">
        <v>65.519000000000005</v>
      </c>
      <c r="D63" s="2">
        <f t="shared" si="0"/>
        <v>338.55399999999997</v>
      </c>
      <c r="E63" s="5">
        <f t="shared" si="1"/>
        <v>842.3613126865481</v>
      </c>
      <c r="F63">
        <f t="shared" si="2"/>
        <v>-0.13709261891712118</v>
      </c>
      <c r="G63">
        <f t="shared" si="3"/>
        <v>-0.13582871230021812</v>
      </c>
      <c r="H63">
        <f t="shared" si="4"/>
        <v>1.0093051505495354</v>
      </c>
    </row>
    <row r="64" spans="1:8" x14ac:dyDescent="0.2">
      <c r="A64">
        <v>56</v>
      </c>
      <c r="B64">
        <v>1495.4659999999999</v>
      </c>
      <c r="C64">
        <v>65.289000000000001</v>
      </c>
      <c r="D64" s="2">
        <f t="shared" si="0"/>
        <v>338.32650000000001</v>
      </c>
      <c r="E64" s="5">
        <f t="shared" si="1"/>
        <v>841.76344921096154</v>
      </c>
      <c r="F64">
        <f t="shared" si="2"/>
        <v>-0.13401715874889072</v>
      </c>
      <c r="G64">
        <f t="shared" si="3"/>
        <v>-0.13522457569953161</v>
      </c>
      <c r="H64">
        <f t="shared" si="4"/>
        <v>0.99107102429869132</v>
      </c>
    </row>
    <row r="65" spans="1:8" x14ac:dyDescent="0.2">
      <c r="A65">
        <v>57</v>
      </c>
      <c r="B65">
        <v>1496.0029999999999</v>
      </c>
      <c r="C65">
        <v>65.063999999999993</v>
      </c>
      <c r="D65" s="2">
        <f t="shared" si="0"/>
        <v>338.10299999999995</v>
      </c>
      <c r="E65" s="5">
        <f t="shared" si="1"/>
        <v>841.17588489038906</v>
      </c>
      <c r="F65">
        <f t="shared" si="2"/>
        <v>-0.13213796446494161</v>
      </c>
      <c r="G65">
        <f t="shared" si="3"/>
        <v>-0.13438013703622365</v>
      </c>
      <c r="H65">
        <f t="shared" si="4"/>
        <v>0.98331470244982977</v>
      </c>
    </row>
    <row r="66" spans="1:8" x14ac:dyDescent="0.2">
      <c r="A66">
        <v>58</v>
      </c>
      <c r="B66">
        <v>1496.54</v>
      </c>
      <c r="C66">
        <v>64.841999999999999</v>
      </c>
      <c r="D66" s="2">
        <f t="shared" si="0"/>
        <v>337.87799999999999</v>
      </c>
      <c r="E66" s="5">
        <f t="shared" si="1"/>
        <v>840.58416433179036</v>
      </c>
      <c r="F66">
        <f t="shared" si="2"/>
        <v>-0.1356137968672792</v>
      </c>
      <c r="G66">
        <f t="shared" si="3"/>
        <v>-0.13326597542713517</v>
      </c>
      <c r="H66">
        <f t="shared" si="4"/>
        <v>1.0176175609161975</v>
      </c>
    </row>
    <row r="67" spans="1:8" x14ac:dyDescent="0.2">
      <c r="A67">
        <v>59</v>
      </c>
      <c r="B67">
        <v>1497.076</v>
      </c>
      <c r="C67">
        <v>64.614000000000004</v>
      </c>
      <c r="D67" s="2">
        <f t="shared" si="0"/>
        <v>337.65549999999996</v>
      </c>
      <c r="E67" s="5">
        <f t="shared" si="1"/>
        <v>839.99880854274727</v>
      </c>
      <c r="F67">
        <f t="shared" si="2"/>
        <v>-0.1289811450527166</v>
      </c>
      <c r="G67">
        <f t="shared" si="3"/>
        <v>-0.132692459352165</v>
      </c>
      <c r="H67">
        <f t="shared" si="4"/>
        <v>0.97203070681206838</v>
      </c>
    </row>
    <row r="68" spans="1:8" x14ac:dyDescent="0.2">
      <c r="A68">
        <v>60</v>
      </c>
      <c r="B68">
        <v>1497.6130000000001</v>
      </c>
      <c r="C68">
        <v>64.397000000000006</v>
      </c>
      <c r="D68" s="2">
        <f t="shared" si="0"/>
        <v>337.43599999999998</v>
      </c>
      <c r="E68" s="5">
        <f t="shared" si="1"/>
        <v>839.42114077572444</v>
      </c>
      <c r="F68">
        <f t="shared" si="2"/>
        <v>-0.1318623166252525</v>
      </c>
      <c r="G68">
        <f t="shared" si="3"/>
        <v>-0.13185300848961948</v>
      </c>
      <c r="H68">
        <f t="shared" si="4"/>
        <v>1.0000705947914246</v>
      </c>
    </row>
    <row r="69" spans="1:8" x14ac:dyDescent="0.2">
      <c r="A69">
        <v>61</v>
      </c>
      <c r="B69">
        <v>1498.15</v>
      </c>
      <c r="C69">
        <v>64.174999999999997</v>
      </c>
      <c r="D69" s="2">
        <f t="shared" si="0"/>
        <v>337.2115</v>
      </c>
      <c r="E69" s="5">
        <f t="shared" si="1"/>
        <v>838.83010438770248</v>
      </c>
      <c r="F69">
        <f t="shared" si="2"/>
        <v>-0.13473725328331476</v>
      </c>
      <c r="G69">
        <f t="shared" si="3"/>
        <v>-0.1309963631569166</v>
      </c>
      <c r="H69">
        <f t="shared" si="4"/>
        <v>1.0285572059883608</v>
      </c>
    </row>
    <row r="70" spans="1:8" x14ac:dyDescent="0.2">
      <c r="A70">
        <v>62</v>
      </c>
      <c r="B70">
        <v>1498.6869999999999</v>
      </c>
      <c r="C70">
        <v>63.948</v>
      </c>
      <c r="D70" s="2">
        <f t="shared" si="0"/>
        <v>336.9905</v>
      </c>
      <c r="E70" s="5">
        <f t="shared" si="1"/>
        <v>838.24807516276655</v>
      </c>
      <c r="F70">
        <f t="shared" si="2"/>
        <v>-0.12752603266679749</v>
      </c>
      <c r="G70">
        <f t="shared" si="3"/>
        <v>-0.13018659723973813</v>
      </c>
      <c r="H70">
        <f t="shared" si="4"/>
        <v>0.97956345254157595</v>
      </c>
    </row>
    <row r="71" spans="1:8" x14ac:dyDescent="0.2">
      <c r="A71">
        <v>63</v>
      </c>
      <c r="B71">
        <v>1499.2239999999999</v>
      </c>
      <c r="C71">
        <v>63.732999999999997</v>
      </c>
      <c r="D71" s="2">
        <f t="shared" si="0"/>
        <v>336.77349999999996</v>
      </c>
      <c r="E71" s="5">
        <f t="shared" si="1"/>
        <v>837.67638047753405</v>
      </c>
      <c r="F71">
        <f t="shared" si="2"/>
        <v>-0.12981001769486927</v>
      </c>
      <c r="G71">
        <f t="shared" si="3"/>
        <v>-0.12936335829444878</v>
      </c>
      <c r="H71">
        <f t="shared" si="4"/>
        <v>1.0034527505029966</v>
      </c>
    </row>
    <row r="72" spans="1:8" x14ac:dyDescent="0.2">
      <c r="A72">
        <v>64</v>
      </c>
      <c r="B72">
        <v>1499.761</v>
      </c>
      <c r="C72">
        <v>63.514000000000003</v>
      </c>
      <c r="D72" s="2">
        <f t="shared" si="0"/>
        <v>336.55349999999999</v>
      </c>
      <c r="E72" s="5">
        <f t="shared" si="1"/>
        <v>837.09658006409359</v>
      </c>
      <c r="F72">
        <f t="shared" si="2"/>
        <v>-0.1309048283517931</v>
      </c>
      <c r="G72">
        <f t="shared" si="3"/>
        <v>-0.12829487211184268</v>
      </c>
      <c r="H72">
        <f t="shared" si="4"/>
        <v>1.0203434182285567</v>
      </c>
    </row>
    <row r="73" spans="1:8" x14ac:dyDescent="0.2">
      <c r="A73">
        <v>65</v>
      </c>
      <c r="B73">
        <v>1500.297</v>
      </c>
      <c r="C73">
        <v>63.292999999999999</v>
      </c>
      <c r="D73" s="2">
        <f t="shared" si="0"/>
        <v>336.33399999999995</v>
      </c>
      <c r="E73" s="5">
        <f t="shared" si="1"/>
        <v>836.51789468221114</v>
      </c>
      <c r="F73">
        <f t="shared" si="2"/>
        <v>-0.12903857357642542</v>
      </c>
      <c r="G73">
        <f t="shared" si="3"/>
        <v>-0.12748011647130417</v>
      </c>
      <c r="H73">
        <f t="shared" si="4"/>
        <v>1.0122250994763726</v>
      </c>
    </row>
    <row r="74" spans="1:8" x14ac:dyDescent="0.2">
      <c r="A74">
        <v>66</v>
      </c>
      <c r="B74">
        <v>1500.8330000000001</v>
      </c>
      <c r="C74">
        <v>63.075000000000003</v>
      </c>
      <c r="D74" s="2">
        <f t="shared" ref="D74:D139" si="5">AVERAGE(C74:C75)+273.15</f>
        <v>336.12149999999997</v>
      </c>
      <c r="E74" s="5">
        <f t="shared" ref="E74:E139" si="6">1/($C$4*D74^$D$4+$E$4*D74^$F$4)</f>
        <v>835.95747118255133</v>
      </c>
      <c r="F74">
        <f t="shared" ref="F74:F139" si="7">$I$6*E74*((C75+273.15)-(C74+273.15))</f>
        <v>-0.12244536586801233</v>
      </c>
      <c r="G74">
        <f t="shared" ref="G74:G139" si="8">-$L$6*$F$6*(B75-B74)*((C75+273.15)^4-$K$6^4)</f>
        <v>-0.12694433323574242</v>
      </c>
      <c r="H74">
        <f t="shared" ref="H74:H139" si="9">F74/G74</f>
        <v>0.96455952579328397</v>
      </c>
    </row>
    <row r="75" spans="1:8" x14ac:dyDescent="0.2">
      <c r="A75">
        <v>67</v>
      </c>
      <c r="B75">
        <v>1501.37</v>
      </c>
      <c r="C75">
        <v>62.868000000000002</v>
      </c>
      <c r="D75" s="2">
        <f t="shared" si="5"/>
        <v>335.91249999999997</v>
      </c>
      <c r="E75" s="5">
        <f t="shared" si="6"/>
        <v>835.40609329559163</v>
      </c>
      <c r="F75">
        <f t="shared" si="7"/>
        <v>-0.12472913719097524</v>
      </c>
      <c r="G75">
        <f t="shared" si="8"/>
        <v>-0.12592230519914818</v>
      </c>
      <c r="H75">
        <f t="shared" si="9"/>
        <v>0.99052456984260306</v>
      </c>
    </row>
    <row r="76" spans="1:8" x14ac:dyDescent="0.2">
      <c r="A76">
        <v>68</v>
      </c>
      <c r="B76">
        <v>1501.9059999999999</v>
      </c>
      <c r="C76">
        <v>62.656999999999996</v>
      </c>
      <c r="D76" s="2">
        <f t="shared" si="5"/>
        <v>335.70049999999998</v>
      </c>
      <c r="E76" s="5">
        <f t="shared" si="6"/>
        <v>834.84661367196463</v>
      </c>
      <c r="F76">
        <f t="shared" si="7"/>
        <v>-0.1258270797966817</v>
      </c>
      <c r="G76">
        <f t="shared" si="8"/>
        <v>-0.1251307264420595</v>
      </c>
      <c r="H76">
        <f t="shared" si="9"/>
        <v>1.0055650068885731</v>
      </c>
    </row>
    <row r="77" spans="1:8" x14ac:dyDescent="0.2">
      <c r="A77">
        <v>69</v>
      </c>
      <c r="B77">
        <v>1502.442</v>
      </c>
      <c r="C77">
        <v>62.444000000000003</v>
      </c>
      <c r="D77" s="2">
        <f t="shared" si="5"/>
        <v>335.488</v>
      </c>
      <c r="E77" s="5">
        <f t="shared" si="6"/>
        <v>834.28562540113796</v>
      </c>
      <c r="F77">
        <f t="shared" si="7"/>
        <v>-0.12515218780920231</v>
      </c>
      <c r="G77">
        <f t="shared" si="8"/>
        <v>-0.12457634497765348</v>
      </c>
      <c r="H77">
        <f t="shared" si="9"/>
        <v>1.004622409107059</v>
      </c>
    </row>
    <row r="78" spans="1:8" x14ac:dyDescent="0.2">
      <c r="A78">
        <v>70</v>
      </c>
      <c r="B78">
        <v>1502.979</v>
      </c>
      <c r="C78">
        <v>62.231999999999999</v>
      </c>
      <c r="D78" s="2">
        <f t="shared" si="5"/>
        <v>335.2765</v>
      </c>
      <c r="E78" s="5">
        <f t="shared" si="6"/>
        <v>833.72708917071827</v>
      </c>
      <c r="F78">
        <f t="shared" si="7"/>
        <v>-0.12447845583068323</v>
      </c>
      <c r="G78">
        <f t="shared" si="8"/>
        <v>-0.12356318059175686</v>
      </c>
      <c r="H78">
        <f t="shared" si="9"/>
        <v>1.0074073460600725</v>
      </c>
    </row>
    <row r="79" spans="1:8" x14ac:dyDescent="0.2">
      <c r="A79">
        <v>71</v>
      </c>
      <c r="B79">
        <v>1503.5150000000001</v>
      </c>
      <c r="C79">
        <v>62.021000000000001</v>
      </c>
      <c r="D79" s="2">
        <f t="shared" si="5"/>
        <v>335.06799999999998</v>
      </c>
      <c r="E79" s="5">
        <f t="shared" si="6"/>
        <v>833.1762920496169</v>
      </c>
      <c r="F79">
        <f t="shared" si="7"/>
        <v>-0.12144844211639784</v>
      </c>
      <c r="G79">
        <f t="shared" si="8"/>
        <v>-0.12280193526231242</v>
      </c>
      <c r="H79">
        <f t="shared" si="9"/>
        <v>0.98897824254134559</v>
      </c>
    </row>
    <row r="80" spans="1:8" x14ac:dyDescent="0.2">
      <c r="A80">
        <v>72</v>
      </c>
      <c r="B80">
        <v>1504.0509999999999</v>
      </c>
      <c r="C80">
        <v>61.814999999999998</v>
      </c>
      <c r="D80" s="2">
        <f t="shared" si="5"/>
        <v>334.86299999999994</v>
      </c>
      <c r="E80" s="5">
        <f t="shared" si="6"/>
        <v>832.63456349914259</v>
      </c>
      <c r="F80">
        <f t="shared" si="7"/>
        <v>-0.12019113229493118</v>
      </c>
      <c r="G80">
        <f t="shared" si="8"/>
        <v>-0.1220494634804011</v>
      </c>
      <c r="H80">
        <f t="shared" si="9"/>
        <v>0.98477395039292137</v>
      </c>
    </row>
    <row r="81" spans="1:8" x14ac:dyDescent="0.2">
      <c r="A81">
        <v>73</v>
      </c>
      <c r="B81">
        <v>1504.587</v>
      </c>
      <c r="C81">
        <v>61.610999999999997</v>
      </c>
      <c r="D81" s="2">
        <f t="shared" si="5"/>
        <v>334.65549999999996</v>
      </c>
      <c r="E81" s="5">
        <f t="shared" si="6"/>
        <v>832.08604944720298</v>
      </c>
      <c r="F81">
        <f t="shared" si="7"/>
        <v>-0.12423344269225292</v>
      </c>
      <c r="G81">
        <f t="shared" si="8"/>
        <v>-0.12149887239085154</v>
      </c>
      <c r="H81">
        <f t="shared" si="9"/>
        <v>1.0225069603329693</v>
      </c>
    </row>
    <row r="82" spans="1:8" x14ac:dyDescent="0.2">
      <c r="A82">
        <v>74</v>
      </c>
      <c r="B82">
        <v>1505.124</v>
      </c>
      <c r="C82">
        <v>61.4</v>
      </c>
      <c r="D82" s="2">
        <f t="shared" si="5"/>
        <v>334.44799999999998</v>
      </c>
      <c r="E82" s="5">
        <f t="shared" si="6"/>
        <v>831.53735535307851</v>
      </c>
      <c r="F82">
        <f t="shared" si="7"/>
        <v>-0.12003274986013014</v>
      </c>
      <c r="G82">
        <f t="shared" si="8"/>
        <v>-0.12074779613446439</v>
      </c>
      <c r="H82">
        <f t="shared" si="9"/>
        <v>0.99407818364206024</v>
      </c>
    </row>
    <row r="83" spans="1:8" x14ac:dyDescent="0.2">
      <c r="A83">
        <v>75</v>
      </c>
      <c r="B83">
        <v>1505.6610000000001</v>
      </c>
      <c r="C83">
        <v>61.195999999999998</v>
      </c>
      <c r="D83" s="2">
        <f t="shared" si="5"/>
        <v>334.24349999999998</v>
      </c>
      <c r="E83" s="5">
        <f t="shared" si="6"/>
        <v>830.99641812606103</v>
      </c>
      <c r="F83">
        <f t="shared" si="7"/>
        <v>-0.12054267842055424</v>
      </c>
      <c r="G83">
        <f t="shared" si="8"/>
        <v>-0.11977096848742398</v>
      </c>
      <c r="H83">
        <f t="shared" si="9"/>
        <v>1.0064432136007258</v>
      </c>
    </row>
    <row r="84" spans="1:8" x14ac:dyDescent="0.2">
      <c r="A84">
        <v>76</v>
      </c>
      <c r="B84">
        <v>1506.1969999999999</v>
      </c>
      <c r="C84">
        <v>60.991</v>
      </c>
      <c r="D84" s="2">
        <f t="shared" si="5"/>
        <v>334.03999999999996</v>
      </c>
      <c r="E84" s="5">
        <f t="shared" si="6"/>
        <v>830.45795266646996</v>
      </c>
      <c r="F84">
        <f t="shared" si="7"/>
        <v>-0.11870167355597136</v>
      </c>
      <c r="G84">
        <f t="shared" si="8"/>
        <v>-0.1192534275168752</v>
      </c>
      <c r="H84">
        <f t="shared" si="9"/>
        <v>0.99537326538622328</v>
      </c>
    </row>
    <row r="85" spans="1:8" x14ac:dyDescent="0.2">
      <c r="A85">
        <v>77</v>
      </c>
      <c r="B85">
        <v>1506.7339999999999</v>
      </c>
      <c r="C85">
        <v>60.789000000000001</v>
      </c>
      <c r="D85" s="2">
        <f t="shared" si="5"/>
        <v>333.83749999999998</v>
      </c>
      <c r="E85" s="5">
        <f t="shared" si="6"/>
        <v>829.92196161830441</v>
      </c>
      <c r="F85">
        <f t="shared" si="7"/>
        <v>-0.11921231434833084</v>
      </c>
      <c r="G85">
        <f t="shared" si="8"/>
        <v>-0.11851011841327104</v>
      </c>
      <c r="H85">
        <f t="shared" si="9"/>
        <v>1.005925198155748</v>
      </c>
    </row>
    <row r="86" spans="1:8" x14ac:dyDescent="0.2">
      <c r="A86">
        <v>78</v>
      </c>
      <c r="B86">
        <v>1507.271</v>
      </c>
      <c r="C86">
        <v>60.585999999999999</v>
      </c>
      <c r="D86" s="2">
        <f t="shared" si="5"/>
        <v>333.63649999999996</v>
      </c>
      <c r="E86" s="5">
        <f t="shared" si="6"/>
        <v>829.38977167632402</v>
      </c>
      <c r="F86">
        <f t="shared" si="7"/>
        <v>-0.11678836428520244</v>
      </c>
      <c r="G86">
        <f t="shared" si="8"/>
        <v>-0.11756343639532213</v>
      </c>
      <c r="H86">
        <f t="shared" si="9"/>
        <v>0.99340720096413804</v>
      </c>
    </row>
    <row r="87" spans="1:8" x14ac:dyDescent="0.2">
      <c r="A87">
        <v>79</v>
      </c>
      <c r="B87">
        <v>1507.807</v>
      </c>
      <c r="C87">
        <v>60.387</v>
      </c>
      <c r="D87" s="2">
        <f t="shared" si="5"/>
        <v>333.4375</v>
      </c>
      <c r="E87" s="5">
        <f t="shared" si="6"/>
        <v>828.86271118588172</v>
      </c>
      <c r="F87">
        <f t="shared" si="7"/>
        <v>-0.11671414763259806</v>
      </c>
      <c r="G87">
        <f t="shared" si="8"/>
        <v>-0.11705672463515426</v>
      </c>
      <c r="H87">
        <f t="shared" si="9"/>
        <v>0.99707341031774166</v>
      </c>
    </row>
    <row r="88" spans="1:8" x14ac:dyDescent="0.2">
      <c r="A88">
        <v>80</v>
      </c>
      <c r="B88">
        <v>1508.3440000000001</v>
      </c>
      <c r="C88">
        <v>60.188000000000002</v>
      </c>
      <c r="D88" s="2">
        <f t="shared" si="5"/>
        <v>333.23599999999999</v>
      </c>
      <c r="E88" s="5">
        <f t="shared" si="6"/>
        <v>828.32886115856832</v>
      </c>
      <c r="F88">
        <f t="shared" si="7"/>
        <v>-0.11956960243978833</v>
      </c>
      <c r="G88">
        <f t="shared" si="8"/>
        <v>-0.11631378425802974</v>
      </c>
      <c r="H88">
        <f t="shared" si="9"/>
        <v>1.0279916795978017</v>
      </c>
    </row>
    <row r="89" spans="1:8" x14ac:dyDescent="0.2">
      <c r="A89">
        <v>81</v>
      </c>
      <c r="B89">
        <v>1508.8810000000001</v>
      </c>
      <c r="C89">
        <v>59.984000000000002</v>
      </c>
      <c r="D89" s="2">
        <f t="shared" si="5"/>
        <v>333.03499999999997</v>
      </c>
      <c r="E89" s="5">
        <f t="shared" si="6"/>
        <v>827.7961673193621</v>
      </c>
      <c r="F89">
        <f t="shared" si="7"/>
        <v>-0.11597821646303352</v>
      </c>
      <c r="G89">
        <f t="shared" si="8"/>
        <v>-0.11537874027293264</v>
      </c>
      <c r="H89">
        <f t="shared" si="9"/>
        <v>1.0051957248682279</v>
      </c>
    </row>
    <row r="90" spans="1:8" x14ac:dyDescent="0.2">
      <c r="A90">
        <v>82</v>
      </c>
      <c r="B90">
        <v>1509.4169999999999</v>
      </c>
      <c r="C90">
        <v>59.786000000000001</v>
      </c>
      <c r="D90" s="2">
        <f t="shared" si="5"/>
        <v>332.839</v>
      </c>
      <c r="E90" s="5">
        <f t="shared" si="6"/>
        <v>827.27656259465539</v>
      </c>
      <c r="F90">
        <f t="shared" si="7"/>
        <v>-0.11356389376425363</v>
      </c>
      <c r="G90">
        <f t="shared" si="8"/>
        <v>-0.11467605166652753</v>
      </c>
      <c r="H90">
        <f t="shared" si="9"/>
        <v>0.99030174228959333</v>
      </c>
    </row>
    <row r="91" spans="1:8" x14ac:dyDescent="0.2">
      <c r="A91">
        <v>83</v>
      </c>
      <c r="B91">
        <v>1509.953</v>
      </c>
      <c r="C91">
        <v>59.591999999999999</v>
      </c>
      <c r="D91" s="2">
        <f t="shared" si="5"/>
        <v>332.64400000000001</v>
      </c>
      <c r="E91" s="5">
        <f t="shared" si="6"/>
        <v>826.75945028689182</v>
      </c>
      <c r="F91">
        <f t="shared" si="7"/>
        <v>-0.1146629374564911</v>
      </c>
      <c r="G91">
        <f t="shared" si="8"/>
        <v>-0.11417999158062146</v>
      </c>
      <c r="H91">
        <f t="shared" si="9"/>
        <v>1.0042296891879576</v>
      </c>
    </row>
    <row r="92" spans="1:8" x14ac:dyDescent="0.2">
      <c r="A92">
        <v>84</v>
      </c>
      <c r="B92">
        <v>1510.49</v>
      </c>
      <c r="C92">
        <v>59.396000000000001</v>
      </c>
      <c r="D92" s="2">
        <f t="shared" si="5"/>
        <v>332.4495</v>
      </c>
      <c r="E92" s="5">
        <f t="shared" si="6"/>
        <v>826.24350637964483</v>
      </c>
      <c r="F92">
        <f t="shared" si="7"/>
        <v>-0.11283743168707136</v>
      </c>
      <c r="G92">
        <f t="shared" si="8"/>
        <v>-0.1134820767720492</v>
      </c>
      <c r="H92">
        <f t="shared" si="9"/>
        <v>0.99431941057729545</v>
      </c>
    </row>
    <row r="93" spans="1:8" x14ac:dyDescent="0.2">
      <c r="A93">
        <v>85</v>
      </c>
      <c r="B93">
        <v>1511.027</v>
      </c>
      <c r="C93">
        <v>59.203000000000003</v>
      </c>
      <c r="D93" s="2">
        <f t="shared" si="5"/>
        <v>332.2595</v>
      </c>
      <c r="E93" s="5">
        <f t="shared" si="6"/>
        <v>825.73934765129866</v>
      </c>
      <c r="F93">
        <f t="shared" si="7"/>
        <v>-0.10926282136841071</v>
      </c>
      <c r="G93">
        <f t="shared" si="8"/>
        <v>-0.1125969486107668</v>
      </c>
      <c r="H93">
        <f t="shared" si="9"/>
        <v>0.97038883128279319</v>
      </c>
    </row>
    <row r="94" spans="1:8" x14ac:dyDescent="0.2">
      <c r="A94">
        <v>86</v>
      </c>
      <c r="B94">
        <v>1511.5630000000001</v>
      </c>
      <c r="C94">
        <v>59.015999999999998</v>
      </c>
      <c r="D94" s="2">
        <f t="shared" si="5"/>
        <v>332.06700000000001</v>
      </c>
      <c r="E94" s="5">
        <f t="shared" si="6"/>
        <v>825.22840231360817</v>
      </c>
      <c r="F94">
        <f t="shared" si="7"/>
        <v>-0.1156184602604886</v>
      </c>
      <c r="G94">
        <f t="shared" si="8"/>
        <v>-0.11209349056330066</v>
      </c>
      <c r="H94">
        <f t="shared" si="9"/>
        <v>1.0314466940004632</v>
      </c>
    </row>
    <row r="95" spans="1:8" x14ac:dyDescent="0.2">
      <c r="A95">
        <v>87</v>
      </c>
      <c r="B95">
        <v>1512.1</v>
      </c>
      <c r="C95">
        <v>58.817999999999998</v>
      </c>
      <c r="D95" s="2">
        <f t="shared" si="5"/>
        <v>331.86949999999996</v>
      </c>
      <c r="E95" s="5">
        <f t="shared" si="6"/>
        <v>824.7040257642758</v>
      </c>
      <c r="F95">
        <f t="shared" si="7"/>
        <v>-0.11496143202026951</v>
      </c>
      <c r="G95">
        <f t="shared" si="8"/>
        <v>-0.11117741265579489</v>
      </c>
      <c r="H95">
        <f t="shared" si="9"/>
        <v>1.0340358646066889</v>
      </c>
    </row>
    <row r="96" spans="1:8" x14ac:dyDescent="0.2">
      <c r="A96">
        <v>88</v>
      </c>
      <c r="B96">
        <v>1512.636</v>
      </c>
      <c r="C96">
        <v>58.621000000000002</v>
      </c>
      <c r="D96" s="2">
        <f t="shared" si="5"/>
        <v>331.67750000000001</v>
      </c>
      <c r="E96" s="5">
        <f t="shared" si="6"/>
        <v>824.19409693939065</v>
      </c>
      <c r="F96">
        <f t="shared" si="7"/>
        <v>-0.1090583519399434</v>
      </c>
      <c r="G96">
        <f t="shared" si="8"/>
        <v>-0.11050714510547117</v>
      </c>
      <c r="H96">
        <f t="shared" si="9"/>
        <v>0.98688959737268567</v>
      </c>
    </row>
    <row r="97" spans="1:8" x14ac:dyDescent="0.2">
      <c r="A97">
        <v>89</v>
      </c>
      <c r="B97">
        <v>1513.172</v>
      </c>
      <c r="C97">
        <v>58.433999999999997</v>
      </c>
      <c r="D97" s="2">
        <f t="shared" si="5"/>
        <v>331.48799999999994</v>
      </c>
      <c r="E97" s="5">
        <f t="shared" si="6"/>
        <v>823.69065789394324</v>
      </c>
      <c r="F97">
        <f t="shared" si="7"/>
        <v>-0.11190595382891592</v>
      </c>
      <c r="G97">
        <f t="shared" si="8"/>
        <v>-0.10982013485214304</v>
      </c>
      <c r="H97">
        <f t="shared" si="9"/>
        <v>1.0189930469451813</v>
      </c>
    </row>
    <row r="98" spans="1:8" x14ac:dyDescent="0.2">
      <c r="A98">
        <v>90</v>
      </c>
      <c r="B98">
        <v>1513.7080000000001</v>
      </c>
      <c r="C98">
        <v>58.241999999999997</v>
      </c>
      <c r="D98" s="2">
        <f t="shared" si="5"/>
        <v>331.29999999999995</v>
      </c>
      <c r="E98" s="5">
        <f t="shared" si="6"/>
        <v>823.19105676103356</v>
      </c>
      <c r="F98">
        <f t="shared" si="7"/>
        <v>-0.10717815848461086</v>
      </c>
      <c r="G98">
        <f t="shared" si="8"/>
        <v>-0.10936653165385103</v>
      </c>
      <c r="H98">
        <f t="shared" si="9"/>
        <v>0.97999046750274166</v>
      </c>
    </row>
    <row r="99" spans="1:8" x14ac:dyDescent="0.2">
      <c r="A99">
        <v>91</v>
      </c>
      <c r="B99">
        <v>1514.2449999999999</v>
      </c>
      <c r="C99">
        <v>58.058</v>
      </c>
      <c r="D99" s="2">
        <f t="shared" si="5"/>
        <v>331.11099999999999</v>
      </c>
      <c r="E99" s="5">
        <f t="shared" si="6"/>
        <v>822.68865057539779</v>
      </c>
      <c r="F99">
        <f t="shared" si="7"/>
        <v>-0.11293409089455718</v>
      </c>
      <c r="G99">
        <f t="shared" si="8"/>
        <v>-0.10847106869860208</v>
      </c>
      <c r="H99">
        <f t="shared" si="9"/>
        <v>1.0411448163044845</v>
      </c>
    </row>
    <row r="100" spans="1:8" x14ac:dyDescent="0.2">
      <c r="A100">
        <v>92</v>
      </c>
      <c r="B100">
        <v>1514.7809999999999</v>
      </c>
      <c r="C100">
        <v>57.863999999999997</v>
      </c>
      <c r="D100" s="2">
        <f t="shared" si="5"/>
        <v>330.923</v>
      </c>
      <c r="E100" s="5">
        <f t="shared" si="6"/>
        <v>822.18875588402341</v>
      </c>
      <c r="F100">
        <f t="shared" si="7"/>
        <v>-0.10588409898673982</v>
      </c>
      <c r="G100">
        <f t="shared" si="8"/>
        <v>-0.10782316449348406</v>
      </c>
      <c r="H100">
        <f t="shared" si="9"/>
        <v>0.98201624376493402</v>
      </c>
    </row>
    <row r="101" spans="1:8" x14ac:dyDescent="0.2">
      <c r="A101">
        <v>93</v>
      </c>
      <c r="B101">
        <v>1515.317</v>
      </c>
      <c r="C101">
        <v>57.682000000000002</v>
      </c>
      <c r="D101" s="2">
        <f t="shared" si="5"/>
        <v>330.7405</v>
      </c>
      <c r="E101" s="5">
        <f t="shared" si="6"/>
        <v>821.70334585604189</v>
      </c>
      <c r="F101">
        <f t="shared" si="7"/>
        <v>-0.10640302361757133</v>
      </c>
      <c r="G101">
        <f t="shared" si="8"/>
        <v>-0.10717277760381345</v>
      </c>
      <c r="H101">
        <f t="shared" si="9"/>
        <v>0.99281763519195443</v>
      </c>
    </row>
    <row r="102" spans="1:8" x14ac:dyDescent="0.2">
      <c r="A102">
        <v>94</v>
      </c>
      <c r="B102">
        <v>1515.8530000000001</v>
      </c>
      <c r="C102">
        <v>57.499000000000002</v>
      </c>
      <c r="D102" s="2">
        <f t="shared" si="5"/>
        <v>330.55899999999997</v>
      </c>
      <c r="E102" s="5">
        <f t="shared" si="6"/>
        <v>821.22045897439716</v>
      </c>
      <c r="F102">
        <f t="shared" si="7"/>
        <v>-0.10459720741865498</v>
      </c>
      <c r="G102">
        <f t="shared" si="8"/>
        <v>-0.1067328630599735</v>
      </c>
      <c r="H102">
        <f t="shared" si="9"/>
        <v>0.97999064599139929</v>
      </c>
    </row>
    <row r="103" spans="1:8" x14ac:dyDescent="0.2">
      <c r="A103">
        <v>95</v>
      </c>
      <c r="B103">
        <v>1516.39</v>
      </c>
      <c r="C103">
        <v>57.319000000000003</v>
      </c>
      <c r="D103" s="2">
        <f t="shared" si="5"/>
        <v>330.37299999999999</v>
      </c>
      <c r="E103" s="5">
        <f t="shared" si="6"/>
        <v>820.72545839744453</v>
      </c>
      <c r="F103">
        <f t="shared" si="7"/>
        <v>-0.11150310419751433</v>
      </c>
      <c r="G103">
        <f t="shared" si="8"/>
        <v>-0.10605149319514035</v>
      </c>
      <c r="H103">
        <f t="shared" si="9"/>
        <v>1.0514053205487897</v>
      </c>
    </row>
    <row r="104" spans="1:8" x14ac:dyDescent="0.2">
      <c r="A104">
        <v>96</v>
      </c>
      <c r="B104">
        <v>1516.9269999999999</v>
      </c>
      <c r="C104">
        <v>57.127000000000002</v>
      </c>
      <c r="D104" s="2">
        <f t="shared" si="5"/>
        <v>330.18599999999998</v>
      </c>
      <c r="E104" s="5">
        <f t="shared" si="6"/>
        <v>820.22765242598166</v>
      </c>
      <c r="F104">
        <f t="shared" si="7"/>
        <v>-0.1056315418079152</v>
      </c>
      <c r="G104">
        <f t="shared" si="8"/>
        <v>-0.10521041939257701</v>
      </c>
      <c r="H104">
        <f t="shared" si="9"/>
        <v>1.0040026683456782</v>
      </c>
    </row>
    <row r="105" spans="1:8" x14ac:dyDescent="0.2">
      <c r="A105">
        <v>97</v>
      </c>
      <c r="B105">
        <v>1517.463</v>
      </c>
      <c r="C105">
        <v>56.945</v>
      </c>
      <c r="D105" s="2">
        <f t="shared" si="5"/>
        <v>330.005</v>
      </c>
      <c r="E105" s="5">
        <f t="shared" si="6"/>
        <v>819.74568130527132</v>
      </c>
      <c r="F105">
        <f t="shared" si="7"/>
        <v>-0.10440936793649376</v>
      </c>
      <c r="G105">
        <f t="shared" si="8"/>
        <v>-0.10477005548068473</v>
      </c>
      <c r="H105">
        <f t="shared" si="9"/>
        <v>0.99655734128863316</v>
      </c>
    </row>
    <row r="106" spans="1:8" x14ac:dyDescent="0.2">
      <c r="A106">
        <v>98</v>
      </c>
      <c r="B106">
        <v>1518</v>
      </c>
      <c r="C106">
        <v>56.765000000000001</v>
      </c>
      <c r="D106" s="2">
        <f t="shared" si="5"/>
        <v>329.82499999999999</v>
      </c>
      <c r="E106" s="5">
        <f t="shared" si="6"/>
        <v>819.26623890873111</v>
      </c>
      <c r="F106">
        <f t="shared" si="7"/>
        <v>-0.10434830231733123</v>
      </c>
      <c r="G106">
        <f t="shared" si="8"/>
        <v>-0.10413444468314292</v>
      </c>
      <c r="H106">
        <f t="shared" si="9"/>
        <v>1.0020536685516404</v>
      </c>
    </row>
    <row r="107" spans="1:8" x14ac:dyDescent="0.2">
      <c r="A107">
        <v>99</v>
      </c>
      <c r="B107">
        <v>1518.537</v>
      </c>
      <c r="C107">
        <v>56.585000000000001</v>
      </c>
      <c r="D107" s="2">
        <f t="shared" si="5"/>
        <v>329.64299999999997</v>
      </c>
      <c r="E107" s="5">
        <f t="shared" si="6"/>
        <v>818.78133348188419</v>
      </c>
      <c r="F107">
        <f t="shared" si="7"/>
        <v>-0.10660401956918984</v>
      </c>
      <c r="G107">
        <f t="shared" si="8"/>
        <v>-0.10329307323532855</v>
      </c>
      <c r="H107">
        <f t="shared" si="9"/>
        <v>1.0320539047794435</v>
      </c>
    </row>
    <row r="108" spans="1:8" x14ac:dyDescent="0.2">
      <c r="A108">
        <v>100</v>
      </c>
      <c r="B108">
        <v>1519.0730000000001</v>
      </c>
      <c r="C108">
        <v>56.401000000000003</v>
      </c>
      <c r="D108" s="2">
        <f t="shared" si="5"/>
        <v>329.46199999999999</v>
      </c>
      <c r="E108" s="5">
        <f t="shared" si="6"/>
        <v>818.29895692410753</v>
      </c>
      <c r="F108">
        <f t="shared" si="7"/>
        <v>-0.10306704486166916</v>
      </c>
      <c r="G108">
        <f t="shared" si="8"/>
        <v>-0.1028593087656237</v>
      </c>
      <c r="H108">
        <f t="shared" si="9"/>
        <v>1.0020196139614239</v>
      </c>
    </row>
    <row r="109" spans="1:8" x14ac:dyDescent="0.2">
      <c r="A109">
        <v>101</v>
      </c>
      <c r="B109">
        <v>1519.61</v>
      </c>
      <c r="C109">
        <v>56.222999999999999</v>
      </c>
      <c r="D109" s="2">
        <f t="shared" si="5"/>
        <v>329.2835</v>
      </c>
      <c r="E109" s="5">
        <f t="shared" si="6"/>
        <v>817.82311080935949</v>
      </c>
      <c r="F109">
        <f t="shared" si="7"/>
        <v>-0.10358580234437545</v>
      </c>
      <c r="G109">
        <f t="shared" si="8"/>
        <v>-0.10223033723774548</v>
      </c>
      <c r="H109">
        <f t="shared" si="9"/>
        <v>1.0132589321648986</v>
      </c>
    </row>
    <row r="110" spans="1:8" x14ac:dyDescent="0.2">
      <c r="A110">
        <v>102</v>
      </c>
      <c r="B110">
        <v>1520.1469999999999</v>
      </c>
      <c r="C110">
        <v>56.043999999999997</v>
      </c>
      <c r="D110" s="2">
        <f t="shared" si="5"/>
        <v>329.10749999999996</v>
      </c>
      <c r="E110" s="5">
        <f t="shared" si="6"/>
        <v>817.35380072294561</v>
      </c>
      <c r="F110">
        <f t="shared" si="7"/>
        <v>-0.10005620204474029</v>
      </c>
      <c r="G110">
        <f t="shared" si="8"/>
        <v>-0.10143417990165771</v>
      </c>
      <c r="H110">
        <f t="shared" si="9"/>
        <v>0.98641505399606533</v>
      </c>
    </row>
    <row r="111" spans="1:8" x14ac:dyDescent="0.2">
      <c r="A111">
        <v>103</v>
      </c>
      <c r="B111">
        <v>1520.683</v>
      </c>
      <c r="C111">
        <v>55.871000000000002</v>
      </c>
      <c r="D111" s="2">
        <f t="shared" si="5"/>
        <v>328.93199999999996</v>
      </c>
      <c r="E111" s="5">
        <f t="shared" si="6"/>
        <v>816.88569693734826</v>
      </c>
      <c r="F111">
        <f t="shared" si="7"/>
        <v>-0.10288904080920887</v>
      </c>
      <c r="G111">
        <f t="shared" si="8"/>
        <v>-0.1009999658877582</v>
      </c>
      <c r="H111">
        <f t="shared" si="9"/>
        <v>1.0187037184106578</v>
      </c>
    </row>
    <row r="112" spans="1:8" x14ac:dyDescent="0.2">
      <c r="A112">
        <v>104</v>
      </c>
      <c r="B112">
        <v>1521.22</v>
      </c>
      <c r="C112">
        <v>55.692999999999998</v>
      </c>
      <c r="D112" s="2">
        <f t="shared" si="5"/>
        <v>328.75599999999997</v>
      </c>
      <c r="E112" s="5">
        <f t="shared" si="6"/>
        <v>816.41613226200218</v>
      </c>
      <c r="F112">
        <f t="shared" si="7"/>
        <v>-0.10051911360280254</v>
      </c>
      <c r="G112">
        <f t="shared" si="8"/>
        <v>-0.10039149702727963</v>
      </c>
      <c r="H112">
        <f t="shared" si="9"/>
        <v>1.0012711890877395</v>
      </c>
    </row>
    <row r="113" spans="1:8" x14ac:dyDescent="0.2">
      <c r="A113">
        <v>105</v>
      </c>
      <c r="B113">
        <v>1521.7570000000001</v>
      </c>
      <c r="C113">
        <v>55.518999999999998</v>
      </c>
      <c r="D113" s="2">
        <f t="shared" si="5"/>
        <v>328.58599999999996</v>
      </c>
      <c r="E113" s="5">
        <f t="shared" si="6"/>
        <v>815.96245453804625</v>
      </c>
      <c r="F113">
        <f t="shared" si="7"/>
        <v>-9.5844255449964347E-2</v>
      </c>
      <c r="G113">
        <f t="shared" si="8"/>
        <v>-9.9811903805290939E-2</v>
      </c>
      <c r="H113">
        <f t="shared" si="9"/>
        <v>0.96024874585032938</v>
      </c>
    </row>
    <row r="114" spans="1:8" x14ac:dyDescent="0.2">
      <c r="A114">
        <v>106</v>
      </c>
      <c r="B114">
        <v>1522.2940000000001</v>
      </c>
      <c r="C114">
        <v>55.353000000000002</v>
      </c>
      <c r="D114" s="2">
        <f t="shared" si="5"/>
        <v>328.41399999999999</v>
      </c>
      <c r="E114" s="5">
        <f t="shared" si="6"/>
        <v>815.5033185490272</v>
      </c>
      <c r="F114">
        <f t="shared" si="7"/>
        <v>-0.10271492638054035</v>
      </c>
      <c r="G114">
        <f t="shared" si="8"/>
        <v>-9.900667378629345E-2</v>
      </c>
      <c r="H114">
        <f t="shared" si="9"/>
        <v>1.0374545720246211</v>
      </c>
    </row>
    <row r="115" spans="1:8" x14ac:dyDescent="0.2">
      <c r="A115">
        <v>107</v>
      </c>
      <c r="B115">
        <v>1522.83</v>
      </c>
      <c r="C115">
        <v>55.174999999999997</v>
      </c>
      <c r="D115" s="2">
        <f t="shared" si="5"/>
        <v>328.23799999999994</v>
      </c>
      <c r="E115" s="5">
        <f t="shared" si="6"/>
        <v>815.0333791838533</v>
      </c>
      <c r="F115">
        <f t="shared" si="7"/>
        <v>-0.10034886572524628</v>
      </c>
      <c r="G115">
        <f t="shared" si="8"/>
        <v>-9.8585790517415978E-2</v>
      </c>
      <c r="H115">
        <f t="shared" si="9"/>
        <v>1.0178836645583202</v>
      </c>
    </row>
    <row r="116" spans="1:8" x14ac:dyDescent="0.2">
      <c r="A116">
        <v>108</v>
      </c>
      <c r="B116">
        <v>1523.367</v>
      </c>
      <c r="C116">
        <v>55.000999999999998</v>
      </c>
      <c r="D116" s="2">
        <f t="shared" si="5"/>
        <v>328.06349999999998</v>
      </c>
      <c r="E116" s="5">
        <f t="shared" si="6"/>
        <v>814.56731943177203</v>
      </c>
      <c r="F116">
        <f t="shared" si="7"/>
        <v>-0.10086787116521014</v>
      </c>
      <c r="G116">
        <f t="shared" si="8"/>
        <v>-9.7977683749609579E-2</v>
      </c>
      <c r="H116">
        <f t="shared" si="9"/>
        <v>1.0294984256107409</v>
      </c>
    </row>
    <row r="117" spans="1:8" x14ac:dyDescent="0.2">
      <c r="A117">
        <v>109</v>
      </c>
      <c r="B117">
        <v>1523.904</v>
      </c>
      <c r="C117">
        <v>54.826000000000001</v>
      </c>
      <c r="D117" s="2">
        <f t="shared" si="5"/>
        <v>327.892</v>
      </c>
      <c r="E117" s="5">
        <f t="shared" si="6"/>
        <v>814.10915042412307</v>
      </c>
      <c r="F117">
        <f t="shared" si="7"/>
        <v>-9.6778690653142083E-2</v>
      </c>
      <c r="G117">
        <f t="shared" si="8"/>
        <v>-9.7213447946719794E-2</v>
      </c>
      <c r="H117">
        <f t="shared" si="9"/>
        <v>0.99552780708060074</v>
      </c>
    </row>
    <row r="118" spans="1:8" x14ac:dyDescent="0.2">
      <c r="A118">
        <v>110</v>
      </c>
      <c r="B118">
        <v>1524.44</v>
      </c>
      <c r="C118">
        <v>54.658000000000001</v>
      </c>
      <c r="D118" s="2">
        <f t="shared" si="5"/>
        <v>327.721</v>
      </c>
      <c r="E118" s="5">
        <f t="shared" si="6"/>
        <v>813.65219708874451</v>
      </c>
      <c r="F118">
        <f t="shared" si="7"/>
        <v>-0.1001788112708594</v>
      </c>
      <c r="G118">
        <f t="shared" si="8"/>
        <v>-9.6792076188253626E-2</v>
      </c>
      <c r="H118">
        <f t="shared" si="9"/>
        <v>1.0349897968509201</v>
      </c>
    </row>
    <row r="119" spans="1:8" x14ac:dyDescent="0.2">
      <c r="A119">
        <v>111</v>
      </c>
      <c r="B119">
        <v>1524.9770000000001</v>
      </c>
      <c r="C119">
        <v>54.484000000000002</v>
      </c>
      <c r="D119" s="2">
        <f t="shared" si="5"/>
        <v>327.55199999999996</v>
      </c>
      <c r="E119" s="5">
        <f t="shared" si="6"/>
        <v>813.20047047257594</v>
      </c>
      <c r="F119">
        <f t="shared" si="7"/>
        <v>-9.4368987076641417E-2</v>
      </c>
      <c r="G119">
        <f t="shared" si="8"/>
        <v>-9.6224854723041806E-2</v>
      </c>
      <c r="H119">
        <f t="shared" si="9"/>
        <v>0.98071321955494739</v>
      </c>
    </row>
    <row r="120" spans="1:8" x14ac:dyDescent="0.2">
      <c r="A120">
        <v>112</v>
      </c>
      <c r="B120">
        <v>1525.5139999999999</v>
      </c>
      <c r="C120">
        <v>54.32</v>
      </c>
      <c r="D120" s="2">
        <f t="shared" si="5"/>
        <v>327.38299999999998</v>
      </c>
      <c r="E120" s="5">
        <f t="shared" si="6"/>
        <v>812.74862684659342</v>
      </c>
      <c r="F120">
        <f t="shared" si="7"/>
        <v>-0.10006756153404447</v>
      </c>
      <c r="G120">
        <f t="shared" si="8"/>
        <v>-9.5623977604127761E-2</v>
      </c>
      <c r="H120">
        <f t="shared" si="9"/>
        <v>1.0464693483920178</v>
      </c>
    </row>
    <row r="121" spans="1:8" x14ac:dyDescent="0.2">
      <c r="A121">
        <v>113</v>
      </c>
      <c r="B121">
        <v>1526.0509999999999</v>
      </c>
      <c r="C121">
        <v>54.146000000000001</v>
      </c>
      <c r="D121" s="2">
        <f t="shared" si="5"/>
        <v>327.21449999999999</v>
      </c>
      <c r="E121" s="5">
        <f t="shared" si="6"/>
        <v>812.29800360633317</v>
      </c>
      <c r="F121">
        <f t="shared" si="7"/>
        <v>-9.3689476978356431E-2</v>
      </c>
      <c r="G121">
        <f t="shared" si="8"/>
        <v>-9.4884931539907985E-2</v>
      </c>
      <c r="H121">
        <f t="shared" si="9"/>
        <v>0.98740100728165936</v>
      </c>
    </row>
    <row r="122" spans="1:8" x14ac:dyDescent="0.2">
      <c r="A122">
        <v>114</v>
      </c>
      <c r="B122">
        <v>1526.587</v>
      </c>
      <c r="C122">
        <v>53.982999999999997</v>
      </c>
      <c r="D122" s="2">
        <f t="shared" si="5"/>
        <v>327.04949999999997</v>
      </c>
      <c r="E122" s="5">
        <f t="shared" si="6"/>
        <v>811.85662789169908</v>
      </c>
      <c r="F122">
        <f t="shared" si="7"/>
        <v>-9.5936448232644356E-2</v>
      </c>
      <c r="G122">
        <f t="shared" si="8"/>
        <v>-9.4487012410793533E-2</v>
      </c>
      <c r="H122">
        <f t="shared" si="9"/>
        <v>1.0153400534620487</v>
      </c>
    </row>
    <row r="123" spans="1:8" x14ac:dyDescent="0.2">
      <c r="A123">
        <v>115</v>
      </c>
      <c r="B123">
        <v>1527.124</v>
      </c>
      <c r="C123">
        <v>53.816000000000003</v>
      </c>
      <c r="D123" s="2">
        <f t="shared" si="5"/>
        <v>326.8845</v>
      </c>
      <c r="E123" s="5">
        <f t="shared" si="6"/>
        <v>811.41514081589958</v>
      </c>
      <c r="F123">
        <f t="shared" si="7"/>
        <v>-9.3587648643543145E-2</v>
      </c>
      <c r="G123">
        <f t="shared" si="8"/>
        <v>-9.3751779141377473E-2</v>
      </c>
      <c r="H123">
        <f t="shared" si="9"/>
        <v>0.99824930791354027</v>
      </c>
    </row>
    <row r="124" spans="1:8" x14ac:dyDescent="0.2">
      <c r="A124">
        <v>116</v>
      </c>
      <c r="B124">
        <v>1527.66</v>
      </c>
      <c r="C124">
        <v>53.652999999999999</v>
      </c>
      <c r="D124" s="2">
        <f t="shared" si="5"/>
        <v>326.72449999999998</v>
      </c>
      <c r="E124" s="5">
        <f t="shared" si="6"/>
        <v>810.98692584065611</v>
      </c>
      <c r="F124">
        <f t="shared" si="7"/>
        <v>-9.0095132749823628E-2</v>
      </c>
      <c r="G124">
        <f t="shared" si="8"/>
        <v>-9.3213876963055067E-2</v>
      </c>
      <c r="H124">
        <f t="shared" si="9"/>
        <v>0.9665420609587182</v>
      </c>
    </row>
    <row r="125" spans="1:8" x14ac:dyDescent="0.2">
      <c r="A125">
        <v>117</v>
      </c>
      <c r="B125">
        <v>1528.1959999999999</v>
      </c>
      <c r="C125">
        <v>53.496000000000002</v>
      </c>
      <c r="D125" s="2">
        <f t="shared" si="5"/>
        <v>326.5625</v>
      </c>
      <c r="E125" s="5">
        <f t="shared" si="6"/>
        <v>810.55325160204791</v>
      </c>
      <c r="F125">
        <f t="shared" si="7"/>
        <v>-9.578242929919735E-2</v>
      </c>
      <c r="G125">
        <f t="shared" si="8"/>
        <v>-9.2815404766482923E-2</v>
      </c>
      <c r="H125">
        <f t="shared" si="9"/>
        <v>1.0319669406191705</v>
      </c>
    </row>
    <row r="126" spans="1:8" x14ac:dyDescent="0.2">
      <c r="A126">
        <v>118</v>
      </c>
      <c r="B126">
        <v>1528.7329999999999</v>
      </c>
      <c r="C126">
        <v>53.329000000000001</v>
      </c>
      <c r="D126" s="2">
        <f t="shared" si="5"/>
        <v>326.39349999999996</v>
      </c>
      <c r="E126" s="5">
        <f t="shared" si="6"/>
        <v>810.10072412362774</v>
      </c>
      <c r="F126">
        <f t="shared" si="7"/>
        <v>-9.8021863578664881E-2</v>
      </c>
      <c r="G126">
        <f t="shared" si="8"/>
        <v>-9.2230225864426502E-2</v>
      </c>
      <c r="H126">
        <f t="shared" si="9"/>
        <v>1.0627954410818832</v>
      </c>
    </row>
    <row r="127" spans="1:8" x14ac:dyDescent="0.2">
      <c r="A127">
        <v>119</v>
      </c>
      <c r="B127">
        <v>1529.27</v>
      </c>
      <c r="C127">
        <v>53.158000000000001</v>
      </c>
      <c r="D127" s="2">
        <f t="shared" si="5"/>
        <v>326.22899999999998</v>
      </c>
      <c r="E127" s="5">
        <f t="shared" si="6"/>
        <v>809.66013422471167</v>
      </c>
      <c r="F127">
        <f t="shared" si="7"/>
        <v>-9.0520650734439004E-2</v>
      </c>
      <c r="G127">
        <f t="shared" si="8"/>
        <v>-9.1690351354931754E-2</v>
      </c>
      <c r="H127">
        <f t="shared" si="9"/>
        <v>0.98724292574728112</v>
      </c>
    </row>
    <row r="128" spans="1:8" x14ac:dyDescent="0.2">
      <c r="A128">
        <v>120</v>
      </c>
      <c r="B128">
        <v>1529.807</v>
      </c>
      <c r="C128">
        <v>53</v>
      </c>
      <c r="D128" s="2">
        <f t="shared" si="5"/>
        <v>326.06949999999995</v>
      </c>
      <c r="E128" s="5">
        <f t="shared" si="6"/>
        <v>809.23283069857473</v>
      </c>
      <c r="F128">
        <f t="shared" si="7"/>
        <v>-9.2190717311372947E-2</v>
      </c>
      <c r="G128">
        <f t="shared" si="8"/>
        <v>-9.0971309977026071E-2</v>
      </c>
      <c r="H128">
        <f t="shared" si="9"/>
        <v>1.0134043066396958</v>
      </c>
    </row>
    <row r="129" spans="1:8" x14ac:dyDescent="0.2">
      <c r="A129">
        <v>121</v>
      </c>
      <c r="B129">
        <v>1530.3430000000001</v>
      </c>
      <c r="C129">
        <v>52.838999999999999</v>
      </c>
      <c r="D129" s="2">
        <f t="shared" si="5"/>
        <v>325.91049999999996</v>
      </c>
      <c r="E129" s="5">
        <f t="shared" si="6"/>
        <v>808.80676343216192</v>
      </c>
      <c r="F129">
        <f t="shared" si="7"/>
        <v>-8.98529315313117E-2</v>
      </c>
      <c r="G129">
        <f t="shared" si="8"/>
        <v>-9.0606144698433908E-2</v>
      </c>
      <c r="H129">
        <f t="shared" si="9"/>
        <v>0.99168695269367058</v>
      </c>
    </row>
    <row r="130" spans="1:8" x14ac:dyDescent="0.2">
      <c r="A130">
        <v>122</v>
      </c>
      <c r="B130">
        <v>1530.88</v>
      </c>
      <c r="C130">
        <v>52.682000000000002</v>
      </c>
      <c r="D130" s="2">
        <f t="shared" si="5"/>
        <v>325.75349999999997</v>
      </c>
      <c r="E130" s="5">
        <f t="shared" si="6"/>
        <v>808.38595440325946</v>
      </c>
      <c r="F130">
        <f t="shared" si="7"/>
        <v>-8.9806182509734572E-2</v>
      </c>
      <c r="G130">
        <f t="shared" si="8"/>
        <v>-8.9904297566119742E-2</v>
      </c>
      <c r="H130">
        <f t="shared" si="9"/>
        <v>0.99890867223212532</v>
      </c>
    </row>
    <row r="131" spans="1:8" x14ac:dyDescent="0.2">
      <c r="A131">
        <v>123</v>
      </c>
      <c r="B131">
        <v>1531.4159999999999</v>
      </c>
      <c r="C131">
        <v>52.524999999999999</v>
      </c>
      <c r="D131" s="2">
        <f t="shared" si="5"/>
        <v>325.59249999999997</v>
      </c>
      <c r="E131" s="5">
        <f t="shared" si="6"/>
        <v>807.95431984767322</v>
      </c>
      <c r="F131">
        <f t="shared" si="7"/>
        <v>-9.4331898659474459E-2</v>
      </c>
      <c r="G131">
        <f t="shared" si="8"/>
        <v>-8.9344841910303591E-2</v>
      </c>
      <c r="H131">
        <f t="shared" si="9"/>
        <v>1.0558180712231553</v>
      </c>
    </row>
    <row r="132" spans="1:8" x14ac:dyDescent="0.2">
      <c r="A132">
        <v>124</v>
      </c>
      <c r="B132">
        <v>1531.952</v>
      </c>
      <c r="C132">
        <v>52.36</v>
      </c>
      <c r="D132" s="2">
        <f t="shared" si="5"/>
        <v>325.4325</v>
      </c>
      <c r="E132" s="5">
        <f t="shared" si="6"/>
        <v>807.52526169858538</v>
      </c>
      <c r="F132">
        <f t="shared" si="7"/>
        <v>-8.8567755652594338E-2</v>
      </c>
      <c r="G132">
        <f t="shared" si="8"/>
        <v>-8.8985776144759277E-2</v>
      </c>
      <c r="H132">
        <f t="shared" si="9"/>
        <v>0.99530238977199104</v>
      </c>
    </row>
    <row r="133" spans="1:8" x14ac:dyDescent="0.2">
      <c r="A133">
        <v>125</v>
      </c>
      <c r="B133">
        <v>1532.489</v>
      </c>
      <c r="C133">
        <v>52.204999999999998</v>
      </c>
      <c r="D133" s="2">
        <f t="shared" si="5"/>
        <v>325.27549999999997</v>
      </c>
      <c r="E133" s="5">
        <f t="shared" si="6"/>
        <v>807.10414712761462</v>
      </c>
      <c r="F133">
        <f t="shared" si="7"/>
        <v>-9.0805996226687849E-2</v>
      </c>
      <c r="G133">
        <f t="shared" si="8"/>
        <v>-8.8447234583439338E-2</v>
      </c>
      <c r="H133">
        <f t="shared" si="9"/>
        <v>1.0266685742562511</v>
      </c>
    </row>
    <row r="134" spans="1:8" x14ac:dyDescent="0.2">
      <c r="A134">
        <v>126</v>
      </c>
      <c r="B134">
        <v>1533.0260000000001</v>
      </c>
      <c r="C134">
        <v>52.045999999999999</v>
      </c>
      <c r="D134" s="2">
        <f t="shared" si="5"/>
        <v>325.12099999999998</v>
      </c>
      <c r="E134" s="5">
        <f t="shared" si="6"/>
        <v>806.68964033211364</v>
      </c>
      <c r="F134">
        <f t="shared" si="7"/>
        <v>-8.5622038424837565E-2</v>
      </c>
      <c r="G134">
        <f t="shared" si="8"/>
        <v>-8.7776138668734641E-2</v>
      </c>
      <c r="H134">
        <f t="shared" si="9"/>
        <v>0.97545915921379722</v>
      </c>
    </row>
    <row r="135" spans="1:8" x14ac:dyDescent="0.2">
      <c r="A135">
        <v>127</v>
      </c>
      <c r="B135">
        <v>1533.5619999999999</v>
      </c>
      <c r="C135">
        <v>51.896000000000001</v>
      </c>
      <c r="D135" s="2">
        <f t="shared" si="5"/>
        <v>324.9665</v>
      </c>
      <c r="E135" s="5">
        <f t="shared" si="6"/>
        <v>806.27503650090193</v>
      </c>
      <c r="F135">
        <f t="shared" si="7"/>
        <v>-9.0712714316653412E-2</v>
      </c>
      <c r="G135">
        <f t="shared" si="8"/>
        <v>-8.7240130450407072E-2</v>
      </c>
      <c r="H135">
        <f t="shared" si="9"/>
        <v>1.0398048908033257</v>
      </c>
    </row>
    <row r="136" spans="1:8" x14ac:dyDescent="0.2">
      <c r="A136">
        <v>128</v>
      </c>
      <c r="B136">
        <v>1534.098</v>
      </c>
      <c r="C136">
        <v>51.737000000000002</v>
      </c>
      <c r="D136" s="2">
        <f t="shared" si="5"/>
        <v>324.80999999999995</v>
      </c>
      <c r="E136" s="5">
        <f t="shared" si="6"/>
        <v>805.85496675220452</v>
      </c>
      <c r="F136">
        <f t="shared" si="7"/>
        <v>-8.7814338069004766E-2</v>
      </c>
      <c r="G136">
        <f t="shared" si="8"/>
        <v>-8.688352179806999E-2</v>
      </c>
      <c r="H136">
        <f t="shared" si="9"/>
        <v>1.0107133809918309</v>
      </c>
    </row>
    <row r="137" spans="1:8" x14ac:dyDescent="0.2">
      <c r="A137">
        <v>129</v>
      </c>
      <c r="B137">
        <v>1534.635</v>
      </c>
      <c r="C137">
        <v>51.582999999999998</v>
      </c>
      <c r="D137" s="2">
        <f>AVERAGE(C137:C138)+273.15</f>
        <v>324.65699999999998</v>
      </c>
      <c r="E137" s="5">
        <f t="shared" si="6"/>
        <v>805.44419538362547</v>
      </c>
      <c r="F137">
        <f t="shared" si="7"/>
        <v>-8.6629711523317415E-2</v>
      </c>
      <c r="G137">
        <f t="shared" si="8"/>
        <v>-8.6371620841735233E-2</v>
      </c>
      <c r="H137">
        <f t="shared" si="9"/>
        <v>1.0029881421590443</v>
      </c>
    </row>
    <row r="138" spans="1:8" x14ac:dyDescent="0.2">
      <c r="A138">
        <v>130</v>
      </c>
      <c r="B138">
        <v>1535.172</v>
      </c>
      <c r="C138">
        <v>51.430999999999997</v>
      </c>
      <c r="D138" s="2">
        <f t="shared" ref="D138:D144" si="10">AVERAGE(C138:C139)+273.15</f>
        <v>324.5025</v>
      </c>
      <c r="E138" s="5">
        <f t="shared" ref="E138:E143" si="11">1/($C$4*D138^$D$4+$E$4*D138^$F$4)</f>
        <v>805.02930042787148</v>
      </c>
      <c r="F138">
        <f t="shared" ref="F138:F146" si="12">$I$6*E138*((C139+273.15)-(C138+273.15))</f>
        <v>-8.9433281078283522E-2</v>
      </c>
      <c r="G138">
        <f t="shared" ref="G138:G146" si="13">-$L$6*$F$6*(B139-B138)*((C139+273.15)^4-$K$6^4)</f>
        <v>-8.5683777743696038E-2</v>
      </c>
      <c r="H138">
        <f t="shared" ref="H138:H146" si="14">F138/G138</f>
        <v>1.0437597808280967</v>
      </c>
    </row>
    <row r="139" spans="1:8" x14ac:dyDescent="0.2">
      <c r="A139">
        <v>131</v>
      </c>
      <c r="B139">
        <v>1535.7080000000001</v>
      </c>
      <c r="C139">
        <v>51.274000000000001</v>
      </c>
      <c r="D139" s="2">
        <f t="shared" si="5"/>
        <v>324.34999999999997</v>
      </c>
      <c r="E139" s="5">
        <f t="shared" si="6"/>
        <v>804.61968131491301</v>
      </c>
      <c r="F139">
        <f t="shared" si="7"/>
        <v>-8.4263635201781997E-2</v>
      </c>
      <c r="G139">
        <f t="shared" si="8"/>
        <v>-8.5346618290011653E-2</v>
      </c>
      <c r="H139">
        <f t="shared" si="9"/>
        <v>0.98731076743369461</v>
      </c>
    </row>
    <row r="140" spans="1:8" x14ac:dyDescent="0.2">
      <c r="A140">
        <v>132</v>
      </c>
      <c r="B140">
        <v>1536.2449999999999</v>
      </c>
      <c r="C140">
        <v>51.125999999999998</v>
      </c>
      <c r="D140" s="2">
        <f t="shared" ref="D140:D147" si="15">AVERAGE(C140:C141)+273.15</f>
        <v>324.19949999999994</v>
      </c>
      <c r="E140" s="5">
        <f t="shared" ref="E140:E147" si="16">1/($C$4*D140^$D$4+$E$4*D140^$F$4)</f>
        <v>804.21534180371907</v>
      </c>
      <c r="F140">
        <f t="shared" ref="F140:F147" si="17">$I$6*E140*((C141+273.15)-(C140+273.15))</f>
        <v>-8.7066604706606723E-2</v>
      </c>
      <c r="G140">
        <f t="shared" ref="G140:G147" si="18">-$L$6*$F$6*(B141-B140)*((C141+273.15)^4-$K$6^4)</f>
        <v>-8.4833524814040856E-2</v>
      </c>
      <c r="H140">
        <f t="shared" ref="H140:H147" si="19">F140/G140</f>
        <v>1.0263230827371712</v>
      </c>
    </row>
    <row r="141" spans="1:8" x14ac:dyDescent="0.2">
      <c r="A141">
        <v>133</v>
      </c>
      <c r="B141">
        <v>1536.7819999999999</v>
      </c>
      <c r="C141">
        <v>50.972999999999999</v>
      </c>
      <c r="D141" s="2">
        <f t="shared" si="15"/>
        <v>324.04599999999999</v>
      </c>
      <c r="E141" s="5">
        <f t="shared" si="16"/>
        <v>803.80284781051319</v>
      </c>
      <c r="F141">
        <f t="shared" si="17"/>
        <v>-8.7590717847048694E-2</v>
      </c>
      <c r="G141">
        <f t="shared" si="18"/>
        <v>-8.4160794602946509E-2</v>
      </c>
      <c r="H141">
        <f t="shared" si="19"/>
        <v>1.0407544066127685</v>
      </c>
    </row>
    <row r="142" spans="1:8" x14ac:dyDescent="0.2">
      <c r="A142">
        <v>134</v>
      </c>
      <c r="B142">
        <v>1537.318</v>
      </c>
      <c r="C142">
        <v>50.819000000000003</v>
      </c>
      <c r="D142" s="2">
        <f t="shared" si="15"/>
        <v>323.89449999999999</v>
      </c>
      <c r="E142" s="5">
        <f t="shared" si="16"/>
        <v>803.39563474634485</v>
      </c>
      <c r="F142">
        <f t="shared" si="12"/>
        <v>-8.4703929920831061E-2</v>
      </c>
      <c r="G142">
        <f t="shared" si="13"/>
        <v>-8.3819540681261226E-2</v>
      </c>
      <c r="H142">
        <f t="shared" si="14"/>
        <v>1.0105511105451279</v>
      </c>
    </row>
    <row r="143" spans="1:8" x14ac:dyDescent="0.2">
      <c r="A143">
        <v>135</v>
      </c>
      <c r="B143">
        <v>1537.855</v>
      </c>
      <c r="C143">
        <v>50.67</v>
      </c>
      <c r="D143" s="2">
        <f t="shared" si="15"/>
        <v>323.74699999999996</v>
      </c>
      <c r="E143" s="5">
        <f t="shared" si="11"/>
        <v>802.99908390529947</v>
      </c>
      <c r="F143">
        <f t="shared" si="17"/>
        <v>-8.2957514158631465E-2</v>
      </c>
      <c r="G143">
        <f t="shared" si="18"/>
        <v>-8.3331969361322825E-2</v>
      </c>
      <c r="H143">
        <f t="shared" si="19"/>
        <v>0.99550646401901599</v>
      </c>
    </row>
    <row r="144" spans="1:8" x14ac:dyDescent="0.2">
      <c r="A144">
        <v>136</v>
      </c>
      <c r="B144">
        <v>1538.3920000000001</v>
      </c>
      <c r="C144">
        <v>50.524000000000001</v>
      </c>
      <c r="D144" s="2">
        <f t="shared" si="10"/>
        <v>323.60149999999999</v>
      </c>
      <c r="E144" s="5">
        <f t="shared" si="16"/>
        <v>802.60782376876318</v>
      </c>
      <c r="F144">
        <f t="shared" si="17"/>
        <v>-8.2349167934312309E-2</v>
      </c>
      <c r="G144">
        <f t="shared" si="18"/>
        <v>-8.2848390155548818E-2</v>
      </c>
      <c r="H144">
        <f t="shared" si="19"/>
        <v>0.99397426769187414</v>
      </c>
    </row>
    <row r="145" spans="1:8" x14ac:dyDescent="0.2">
      <c r="A145">
        <v>137</v>
      </c>
      <c r="B145">
        <v>1538.9290000000001</v>
      </c>
      <c r="C145">
        <v>50.378999999999998</v>
      </c>
      <c r="D145" s="2">
        <f t="shared" si="15"/>
        <v>323.45149999999995</v>
      </c>
      <c r="E145" s="5">
        <f t="shared" si="16"/>
        <v>802.20437316556638</v>
      </c>
      <c r="F145">
        <f t="shared" si="17"/>
        <v>-8.798417124006977E-2</v>
      </c>
      <c r="G145">
        <f t="shared" si="18"/>
        <v>-8.2178860395180103E-2</v>
      </c>
      <c r="H145">
        <f t="shared" si="19"/>
        <v>1.0706423868251909</v>
      </c>
    </row>
    <row r="146" spans="1:8" x14ac:dyDescent="0.2">
      <c r="A146">
        <v>138</v>
      </c>
      <c r="B146">
        <v>1539.4649999999999</v>
      </c>
      <c r="C146">
        <v>50.223999999999997</v>
      </c>
      <c r="D146" s="2">
        <f t="shared" si="15"/>
        <v>323.30099999999999</v>
      </c>
      <c r="E146" s="5">
        <f t="shared" si="16"/>
        <v>801.79948631491209</v>
      </c>
      <c r="F146">
        <f t="shared" si="12"/>
        <v>-8.283358421140756E-2</v>
      </c>
      <c r="G146">
        <f t="shared" si="13"/>
        <v>-8.1846620132344824E-2</v>
      </c>
      <c r="H146">
        <f t="shared" si="14"/>
        <v>1.0120587029429784</v>
      </c>
    </row>
    <row r="147" spans="1:8" x14ac:dyDescent="0.2">
      <c r="A147">
        <v>139</v>
      </c>
      <c r="B147">
        <v>1540.002</v>
      </c>
      <c r="C147">
        <v>50.078000000000003</v>
      </c>
      <c r="D147" s="2">
        <f t="shared" si="15"/>
        <v>323.22799999999995</v>
      </c>
      <c r="E147" s="5">
        <f t="shared" si="16"/>
        <v>801.60306305132008</v>
      </c>
      <c r="F147">
        <f t="shared" si="17"/>
        <v>-28.404959088294071</v>
      </c>
      <c r="G147">
        <f t="shared" si="18"/>
        <v>-142.66946398688043</v>
      </c>
      <c r="H147">
        <f t="shared" si="19"/>
        <v>0.1990962767681396</v>
      </c>
    </row>
    <row r="148" spans="1:8" x14ac:dyDescent="0.2">
      <c r="D148" s="2"/>
      <c r="E148" s="5"/>
    </row>
    <row r="149" spans="1:8" x14ac:dyDescent="0.2">
      <c r="D149" s="2"/>
      <c r="E149" s="5"/>
    </row>
    <row r="150" spans="1:8" x14ac:dyDescent="0.2">
      <c r="D150" s="2"/>
      <c r="E150" s="5"/>
    </row>
    <row r="151" spans="1:8" x14ac:dyDescent="0.2">
      <c r="D151" s="2"/>
      <c r="E151" s="5"/>
    </row>
    <row r="152" spans="1:8" x14ac:dyDescent="0.2">
      <c r="D152" s="2"/>
      <c r="E152" s="5"/>
    </row>
    <row r="153" spans="1:8" x14ac:dyDescent="0.2">
      <c r="D153" s="2"/>
      <c r="E153" s="5"/>
    </row>
    <row r="154" spans="1:8" x14ac:dyDescent="0.2">
      <c r="D154" s="2"/>
      <c r="E154" s="5"/>
    </row>
    <row r="155" spans="1:8" x14ac:dyDescent="0.2">
      <c r="D155" s="2"/>
      <c r="E155" s="5"/>
    </row>
    <row r="156" spans="1:8" x14ac:dyDescent="0.2">
      <c r="D156" s="2"/>
      <c r="E156" s="5"/>
    </row>
    <row r="157" spans="1:8" x14ac:dyDescent="0.2">
      <c r="D157" s="2"/>
      <c r="E157" s="5"/>
    </row>
    <row r="158" spans="1:8" x14ac:dyDescent="0.2">
      <c r="D158" s="2"/>
      <c r="E158" s="5"/>
    </row>
    <row r="159" spans="1:8" x14ac:dyDescent="0.2">
      <c r="D159" s="2"/>
      <c r="E159" s="5"/>
    </row>
    <row r="160" spans="1:8" x14ac:dyDescent="0.2">
      <c r="D160" s="2"/>
      <c r="E160" s="5"/>
    </row>
    <row r="161" spans="4:5" x14ac:dyDescent="0.2">
      <c r="D161" s="2"/>
      <c r="E161" s="5"/>
    </row>
    <row r="162" spans="4:5" x14ac:dyDescent="0.2">
      <c r="D162" s="2"/>
      <c r="E162" s="5"/>
    </row>
    <row r="163" spans="4:5" x14ac:dyDescent="0.2">
      <c r="D163" s="2"/>
      <c r="E163" s="5"/>
    </row>
    <row r="164" spans="4:5" x14ac:dyDescent="0.2">
      <c r="D164" s="2"/>
      <c r="E164" s="5"/>
    </row>
    <row r="165" spans="4:5" x14ac:dyDescent="0.2">
      <c r="D165" s="2"/>
      <c r="E165" s="5"/>
    </row>
    <row r="166" spans="4:5" x14ac:dyDescent="0.2">
      <c r="D166" s="2"/>
      <c r="E166" s="5"/>
    </row>
    <row r="167" spans="4:5" x14ac:dyDescent="0.2">
      <c r="D167" s="2"/>
      <c r="E167" s="5"/>
    </row>
    <row r="168" spans="4:5" x14ac:dyDescent="0.2">
      <c r="D168" s="2"/>
      <c r="E168" s="5"/>
    </row>
    <row r="169" spans="4:5" x14ac:dyDescent="0.2">
      <c r="D169" s="2"/>
      <c r="E169" s="5"/>
    </row>
    <row r="170" spans="4:5" x14ac:dyDescent="0.2">
      <c r="D170" s="2"/>
      <c r="E170" s="5"/>
    </row>
    <row r="171" spans="4:5" x14ac:dyDescent="0.2">
      <c r="D171" s="2"/>
      <c r="E171" s="5"/>
    </row>
    <row r="172" spans="4:5" x14ac:dyDescent="0.2">
      <c r="D172" s="2"/>
      <c r="E172" s="5"/>
    </row>
    <row r="173" spans="4:5" x14ac:dyDescent="0.2">
      <c r="D173" s="2"/>
      <c r="E173" s="5"/>
    </row>
    <row r="174" spans="4:5" x14ac:dyDescent="0.2">
      <c r="D174" s="2"/>
      <c r="E174" s="5"/>
    </row>
    <row r="175" spans="4:5" x14ac:dyDescent="0.2">
      <c r="D175" s="2"/>
      <c r="E175" s="5"/>
    </row>
    <row r="176" spans="4:5" x14ac:dyDescent="0.2">
      <c r="D176" s="2"/>
      <c r="E176" s="5"/>
    </row>
    <row r="177" spans="4:5" x14ac:dyDescent="0.2">
      <c r="D177" s="2"/>
      <c r="E177" s="5"/>
    </row>
    <row r="178" spans="4:5" x14ac:dyDescent="0.2">
      <c r="D178" s="2"/>
      <c r="E178" s="5"/>
    </row>
    <row r="179" spans="4:5" x14ac:dyDescent="0.2">
      <c r="D179" s="2"/>
      <c r="E179" s="5"/>
    </row>
    <row r="180" spans="4:5" x14ac:dyDescent="0.2">
      <c r="D180" s="2"/>
      <c r="E180" s="5"/>
    </row>
    <row r="181" spans="4:5" x14ac:dyDescent="0.2">
      <c r="D181" s="2"/>
      <c r="E181" s="5"/>
    </row>
    <row r="182" spans="4:5" x14ac:dyDescent="0.2">
      <c r="D182" s="2"/>
      <c r="E182" s="5"/>
    </row>
    <row r="183" spans="4:5" x14ac:dyDescent="0.2">
      <c r="D183" s="2"/>
      <c r="E183" s="5"/>
    </row>
    <row r="184" spans="4:5" x14ac:dyDescent="0.2">
      <c r="D184" s="2"/>
      <c r="E184" s="5"/>
    </row>
    <row r="185" spans="4:5" x14ac:dyDescent="0.2">
      <c r="D185" s="2"/>
      <c r="E185" s="5"/>
    </row>
    <row r="186" spans="4:5" x14ac:dyDescent="0.2">
      <c r="D186" s="2"/>
      <c r="E186" s="5"/>
    </row>
    <row r="187" spans="4:5" x14ac:dyDescent="0.2">
      <c r="D187" s="2"/>
      <c r="E187" s="5"/>
    </row>
    <row r="188" spans="4:5" x14ac:dyDescent="0.2">
      <c r="D188" s="2"/>
      <c r="E188" s="5"/>
    </row>
    <row r="189" spans="4:5" x14ac:dyDescent="0.2">
      <c r="D189" s="2"/>
      <c r="E189" s="5"/>
    </row>
    <row r="190" spans="4:5" x14ac:dyDescent="0.2">
      <c r="D190" s="2"/>
      <c r="E190" s="5"/>
    </row>
    <row r="191" spans="4:5" x14ac:dyDescent="0.2">
      <c r="D191" s="2"/>
      <c r="E191" s="5"/>
    </row>
    <row r="192" spans="4:5" x14ac:dyDescent="0.2">
      <c r="D192" s="2"/>
      <c r="E192" s="5"/>
    </row>
    <row r="193" spans="4:5" x14ac:dyDescent="0.2">
      <c r="D193" s="2"/>
      <c r="E193" s="5"/>
    </row>
    <row r="194" spans="4:5" x14ac:dyDescent="0.2">
      <c r="D194" s="2"/>
      <c r="E194" s="5"/>
    </row>
    <row r="195" spans="4:5" x14ac:dyDescent="0.2">
      <c r="D195" s="2"/>
      <c r="E195" s="5"/>
    </row>
    <row r="196" spans="4:5" x14ac:dyDescent="0.2">
      <c r="D196" s="2"/>
      <c r="E196" s="5"/>
    </row>
    <row r="197" spans="4:5" x14ac:dyDescent="0.2">
      <c r="D197" s="2"/>
      <c r="E197" s="5"/>
    </row>
    <row r="198" spans="4:5" x14ac:dyDescent="0.2">
      <c r="D198" s="2"/>
      <c r="E198" s="5"/>
    </row>
    <row r="199" spans="4:5" x14ac:dyDescent="0.2">
      <c r="D199" s="2"/>
      <c r="E199" s="5"/>
    </row>
    <row r="200" spans="4:5" x14ac:dyDescent="0.2">
      <c r="D200" s="2"/>
      <c r="E200" s="5"/>
    </row>
    <row r="201" spans="4:5" x14ac:dyDescent="0.2">
      <c r="D201" s="2"/>
      <c r="E201" s="5"/>
    </row>
    <row r="202" spans="4:5" x14ac:dyDescent="0.2">
      <c r="D202" s="2"/>
      <c r="E202" s="5"/>
    </row>
    <row r="203" spans="4:5" x14ac:dyDescent="0.2">
      <c r="D203" s="2"/>
      <c r="E203" s="5"/>
    </row>
    <row r="204" spans="4:5" x14ac:dyDescent="0.2">
      <c r="D204" s="2"/>
      <c r="E204" s="5"/>
    </row>
    <row r="205" spans="4:5" x14ac:dyDescent="0.2">
      <c r="D205" s="2"/>
      <c r="E205" s="5"/>
    </row>
    <row r="206" spans="4:5" x14ac:dyDescent="0.2">
      <c r="D206" s="2"/>
      <c r="E206" s="5"/>
    </row>
    <row r="207" spans="4:5" x14ac:dyDescent="0.2">
      <c r="D207" s="2"/>
      <c r="E207" s="5"/>
    </row>
    <row r="208" spans="4:5" x14ac:dyDescent="0.2">
      <c r="D208" s="2"/>
      <c r="E208" s="5"/>
    </row>
    <row r="209" spans="4:5" x14ac:dyDescent="0.2">
      <c r="D209" s="2"/>
      <c r="E209" s="5"/>
    </row>
    <row r="210" spans="4:5" x14ac:dyDescent="0.2">
      <c r="D210" s="2"/>
      <c r="E210" s="5"/>
    </row>
    <row r="211" spans="4:5" x14ac:dyDescent="0.2">
      <c r="D211" s="2"/>
      <c r="E211" s="5"/>
    </row>
    <row r="212" spans="4:5" x14ac:dyDescent="0.2">
      <c r="D212" s="2"/>
      <c r="E212" s="5"/>
    </row>
    <row r="213" spans="4:5" x14ac:dyDescent="0.2">
      <c r="D213" s="2"/>
      <c r="E213" s="5"/>
    </row>
    <row r="214" spans="4:5" x14ac:dyDescent="0.2">
      <c r="D214" s="2"/>
      <c r="E214" s="5"/>
    </row>
    <row r="215" spans="4:5" x14ac:dyDescent="0.2">
      <c r="D215" s="2"/>
      <c r="E215" s="5"/>
    </row>
    <row r="216" spans="4:5" x14ac:dyDescent="0.2">
      <c r="D216" s="2"/>
      <c r="E216" s="5"/>
    </row>
    <row r="217" spans="4:5" x14ac:dyDescent="0.2">
      <c r="D217" s="2"/>
      <c r="E217" s="5"/>
    </row>
    <row r="218" spans="4:5" x14ac:dyDescent="0.2">
      <c r="D218" s="2"/>
      <c r="E218" s="5"/>
    </row>
    <row r="219" spans="4:5" x14ac:dyDescent="0.2">
      <c r="D219" s="2"/>
      <c r="E219" s="5"/>
    </row>
    <row r="220" spans="4:5" x14ac:dyDescent="0.2">
      <c r="D220" s="2"/>
      <c r="E220" s="5"/>
    </row>
    <row r="221" spans="4:5" x14ac:dyDescent="0.2">
      <c r="D221" s="2"/>
      <c r="E221" s="5"/>
    </row>
    <row r="222" spans="4:5" x14ac:dyDescent="0.2">
      <c r="D222" s="2"/>
      <c r="E222" s="5"/>
    </row>
    <row r="223" spans="4:5" x14ac:dyDescent="0.2">
      <c r="D223" s="2"/>
      <c r="E223" s="5"/>
    </row>
    <row r="224" spans="4:5" x14ac:dyDescent="0.2">
      <c r="D224" s="2"/>
      <c r="E224" s="5"/>
    </row>
    <row r="225" spans="4:5" x14ac:dyDescent="0.2">
      <c r="D225" s="2"/>
      <c r="E225" s="5"/>
    </row>
    <row r="226" spans="4:5" x14ac:dyDescent="0.2">
      <c r="D226" s="2"/>
      <c r="E226" s="5"/>
    </row>
    <row r="227" spans="4:5" x14ac:dyDescent="0.2">
      <c r="D227" s="2"/>
      <c r="E227" s="5"/>
    </row>
    <row r="228" spans="4:5" x14ac:dyDescent="0.2">
      <c r="D228" s="2"/>
      <c r="E228" s="5"/>
    </row>
    <row r="229" spans="4:5" x14ac:dyDescent="0.2">
      <c r="D229" s="2"/>
      <c r="E229" s="5"/>
    </row>
    <row r="230" spans="4:5" x14ac:dyDescent="0.2">
      <c r="D230" s="2"/>
      <c r="E230" s="5"/>
    </row>
    <row r="231" spans="4:5" x14ac:dyDescent="0.2">
      <c r="D231" s="2"/>
      <c r="E231" s="5"/>
    </row>
    <row r="232" spans="4:5" x14ac:dyDescent="0.2">
      <c r="D232" s="2"/>
      <c r="E232" s="5"/>
    </row>
    <row r="233" spans="4:5" x14ac:dyDescent="0.2">
      <c r="D233" s="2"/>
      <c r="E233" s="5"/>
    </row>
    <row r="234" spans="4:5" x14ac:dyDescent="0.2">
      <c r="D234" s="2"/>
      <c r="E234" s="5"/>
    </row>
    <row r="235" spans="4:5" x14ac:dyDescent="0.2">
      <c r="D235" s="2"/>
      <c r="E235" s="5"/>
    </row>
    <row r="236" spans="4:5" x14ac:dyDescent="0.2">
      <c r="D236" s="2"/>
      <c r="E236" s="5"/>
    </row>
    <row r="237" spans="4:5" x14ac:dyDescent="0.2">
      <c r="D237" s="2"/>
      <c r="E237" s="5"/>
    </row>
    <row r="238" spans="4:5" x14ac:dyDescent="0.2">
      <c r="D238" s="2"/>
      <c r="E238" s="5"/>
    </row>
    <row r="239" spans="4:5" x14ac:dyDescent="0.2">
      <c r="D239" s="2"/>
      <c r="E239" s="5"/>
    </row>
  </sheetData>
  <pageMargins left="0.75" right="0.75" top="1" bottom="1" header="0.5" footer="0.5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4"/>
  <sheetViews>
    <sheetView topLeftCell="A5" zoomScale="150" zoomScaleNormal="150" zoomScalePageLayoutView="150" workbookViewId="0">
      <selection activeCell="C11" sqref="C11"/>
    </sheetView>
  </sheetViews>
  <sheetFormatPr baseColWidth="10" defaultRowHeight="16" x14ac:dyDescent="0.2"/>
  <sheetData>
    <row r="3" spans="1:6" x14ac:dyDescent="0.2">
      <c r="B3" t="s">
        <v>18</v>
      </c>
    </row>
    <row r="4" spans="1:6" x14ac:dyDescent="0.2">
      <c r="B4" s="4" t="s">
        <v>15</v>
      </c>
      <c r="C4">
        <v>11.07</v>
      </c>
      <c r="D4">
        <v>-1.6439999999999999</v>
      </c>
      <c r="E4">
        <v>3.6880000000000002E-4</v>
      </c>
      <c r="F4">
        <v>2.1909999999999999E-2</v>
      </c>
    </row>
    <row r="5" spans="1:6" x14ac:dyDescent="0.2">
      <c r="D5" s="3"/>
      <c r="E5" s="3"/>
    </row>
    <row r="6" spans="1:6" x14ac:dyDescent="0.2">
      <c r="D6" s="3"/>
      <c r="E6" s="3"/>
    </row>
    <row r="9" spans="1:6" x14ac:dyDescent="0.2">
      <c r="A9" t="s">
        <v>17</v>
      </c>
      <c r="B9" t="s">
        <v>16</v>
      </c>
      <c r="C9" t="s">
        <v>15</v>
      </c>
    </row>
    <row r="10" spans="1:6" x14ac:dyDescent="0.2">
      <c r="A10">
        <v>20</v>
      </c>
      <c r="B10">
        <f>A10+273.15</f>
        <v>293.14999999999998</v>
      </c>
      <c r="C10" s="5">
        <f>1/($C$4*B10^$D$4+$E$4*B10^$F$4)</f>
        <v>718.91110284809849</v>
      </c>
    </row>
    <row r="11" spans="1:6" x14ac:dyDescent="0.2">
      <c r="A11">
        <v>25</v>
      </c>
      <c r="B11">
        <f t="shared" ref="B11:B74" si="0">A11+273.15</f>
        <v>298.14999999999998</v>
      </c>
      <c r="C11" s="5">
        <f t="shared" ref="C11:C74" si="1">1/($C$4*B11^$D$4+$E$4*B11^$F$4)</f>
        <v>732.89155419671602</v>
      </c>
    </row>
    <row r="12" spans="1:6" x14ac:dyDescent="0.2">
      <c r="A12">
        <v>30</v>
      </c>
      <c r="B12">
        <f t="shared" si="0"/>
        <v>303.14999999999998</v>
      </c>
      <c r="C12" s="5">
        <f t="shared" si="1"/>
        <v>746.7817753058531</v>
      </c>
    </row>
    <row r="13" spans="1:6" x14ac:dyDescent="0.2">
      <c r="A13">
        <v>35</v>
      </c>
      <c r="B13">
        <f t="shared" si="0"/>
        <v>308.14999999999998</v>
      </c>
      <c r="C13" s="5">
        <f t="shared" si="1"/>
        <v>760.57927120412489</v>
      </c>
    </row>
    <row r="14" spans="1:6" x14ac:dyDescent="0.2">
      <c r="A14">
        <v>40</v>
      </c>
      <c r="B14">
        <f t="shared" si="0"/>
        <v>313.14999999999998</v>
      </c>
      <c r="C14" s="5">
        <f t="shared" si="1"/>
        <v>774.28173021618545</v>
      </c>
    </row>
    <row r="15" spans="1:6" x14ac:dyDescent="0.2">
      <c r="A15">
        <v>45</v>
      </c>
      <c r="B15">
        <f t="shared" si="0"/>
        <v>318.14999999999998</v>
      </c>
      <c r="C15" s="5">
        <f t="shared" si="1"/>
        <v>787.88701642707508</v>
      </c>
    </row>
    <row r="16" spans="1:6" x14ac:dyDescent="0.2">
      <c r="A16">
        <v>50</v>
      </c>
      <c r="B16">
        <f t="shared" si="0"/>
        <v>323.14999999999998</v>
      </c>
      <c r="C16" s="5">
        <f t="shared" si="1"/>
        <v>801.39316235134947</v>
      </c>
    </row>
    <row r="17" spans="1:3" x14ac:dyDescent="0.2">
      <c r="A17">
        <v>55</v>
      </c>
      <c r="B17">
        <f t="shared" si="0"/>
        <v>328.15</v>
      </c>
      <c r="C17" s="5">
        <f t="shared" si="1"/>
        <v>814.79836180712493</v>
      </c>
    </row>
    <row r="18" spans="1:3" x14ac:dyDescent="0.2">
      <c r="A18">
        <v>60</v>
      </c>
      <c r="B18">
        <f t="shared" si="0"/>
        <v>333.15</v>
      </c>
      <c r="C18" s="5">
        <f t="shared" si="1"/>
        <v>828.10096299472832</v>
      </c>
    </row>
    <row r="19" spans="1:3" x14ac:dyDescent="0.2">
      <c r="A19">
        <v>65</v>
      </c>
      <c r="B19">
        <f t="shared" si="0"/>
        <v>338.15</v>
      </c>
      <c r="C19" s="5">
        <f t="shared" si="1"/>
        <v>841.29946177919112</v>
      </c>
    </row>
    <row r="20" spans="1:3" x14ac:dyDescent="0.2">
      <c r="A20">
        <v>70</v>
      </c>
      <c r="B20">
        <f t="shared" si="0"/>
        <v>343.15</v>
      </c>
      <c r="C20" s="5">
        <f t="shared" si="1"/>
        <v>854.39249517545238</v>
      </c>
    </row>
    <row r="21" spans="1:3" x14ac:dyDescent="0.2">
      <c r="A21">
        <v>75</v>
      </c>
      <c r="B21">
        <f t="shared" si="0"/>
        <v>348.15</v>
      </c>
      <c r="C21" s="5">
        <f t="shared" si="1"/>
        <v>867.37883503471778</v>
      </c>
    </row>
    <row r="22" spans="1:3" x14ac:dyDescent="0.2">
      <c r="A22">
        <v>80</v>
      </c>
      <c r="B22">
        <f t="shared" si="0"/>
        <v>353.15</v>
      </c>
      <c r="C22" s="5">
        <f t="shared" si="1"/>
        <v>880.25738193009499</v>
      </c>
    </row>
    <row r="23" spans="1:3" x14ac:dyDescent="0.2">
      <c r="A23">
        <v>85</v>
      </c>
      <c r="B23">
        <f t="shared" si="0"/>
        <v>358.15</v>
      </c>
      <c r="C23" s="5">
        <f t="shared" si="1"/>
        <v>893.02715923930748</v>
      </c>
    </row>
    <row r="24" spans="1:3" x14ac:dyDescent="0.2">
      <c r="A24">
        <v>90</v>
      </c>
      <c r="B24">
        <f t="shared" si="0"/>
        <v>363.15</v>
      </c>
      <c r="C24" s="5">
        <f t="shared" si="1"/>
        <v>905.68730742197693</v>
      </c>
    </row>
    <row r="25" spans="1:3" x14ac:dyDescent="0.2">
      <c r="A25">
        <v>95</v>
      </c>
      <c r="B25">
        <f t="shared" si="0"/>
        <v>368.15</v>
      </c>
      <c r="C25" s="5">
        <f t="shared" si="1"/>
        <v>918.23707848870674</v>
      </c>
    </row>
    <row r="26" spans="1:3" x14ac:dyDescent="0.2">
      <c r="A26">
        <v>100</v>
      </c>
      <c r="B26">
        <f t="shared" si="0"/>
        <v>373.15</v>
      </c>
      <c r="C26" s="5">
        <f t="shared" si="1"/>
        <v>930.67583065895622</v>
      </c>
    </row>
    <row r="27" spans="1:3" x14ac:dyDescent="0.2">
      <c r="A27">
        <v>105</v>
      </c>
      <c r="B27">
        <f t="shared" si="0"/>
        <v>378.15</v>
      </c>
      <c r="C27" s="5">
        <f t="shared" si="1"/>
        <v>943.00302320449691</v>
      </c>
    </row>
    <row r="28" spans="1:3" x14ac:dyDescent="0.2">
      <c r="A28">
        <v>110</v>
      </c>
      <c r="B28">
        <f t="shared" si="0"/>
        <v>383.15</v>
      </c>
      <c r="C28" s="5">
        <f t="shared" si="1"/>
        <v>955.21821147502044</v>
      </c>
    </row>
    <row r="29" spans="1:3" x14ac:dyDescent="0.2">
      <c r="A29">
        <v>115</v>
      </c>
      <c r="B29">
        <f t="shared" si="0"/>
        <v>388.15</v>
      </c>
      <c r="C29" s="5">
        <f t="shared" si="1"/>
        <v>967.32104210233661</v>
      </c>
    </row>
    <row r="30" spans="1:3" x14ac:dyDescent="0.2">
      <c r="A30">
        <v>120</v>
      </c>
      <c r="B30">
        <f t="shared" si="0"/>
        <v>393.15</v>
      </c>
      <c r="C30" s="5">
        <f t="shared" si="1"/>
        <v>979.31124837943332</v>
      </c>
    </row>
    <row r="31" spans="1:3" x14ac:dyDescent="0.2">
      <c r="A31">
        <v>125</v>
      </c>
      <c r="B31">
        <f t="shared" si="0"/>
        <v>398.15</v>
      </c>
      <c r="C31" s="5">
        <f t="shared" si="1"/>
        <v>991.18864581056789</v>
      </c>
    </row>
    <row r="32" spans="1:3" x14ac:dyDescent="0.2">
      <c r="A32">
        <v>130</v>
      </c>
      <c r="B32">
        <f t="shared" si="0"/>
        <v>403.15</v>
      </c>
      <c r="C32" s="5">
        <f t="shared" si="1"/>
        <v>1002.953127828446</v>
      </c>
    </row>
    <row r="33" spans="1:3" x14ac:dyDescent="0.2">
      <c r="A33">
        <v>135</v>
      </c>
      <c r="B33">
        <f t="shared" si="0"/>
        <v>408.15</v>
      </c>
      <c r="C33" s="5">
        <f t="shared" si="1"/>
        <v>1014.6046616744642</v>
      </c>
    </row>
    <row r="34" spans="1:3" x14ac:dyDescent="0.2">
      <c r="A34">
        <v>140</v>
      </c>
      <c r="B34">
        <f t="shared" si="0"/>
        <v>413.15</v>
      </c>
      <c r="C34" s="5">
        <f t="shared" si="1"/>
        <v>1026.1432844379367</v>
      </c>
    </row>
    <row r="35" spans="1:3" x14ac:dyDescent="0.2">
      <c r="A35">
        <v>145</v>
      </c>
      <c r="B35">
        <f t="shared" si="0"/>
        <v>418.15</v>
      </c>
      <c r="C35" s="5">
        <f t="shared" si="1"/>
        <v>1037.5690992501802</v>
      </c>
    </row>
    <row r="36" spans="1:3" x14ac:dyDescent="0.2">
      <c r="A36">
        <v>150</v>
      </c>
      <c r="B36">
        <f t="shared" si="0"/>
        <v>423.15</v>
      </c>
      <c r="C36" s="5">
        <f t="shared" si="1"/>
        <v>1048.8822716292716</v>
      </c>
    </row>
    <row r="37" spans="1:3" x14ac:dyDescent="0.2">
      <c r="A37">
        <v>155</v>
      </c>
      <c r="B37">
        <f t="shared" si="0"/>
        <v>428.15</v>
      </c>
      <c r="C37" s="5">
        <f t="shared" si="1"/>
        <v>1060.0830259713366</v>
      </c>
    </row>
    <row r="38" spans="1:3" x14ac:dyDescent="0.2">
      <c r="A38">
        <v>160</v>
      </c>
      <c r="B38">
        <f t="shared" si="0"/>
        <v>433.15</v>
      </c>
      <c r="C38" s="5">
        <f t="shared" si="1"/>
        <v>1071.1716421841459</v>
      </c>
    </row>
    <row r="39" spans="1:3" x14ac:dyDescent="0.2">
      <c r="A39">
        <v>165</v>
      </c>
      <c r="B39">
        <f t="shared" si="0"/>
        <v>438.15</v>
      </c>
      <c r="C39" s="5">
        <f t="shared" si="1"/>
        <v>1082.1484524588625</v>
      </c>
    </row>
    <row r="40" spans="1:3" x14ac:dyDescent="0.2">
      <c r="A40">
        <v>170</v>
      </c>
      <c r="B40">
        <f t="shared" si="0"/>
        <v>443.15</v>
      </c>
      <c r="C40" s="5">
        <f t="shared" si="1"/>
        <v>1093.0138381757804</v>
      </c>
    </row>
    <row r="41" spans="1:3" x14ac:dyDescent="0.2">
      <c r="A41">
        <v>175</v>
      </c>
      <c r="B41">
        <f t="shared" si="0"/>
        <v>448.15</v>
      </c>
      <c r="C41" s="5">
        <f t="shared" si="1"/>
        <v>1103.7682269399213</v>
      </c>
    </row>
    <row r="42" spans="1:3" x14ac:dyDescent="0.2">
      <c r="A42">
        <v>180</v>
      </c>
      <c r="B42">
        <f t="shared" si="0"/>
        <v>453.15</v>
      </c>
      <c r="C42" s="5">
        <f t="shared" si="1"/>
        <v>1114.4120897423898</v>
      </c>
    </row>
    <row r="43" spans="1:3" x14ac:dyDescent="0.2">
      <c r="A43">
        <v>185</v>
      </c>
      <c r="B43">
        <f t="shared" si="0"/>
        <v>458.15</v>
      </c>
      <c r="C43" s="5">
        <f t="shared" si="1"/>
        <v>1124.9459382434554</v>
      </c>
    </row>
    <row r="44" spans="1:3" x14ac:dyDescent="0.2">
      <c r="A44">
        <v>190</v>
      </c>
      <c r="B44">
        <f t="shared" si="0"/>
        <v>463.15</v>
      </c>
      <c r="C44" s="5">
        <f t="shared" si="1"/>
        <v>1135.3703221733401</v>
      </c>
    </row>
    <row r="45" spans="1:3" x14ac:dyDescent="0.2">
      <c r="A45">
        <v>195</v>
      </c>
      <c r="B45">
        <f t="shared" si="0"/>
        <v>468.15</v>
      </c>
      <c r="C45" s="5">
        <f t="shared" si="1"/>
        <v>1145.6858268468011</v>
      </c>
    </row>
    <row r="46" spans="1:3" x14ac:dyDescent="0.2">
      <c r="A46">
        <v>200</v>
      </c>
      <c r="B46">
        <f t="shared" si="0"/>
        <v>473.15</v>
      </c>
      <c r="C46" s="5">
        <f t="shared" si="1"/>
        <v>1155.8930707876107</v>
      </c>
    </row>
    <row r="47" spans="1:3" x14ac:dyDescent="0.2">
      <c r="A47">
        <v>205</v>
      </c>
      <c r="B47">
        <f t="shared" si="0"/>
        <v>478.15</v>
      </c>
      <c r="C47" s="5">
        <f t="shared" si="1"/>
        <v>1165.9927034591451</v>
      </c>
    </row>
    <row r="48" spans="1:3" x14ac:dyDescent="0.2">
      <c r="A48">
        <v>210</v>
      </c>
      <c r="B48">
        <f t="shared" si="0"/>
        <v>483.15</v>
      </c>
      <c r="C48" s="5">
        <f t="shared" si="1"/>
        <v>1175.9854030973402</v>
      </c>
    </row>
    <row r="49" spans="1:3" x14ac:dyDescent="0.2">
      <c r="A49">
        <v>215</v>
      </c>
      <c r="B49">
        <f t="shared" si="0"/>
        <v>488.15</v>
      </c>
      <c r="C49" s="5">
        <f t="shared" si="1"/>
        <v>1185.8718746423635</v>
      </c>
    </row>
    <row r="50" spans="1:3" x14ac:dyDescent="0.2">
      <c r="A50">
        <v>220</v>
      </c>
      <c r="B50">
        <f t="shared" si="0"/>
        <v>493.15</v>
      </c>
      <c r="C50" s="5">
        <f t="shared" si="1"/>
        <v>1195.6528477654224</v>
      </c>
    </row>
    <row r="51" spans="1:3" x14ac:dyDescent="0.2">
      <c r="A51">
        <v>225</v>
      </c>
      <c r="B51">
        <f t="shared" si="0"/>
        <v>498.15</v>
      </c>
      <c r="C51" s="5">
        <f t="shared" si="1"/>
        <v>1205.3290749872147</v>
      </c>
    </row>
    <row r="52" spans="1:3" x14ac:dyDescent="0.2">
      <c r="A52">
        <v>230</v>
      </c>
      <c r="B52">
        <f t="shared" si="0"/>
        <v>503.15</v>
      </c>
      <c r="C52" s="5">
        <f t="shared" si="1"/>
        <v>1214.901329884618</v>
      </c>
    </row>
    <row r="53" spans="1:3" x14ac:dyDescent="0.2">
      <c r="A53">
        <v>235</v>
      </c>
      <c r="B53">
        <f t="shared" si="0"/>
        <v>508.15</v>
      </c>
      <c r="C53" s="5">
        <f t="shared" si="1"/>
        <v>1224.3704053822828</v>
      </c>
    </row>
    <row r="54" spans="1:3" x14ac:dyDescent="0.2">
      <c r="A54">
        <v>240</v>
      </c>
      <c r="B54">
        <f t="shared" si="0"/>
        <v>513.15</v>
      </c>
      <c r="C54" s="5">
        <f t="shared" si="1"/>
        <v>1233.7371121258966</v>
      </c>
    </row>
    <row r="55" spans="1:3" x14ac:dyDescent="0.2">
      <c r="A55">
        <v>245</v>
      </c>
      <c r="B55">
        <f t="shared" si="0"/>
        <v>518.15</v>
      </c>
      <c r="C55" s="5">
        <f t="shared" si="1"/>
        <v>1243.002276933971</v>
      </c>
    </row>
    <row r="56" spans="1:3" x14ac:dyDescent="0.2">
      <c r="A56">
        <v>250</v>
      </c>
      <c r="B56">
        <f t="shared" si="0"/>
        <v>523.15</v>
      </c>
      <c r="C56" s="5">
        <f t="shared" si="1"/>
        <v>1252.1667413250809</v>
      </c>
    </row>
    <row r="57" spans="1:3" x14ac:dyDescent="0.2">
      <c r="A57">
        <v>255</v>
      </c>
      <c r="B57">
        <f t="shared" si="0"/>
        <v>528.15</v>
      </c>
      <c r="C57" s="5">
        <f t="shared" si="1"/>
        <v>1261.2313601175895</v>
      </c>
    </row>
    <row r="58" spans="1:3" x14ac:dyDescent="0.2">
      <c r="A58">
        <v>260</v>
      </c>
      <c r="B58">
        <f t="shared" si="0"/>
        <v>533.15</v>
      </c>
      <c r="C58" s="5">
        <f t="shared" si="1"/>
        <v>1270.1970000989588</v>
      </c>
    </row>
    <row r="59" spans="1:3" x14ac:dyDescent="0.2">
      <c r="A59">
        <v>265</v>
      </c>
      <c r="B59">
        <f t="shared" si="0"/>
        <v>538.15</v>
      </c>
      <c r="C59" s="5">
        <f t="shared" si="1"/>
        <v>1279.0645387618704</v>
      </c>
    </row>
    <row r="60" spans="1:3" x14ac:dyDescent="0.2">
      <c r="A60">
        <v>270</v>
      </c>
      <c r="B60">
        <f t="shared" si="0"/>
        <v>543.15</v>
      </c>
      <c r="C60" s="5">
        <f t="shared" si="1"/>
        <v>1287.8348631044141</v>
      </c>
    </row>
    <row r="61" spans="1:3" x14ac:dyDescent="0.2">
      <c r="A61">
        <v>275</v>
      </c>
      <c r="B61">
        <f t="shared" si="0"/>
        <v>548.15</v>
      </c>
      <c r="C61" s="5">
        <f t="shared" si="1"/>
        <v>1296.5088684917353</v>
      </c>
    </row>
    <row r="62" spans="1:3" x14ac:dyDescent="0.2">
      <c r="A62">
        <v>280</v>
      </c>
      <c r="B62">
        <f t="shared" si="0"/>
        <v>553.15</v>
      </c>
      <c r="C62" s="5">
        <f t="shared" si="1"/>
        <v>1305.0874575765909</v>
      </c>
    </row>
    <row r="63" spans="1:3" x14ac:dyDescent="0.2">
      <c r="A63">
        <v>285</v>
      </c>
      <c r="B63">
        <f t="shared" si="0"/>
        <v>558.15</v>
      </c>
      <c r="C63" s="5">
        <f t="shared" si="1"/>
        <v>1313.5715392763721</v>
      </c>
    </row>
    <row r="64" spans="1:3" x14ac:dyDescent="0.2">
      <c r="A64">
        <v>290</v>
      </c>
      <c r="B64">
        <f t="shared" si="0"/>
        <v>563.15</v>
      </c>
      <c r="C64" s="5">
        <f t="shared" si="1"/>
        <v>1321.9620278041816</v>
      </c>
    </row>
    <row r="65" spans="1:3" x14ac:dyDescent="0.2">
      <c r="A65">
        <v>295</v>
      </c>
      <c r="B65">
        <f t="shared" si="0"/>
        <v>568.15</v>
      </c>
      <c r="C65" s="5">
        <f t="shared" si="1"/>
        <v>1330.2598417517179</v>
      </c>
    </row>
    <row r="66" spans="1:3" x14ac:dyDescent="0.2">
      <c r="A66">
        <v>300</v>
      </c>
      <c r="B66">
        <f t="shared" si="0"/>
        <v>573.15</v>
      </c>
      <c r="C66" s="5">
        <f t="shared" si="1"/>
        <v>1338.4659032217135</v>
      </c>
    </row>
    <row r="67" spans="1:3" x14ac:dyDescent="0.2">
      <c r="A67">
        <v>305</v>
      </c>
      <c r="B67">
        <f t="shared" si="0"/>
        <v>578.15</v>
      </c>
      <c r="C67" s="5">
        <f t="shared" si="1"/>
        <v>1346.5811370078</v>
      </c>
    </row>
    <row r="68" spans="1:3" x14ac:dyDescent="0.2">
      <c r="A68">
        <v>310</v>
      </c>
      <c r="B68">
        <f t="shared" si="0"/>
        <v>583.15</v>
      </c>
      <c r="C68" s="5">
        <f t="shared" si="1"/>
        <v>1354.6064698197592</v>
      </c>
    </row>
    <row r="69" spans="1:3" x14ac:dyDescent="0.2">
      <c r="A69">
        <v>315</v>
      </c>
      <c r="B69">
        <f t="shared" si="0"/>
        <v>588.15</v>
      </c>
      <c r="C69" s="5">
        <f t="shared" si="1"/>
        <v>1362.5428295521378</v>
      </c>
    </row>
    <row r="70" spans="1:3" x14ac:dyDescent="0.2">
      <c r="A70">
        <v>320</v>
      </c>
      <c r="B70">
        <f t="shared" si="0"/>
        <v>593.15</v>
      </c>
      <c r="C70" s="5">
        <f t="shared" si="1"/>
        <v>1370.391144594342</v>
      </c>
    </row>
    <row r="71" spans="1:3" x14ac:dyDescent="0.2">
      <c r="A71">
        <v>325</v>
      </c>
      <c r="B71">
        <f t="shared" si="0"/>
        <v>598.15</v>
      </c>
      <c r="C71" s="5">
        <f t="shared" si="1"/>
        <v>1378.1523431803591</v>
      </c>
    </row>
    <row r="72" spans="1:3" x14ac:dyDescent="0.2">
      <c r="A72">
        <v>330</v>
      </c>
      <c r="B72">
        <f t="shared" si="0"/>
        <v>603.15</v>
      </c>
      <c r="C72" s="5">
        <f t="shared" si="1"/>
        <v>1385.8273527763306</v>
      </c>
    </row>
    <row r="73" spans="1:3" x14ac:dyDescent="0.2">
      <c r="A73">
        <v>335</v>
      </c>
      <c r="B73">
        <f t="shared" si="0"/>
        <v>608.15</v>
      </c>
      <c r="C73" s="5">
        <f t="shared" si="1"/>
        <v>1393.4170995042668</v>
      </c>
    </row>
    <row r="74" spans="1:3" x14ac:dyDescent="0.2">
      <c r="A74">
        <v>340</v>
      </c>
      <c r="B74">
        <f t="shared" si="0"/>
        <v>613.15</v>
      </c>
      <c r="C74" s="5">
        <f t="shared" si="1"/>
        <v>1400.9225076002788</v>
      </c>
    </row>
    <row r="75" spans="1:3" x14ac:dyDescent="0.2">
      <c r="A75">
        <v>345</v>
      </c>
      <c r="B75">
        <f t="shared" ref="B75:B134" si="2">A75+273.15</f>
        <v>618.15</v>
      </c>
      <c r="C75" s="5">
        <f t="shared" ref="C75:C134" si="3">1/($C$4*B75^$D$4+$E$4*B75^$F$4)</f>
        <v>1408.3444989057286</v>
      </c>
    </row>
    <row r="76" spans="1:3" x14ac:dyDescent="0.2">
      <c r="A76">
        <v>350</v>
      </c>
      <c r="B76">
        <f t="shared" si="2"/>
        <v>623.15</v>
      </c>
      <c r="C76" s="5">
        <f t="shared" si="3"/>
        <v>1415.6839923898019</v>
      </c>
    </row>
    <row r="77" spans="1:3" x14ac:dyDescent="0.2">
      <c r="A77">
        <v>355</v>
      </c>
      <c r="B77">
        <f t="shared" si="2"/>
        <v>628.15</v>
      </c>
      <c r="C77" s="5">
        <f t="shared" si="3"/>
        <v>1422.9419037020336</v>
      </c>
    </row>
    <row r="78" spans="1:3" x14ac:dyDescent="0.2">
      <c r="A78">
        <v>360</v>
      </c>
      <c r="B78">
        <f t="shared" si="2"/>
        <v>633.15</v>
      </c>
      <c r="C78" s="5">
        <f t="shared" si="3"/>
        <v>1430.1191447533906</v>
      </c>
    </row>
    <row r="79" spans="1:3" x14ac:dyDescent="0.2">
      <c r="A79">
        <v>365</v>
      </c>
      <c r="B79">
        <f t="shared" si="2"/>
        <v>638.15</v>
      </c>
      <c r="C79" s="5">
        <f t="shared" si="3"/>
        <v>1437.216623324588</v>
      </c>
    </row>
    <row r="80" spans="1:3" x14ac:dyDescent="0.2">
      <c r="A80">
        <v>370</v>
      </c>
      <c r="B80">
        <f t="shared" si="2"/>
        <v>643.15</v>
      </c>
      <c r="C80" s="5">
        <f t="shared" si="3"/>
        <v>1444.2352427003123</v>
      </c>
    </row>
    <row r="81" spans="1:3" x14ac:dyDescent="0.2">
      <c r="A81">
        <v>375</v>
      </c>
      <c r="B81">
        <f t="shared" si="2"/>
        <v>648.15</v>
      </c>
      <c r="C81" s="5">
        <f t="shared" si="3"/>
        <v>1451.1759013281639</v>
      </c>
    </row>
    <row r="82" spans="1:3" x14ac:dyDescent="0.2">
      <c r="A82">
        <v>380</v>
      </c>
      <c r="B82">
        <f t="shared" si="2"/>
        <v>653.15</v>
      </c>
      <c r="C82" s="5">
        <f t="shared" si="3"/>
        <v>1458.0394925011044</v>
      </c>
    </row>
    <row r="83" spans="1:3" x14ac:dyDescent="0.2">
      <c r="A83">
        <v>385</v>
      </c>
      <c r="B83">
        <f t="shared" si="2"/>
        <v>658.15</v>
      </c>
      <c r="C83" s="5">
        <f t="shared" si="3"/>
        <v>1464.8269040622667</v>
      </c>
    </row>
    <row r="84" spans="1:3" x14ac:dyDescent="0.2">
      <c r="A84">
        <v>390</v>
      </c>
      <c r="B84">
        <f t="shared" si="2"/>
        <v>663.15</v>
      </c>
      <c r="C84" s="5">
        <f t="shared" si="3"/>
        <v>1471.5390181310836</v>
      </c>
    </row>
    <row r="85" spans="1:3" x14ac:dyDescent="0.2">
      <c r="A85">
        <v>395</v>
      </c>
      <c r="B85">
        <f t="shared" si="2"/>
        <v>668.15</v>
      </c>
      <c r="C85" s="5">
        <f t="shared" si="3"/>
        <v>1478.1767108496363</v>
      </c>
    </row>
    <row r="86" spans="1:3" x14ac:dyDescent="0.2">
      <c r="A86">
        <v>400</v>
      </c>
      <c r="B86">
        <f t="shared" si="2"/>
        <v>673.15</v>
      </c>
      <c r="C86" s="5">
        <f t="shared" si="3"/>
        <v>1484.740852148271</v>
      </c>
    </row>
    <row r="87" spans="1:3" x14ac:dyDescent="0.2">
      <c r="A87">
        <v>405</v>
      </c>
      <c r="B87">
        <f t="shared" si="2"/>
        <v>678.15</v>
      </c>
      <c r="C87" s="5">
        <f t="shared" si="3"/>
        <v>1491.2323055294976</v>
      </c>
    </row>
    <row r="88" spans="1:3" x14ac:dyDescent="0.2">
      <c r="A88">
        <v>410</v>
      </c>
      <c r="B88">
        <f t="shared" si="2"/>
        <v>683.15</v>
      </c>
      <c r="C88" s="5">
        <f t="shared" si="3"/>
        <v>1497.6519278692767</v>
      </c>
    </row>
    <row r="89" spans="1:3" x14ac:dyDescent="0.2">
      <c r="A89">
        <v>415</v>
      </c>
      <c r="B89">
        <f t="shared" si="2"/>
        <v>688.15</v>
      </c>
      <c r="C89" s="5">
        <f t="shared" si="3"/>
        <v>1504.000569234807</v>
      </c>
    </row>
    <row r="90" spans="1:3" x14ac:dyDescent="0.2">
      <c r="A90">
        <v>420</v>
      </c>
      <c r="B90">
        <f t="shared" si="2"/>
        <v>693.15</v>
      </c>
      <c r="C90" s="5">
        <f t="shared" si="3"/>
        <v>1510.2790727179765</v>
      </c>
    </row>
    <row r="91" spans="1:3" x14ac:dyDescent="0.2">
      <c r="A91">
        <v>425</v>
      </c>
      <c r="B91">
        <f t="shared" si="2"/>
        <v>698.15</v>
      </c>
      <c r="C91" s="5">
        <f t="shared" si="3"/>
        <v>1516.4882742836833</v>
      </c>
    </row>
    <row r="92" spans="1:3" x14ac:dyDescent="0.2">
      <c r="A92">
        <v>430</v>
      </c>
      <c r="B92">
        <f t="shared" si="2"/>
        <v>703.15</v>
      </c>
      <c r="C92" s="5">
        <f t="shared" si="3"/>
        <v>1522.6290026322577</v>
      </c>
    </row>
    <row r="93" spans="1:3" x14ac:dyDescent="0.2">
      <c r="A93">
        <v>435</v>
      </c>
      <c r="B93">
        <f t="shared" si="2"/>
        <v>708.15</v>
      </c>
      <c r="C93" s="5">
        <f t="shared" si="3"/>
        <v>1528.7020790752488</v>
      </c>
    </row>
    <row r="94" spans="1:3" x14ac:dyDescent="0.2">
      <c r="A94">
        <v>440</v>
      </c>
      <c r="B94">
        <f t="shared" si="2"/>
        <v>713.15</v>
      </c>
      <c r="C94" s="5">
        <f t="shared" si="3"/>
        <v>1534.7083174238821</v>
      </c>
    </row>
    <row r="95" spans="1:3" x14ac:dyDescent="0.2">
      <c r="A95">
        <v>445</v>
      </c>
      <c r="B95">
        <f t="shared" si="2"/>
        <v>718.15</v>
      </c>
      <c r="C95" s="5">
        <f t="shared" si="3"/>
        <v>1540.6485238895145</v>
      </c>
    </row>
    <row r="96" spans="1:3" x14ac:dyDescent="0.2">
      <c r="A96">
        <v>450</v>
      </c>
      <c r="B96">
        <f t="shared" si="2"/>
        <v>723.15</v>
      </c>
      <c r="C96" s="5">
        <f t="shared" si="3"/>
        <v>1546.5234969954533</v>
      </c>
    </row>
    <row r="97" spans="1:3" x14ac:dyDescent="0.2">
      <c r="A97">
        <v>455</v>
      </c>
      <c r="B97">
        <f t="shared" si="2"/>
        <v>728.15</v>
      </c>
      <c r="C97" s="5">
        <f t="shared" si="3"/>
        <v>1552.3340274995251</v>
      </c>
    </row>
    <row r="98" spans="1:3" x14ac:dyDescent="0.2">
      <c r="A98">
        <v>460</v>
      </c>
      <c r="B98">
        <f t="shared" si="2"/>
        <v>733.15</v>
      </c>
      <c r="C98" s="5">
        <f t="shared" si="3"/>
        <v>1558.080898326818</v>
      </c>
    </row>
    <row r="99" spans="1:3" x14ac:dyDescent="0.2">
      <c r="A99">
        <v>465</v>
      </c>
      <c r="B99">
        <f t="shared" si="2"/>
        <v>738.15</v>
      </c>
      <c r="C99" s="5">
        <f t="shared" si="3"/>
        <v>1563.7648845120266</v>
      </c>
    </row>
    <row r="100" spans="1:3" x14ac:dyDescent="0.2">
      <c r="A100">
        <v>470</v>
      </c>
      <c r="B100">
        <f t="shared" si="2"/>
        <v>743.15</v>
      </c>
      <c r="C100" s="5">
        <f t="shared" si="3"/>
        <v>1569.3867531508961</v>
      </c>
    </row>
    <row r="101" spans="1:3" x14ac:dyDescent="0.2">
      <c r="A101">
        <v>475</v>
      </c>
      <c r="B101">
        <f t="shared" si="2"/>
        <v>748.15</v>
      </c>
      <c r="C101" s="5">
        <f t="shared" si="3"/>
        <v>1574.9472633602318</v>
      </c>
    </row>
    <row r="102" spans="1:3" x14ac:dyDescent="0.2">
      <c r="A102">
        <v>480</v>
      </c>
      <c r="B102">
        <f t="shared" si="2"/>
        <v>753.15</v>
      </c>
      <c r="C102" s="5">
        <f t="shared" si="3"/>
        <v>1580.4471662460053</v>
      </c>
    </row>
    <row r="103" spans="1:3" x14ac:dyDescent="0.2">
      <c r="A103">
        <v>485</v>
      </c>
      <c r="B103">
        <f t="shared" si="2"/>
        <v>758.15</v>
      </c>
      <c r="C103" s="5">
        <f t="shared" si="3"/>
        <v>1585.887204879097</v>
      </c>
    </row>
    <row r="104" spans="1:3" x14ac:dyDescent="0.2">
      <c r="A104">
        <v>490</v>
      </c>
      <c r="B104">
        <f t="shared" si="2"/>
        <v>763.15</v>
      </c>
      <c r="C104" s="5">
        <f t="shared" si="3"/>
        <v>1591.2681142782376</v>
      </c>
    </row>
    <row r="105" spans="1:3" x14ac:dyDescent="0.2">
      <c r="A105">
        <v>495</v>
      </c>
      <c r="B105">
        <f t="shared" si="2"/>
        <v>768.15</v>
      </c>
      <c r="C105" s="5">
        <f t="shared" si="3"/>
        <v>1596.590621399715</v>
      </c>
    </row>
    <row r="106" spans="1:3" x14ac:dyDescent="0.2">
      <c r="A106">
        <v>500</v>
      </c>
      <c r="B106">
        <f t="shared" si="2"/>
        <v>773.15</v>
      </c>
      <c r="C106" s="5">
        <f t="shared" si="3"/>
        <v>1601.855445133473</v>
      </c>
    </row>
    <row r="107" spans="1:3" x14ac:dyDescent="0.2">
      <c r="A107">
        <v>505</v>
      </c>
      <c r="B107">
        <f t="shared" si="2"/>
        <v>778.15</v>
      </c>
      <c r="C107" s="5">
        <f t="shared" si="3"/>
        <v>1607.0632963052001</v>
      </c>
    </row>
    <row r="108" spans="1:3" x14ac:dyDescent="0.2">
      <c r="A108">
        <v>510</v>
      </c>
      <c r="B108">
        <f t="shared" si="2"/>
        <v>783.15</v>
      </c>
      <c r="C108" s="5">
        <f t="shared" si="3"/>
        <v>1612.2148776840581</v>
      </c>
    </row>
    <row r="109" spans="1:3" x14ac:dyDescent="0.2">
      <c r="A109">
        <v>515</v>
      </c>
      <c r="B109">
        <f t="shared" si="2"/>
        <v>788.15</v>
      </c>
      <c r="C109" s="5">
        <f t="shared" si="3"/>
        <v>1617.3108839957024</v>
      </c>
    </row>
    <row r="110" spans="1:3" x14ac:dyDescent="0.2">
      <c r="A110">
        <v>520</v>
      </c>
      <c r="B110">
        <f t="shared" si="2"/>
        <v>793.15</v>
      </c>
      <c r="C110" s="5">
        <f t="shared" si="3"/>
        <v>1622.3520019402667</v>
      </c>
    </row>
    <row r="111" spans="1:3" x14ac:dyDescent="0.2">
      <c r="A111">
        <v>525</v>
      </c>
      <c r="B111">
        <f t="shared" si="2"/>
        <v>798.15</v>
      </c>
      <c r="C111" s="5">
        <f t="shared" si="3"/>
        <v>1627.3389102150036</v>
      </c>
    </row>
    <row r="112" spans="1:3" x14ac:dyDescent="0.2">
      <c r="A112">
        <v>530</v>
      </c>
      <c r="B112">
        <f t="shared" si="2"/>
        <v>803.15</v>
      </c>
      <c r="C112" s="5">
        <f t="shared" si="3"/>
        <v>1632.2722795412719</v>
      </c>
    </row>
    <row r="113" spans="1:3" x14ac:dyDescent="0.2">
      <c r="A113">
        <v>535</v>
      </c>
      <c r="B113">
        <f t="shared" si="2"/>
        <v>808.15</v>
      </c>
      <c r="C113" s="5">
        <f t="shared" si="3"/>
        <v>1637.1527726956103</v>
      </c>
    </row>
    <row r="114" spans="1:3" x14ac:dyDescent="0.2">
      <c r="A114">
        <v>540</v>
      </c>
      <c r="B114">
        <f t="shared" si="2"/>
        <v>813.15</v>
      </c>
      <c r="C114" s="5">
        <f t="shared" si="3"/>
        <v>1641.9810445445951</v>
      </c>
    </row>
    <row r="115" spans="1:3" x14ac:dyDescent="0.2">
      <c r="A115">
        <v>545</v>
      </c>
      <c r="B115">
        <f t="shared" si="2"/>
        <v>818.15</v>
      </c>
      <c r="C115" s="5">
        <f t="shared" si="3"/>
        <v>1646.7577420832702</v>
      </c>
    </row>
    <row r="116" spans="1:3" x14ac:dyDescent="0.2">
      <c r="A116">
        <v>550</v>
      </c>
      <c r="B116">
        <f t="shared" si="2"/>
        <v>823.15</v>
      </c>
      <c r="C116" s="5">
        <f t="shared" si="3"/>
        <v>1651.4835044768627</v>
      </c>
    </row>
    <row r="117" spans="1:3" x14ac:dyDescent="0.2">
      <c r="A117">
        <v>555</v>
      </c>
      <c r="B117">
        <f t="shared" si="2"/>
        <v>828.15</v>
      </c>
      <c r="C117" s="5">
        <f t="shared" si="3"/>
        <v>1656.1589631055838</v>
      </c>
    </row>
    <row r="118" spans="1:3" x14ac:dyDescent="0.2">
      <c r="A118">
        <v>560</v>
      </c>
      <c r="B118">
        <f t="shared" si="2"/>
        <v>833.15</v>
      </c>
      <c r="C118" s="5">
        <f t="shared" si="3"/>
        <v>1660.7847416122852</v>
      </c>
    </row>
    <row r="119" spans="1:3" x14ac:dyDescent="0.2">
      <c r="A119">
        <v>565</v>
      </c>
      <c r="B119">
        <f t="shared" si="2"/>
        <v>838.15</v>
      </c>
      <c r="C119" s="5">
        <f t="shared" si="3"/>
        <v>1665.3614559527557</v>
      </c>
    </row>
    <row r="120" spans="1:3" x14ac:dyDescent="0.2">
      <c r="A120">
        <v>570</v>
      </c>
      <c r="B120">
        <f t="shared" si="2"/>
        <v>843.15</v>
      </c>
      <c r="C120" s="5">
        <f t="shared" si="3"/>
        <v>1669.8897144484749</v>
      </c>
    </row>
    <row r="121" spans="1:3" x14ac:dyDescent="0.2">
      <c r="A121">
        <v>575</v>
      </c>
      <c r="B121">
        <f t="shared" si="2"/>
        <v>848.15</v>
      </c>
      <c r="C121" s="5">
        <f t="shared" si="3"/>
        <v>1674.3701178416277</v>
      </c>
    </row>
    <row r="122" spans="1:3" x14ac:dyDescent="0.2">
      <c r="A122">
        <v>580</v>
      </c>
      <c r="B122">
        <f t="shared" si="2"/>
        <v>853.15</v>
      </c>
      <c r="C122" s="5">
        <f t="shared" si="3"/>
        <v>1678.8032593521971</v>
      </c>
    </row>
    <row r="123" spans="1:3" x14ac:dyDescent="0.2">
      <c r="A123">
        <v>585</v>
      </c>
      <c r="B123">
        <f t="shared" si="2"/>
        <v>858.15</v>
      </c>
      <c r="C123" s="5">
        <f t="shared" si="3"/>
        <v>1683.1897247369802</v>
      </c>
    </row>
    <row r="124" spans="1:3" x14ac:dyDescent="0.2">
      <c r="A124">
        <v>590</v>
      </c>
      <c r="B124">
        <f t="shared" si="2"/>
        <v>863.15</v>
      </c>
      <c r="C124" s="5">
        <f t="shared" si="3"/>
        <v>1687.5300923503521</v>
      </c>
    </row>
    <row r="125" spans="1:3" x14ac:dyDescent="0.2">
      <c r="A125">
        <v>595</v>
      </c>
      <c r="B125">
        <f t="shared" si="2"/>
        <v>868.15</v>
      </c>
      <c r="C125" s="5">
        <f t="shared" si="3"/>
        <v>1691.8249332066362</v>
      </c>
    </row>
    <row r="126" spans="1:3" x14ac:dyDescent="0.2">
      <c r="A126">
        <v>600</v>
      </c>
      <c r="B126">
        <f t="shared" si="2"/>
        <v>873.15</v>
      </c>
      <c r="C126" s="5">
        <f t="shared" si="3"/>
        <v>1696.0748110439379</v>
      </c>
    </row>
    <row r="127" spans="1:3" x14ac:dyDescent="0.2">
      <c r="A127">
        <v>605</v>
      </c>
      <c r="B127">
        <f t="shared" si="2"/>
        <v>878.15</v>
      </c>
      <c r="C127" s="5">
        <f t="shared" si="3"/>
        <v>1700.2802823892898</v>
      </c>
    </row>
    <row r="128" spans="1:3" x14ac:dyDescent="0.2">
      <c r="A128">
        <v>610</v>
      </c>
      <c r="B128">
        <f t="shared" si="2"/>
        <v>883.15</v>
      </c>
      <c r="C128" s="5">
        <f t="shared" si="3"/>
        <v>1704.4418966250003</v>
      </c>
    </row>
    <row r="129" spans="1:3" x14ac:dyDescent="0.2">
      <c r="A129">
        <v>615</v>
      </c>
      <c r="B129">
        <f t="shared" si="2"/>
        <v>888.15</v>
      </c>
      <c r="C129" s="5">
        <f t="shared" si="3"/>
        <v>1708.5601960560784</v>
      </c>
    </row>
    <row r="130" spans="1:3" x14ac:dyDescent="0.2">
      <c r="A130">
        <v>620</v>
      </c>
      <c r="B130">
        <f t="shared" si="2"/>
        <v>893.15</v>
      </c>
      <c r="C130" s="5">
        <f t="shared" si="3"/>
        <v>1712.6357159785994</v>
      </c>
    </row>
    <row r="131" spans="1:3" x14ac:dyDescent="0.2">
      <c r="A131">
        <v>625</v>
      </c>
      <c r="B131">
        <f t="shared" si="2"/>
        <v>898.15</v>
      </c>
      <c r="C131" s="5">
        <f t="shared" si="3"/>
        <v>1716.6689847489311</v>
      </c>
    </row>
    <row r="132" spans="1:3" x14ac:dyDescent="0.2">
      <c r="A132">
        <v>630</v>
      </c>
      <c r="B132">
        <f t="shared" si="2"/>
        <v>903.15</v>
      </c>
      <c r="C132" s="5">
        <f t="shared" si="3"/>
        <v>1720.6605238537011</v>
      </c>
    </row>
    <row r="133" spans="1:3" x14ac:dyDescent="0.2">
      <c r="A133">
        <v>635</v>
      </c>
      <c r="B133">
        <f t="shared" si="2"/>
        <v>908.15</v>
      </c>
      <c r="C133" s="5">
        <f t="shared" si="3"/>
        <v>1724.6108479804082</v>
      </c>
    </row>
    <row r="134" spans="1:3" x14ac:dyDescent="0.2">
      <c r="A134">
        <v>640</v>
      </c>
      <c r="B134">
        <f t="shared" si="2"/>
        <v>913.15</v>
      </c>
      <c r="C134" s="5">
        <f t="shared" si="3"/>
        <v>1728.5204650885889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7"/>
  <sheetViews>
    <sheetView workbookViewId="0">
      <selection activeCell="H33" sqref="H33"/>
    </sheetView>
  </sheetViews>
  <sheetFormatPr baseColWidth="10" defaultRowHeight="16" x14ac:dyDescent="0.2"/>
  <cols>
    <col min="8" max="8" width="16.5" customWidth="1"/>
    <col min="9" max="9" width="12.1640625" bestFit="1" customWidth="1"/>
  </cols>
  <sheetData>
    <row r="2" spans="2:9" x14ac:dyDescent="0.2">
      <c r="B2" t="s">
        <v>28</v>
      </c>
    </row>
    <row r="3" spans="2:9" x14ac:dyDescent="0.2">
      <c r="B3" s="6"/>
      <c r="C3" s="7"/>
      <c r="D3" s="8"/>
      <c r="H3" t="s">
        <v>36</v>
      </c>
      <c r="I3">
        <f>C13*2+(C19+C25+C31+C37)*10^-6</f>
        <v>8.9100874999999981E-4</v>
      </c>
    </row>
    <row r="4" spans="2:9" x14ac:dyDescent="0.2">
      <c r="B4" s="9" t="s">
        <v>22</v>
      </c>
      <c r="C4" s="10" t="s">
        <v>21</v>
      </c>
      <c r="D4" s="11" t="s">
        <v>23</v>
      </c>
    </row>
    <row r="5" spans="2:9" x14ac:dyDescent="0.2">
      <c r="B5" s="9"/>
      <c r="C5" s="10">
        <v>20.079999999999998</v>
      </c>
      <c r="D5" s="11">
        <v>20.079999999999998</v>
      </c>
    </row>
    <row r="6" spans="2:9" x14ac:dyDescent="0.2">
      <c r="B6" s="9"/>
      <c r="C6" s="10">
        <v>20.13</v>
      </c>
      <c r="D6" s="11">
        <v>20.47</v>
      </c>
    </row>
    <row r="7" spans="2:9" x14ac:dyDescent="0.2">
      <c r="B7" s="9"/>
      <c r="C7" s="10">
        <v>20.149999999999999</v>
      </c>
      <c r="D7" s="11">
        <v>20.77</v>
      </c>
    </row>
    <row r="8" spans="2:9" x14ac:dyDescent="0.2">
      <c r="B8" s="9"/>
      <c r="C8" s="10">
        <v>20.100000000000001</v>
      </c>
      <c r="D8" s="11">
        <v>20.78</v>
      </c>
    </row>
    <row r="9" spans="2:9" x14ac:dyDescent="0.2">
      <c r="B9" s="9"/>
      <c r="C9" s="10"/>
      <c r="D9" s="11"/>
    </row>
    <row r="10" spans="2:9" x14ac:dyDescent="0.2">
      <c r="B10" s="9" t="s">
        <v>25</v>
      </c>
      <c r="C10" s="10">
        <f>AVERAGE(C5:C8)</f>
        <v>20.114999999999998</v>
      </c>
      <c r="D10" s="11">
        <f>AVERAGE(D5:D8)</f>
        <v>20.524999999999999</v>
      </c>
    </row>
    <row r="11" spans="2:9" x14ac:dyDescent="0.2">
      <c r="B11" s="9" t="s">
        <v>26</v>
      </c>
      <c r="C11" s="10">
        <f>C10*10^-3</f>
        <v>2.0114999999999997E-2</v>
      </c>
      <c r="D11" s="11">
        <f>D10*10^-3</f>
        <v>2.0524999999999998E-2</v>
      </c>
    </row>
    <row r="12" spans="2:9" x14ac:dyDescent="0.2">
      <c r="B12" s="9"/>
      <c r="C12" s="10"/>
      <c r="D12" s="11"/>
    </row>
    <row r="13" spans="2:9" x14ac:dyDescent="0.2">
      <c r="B13" s="12" t="s">
        <v>27</v>
      </c>
      <c r="C13" s="13">
        <f>C11*D11</f>
        <v>4.1286037499999989E-4</v>
      </c>
      <c r="D13" s="14"/>
      <c r="E13">
        <f>C13*2</f>
        <v>8.2572074999999977E-4</v>
      </c>
    </row>
    <row r="15" spans="2:9" x14ac:dyDescent="0.2">
      <c r="B15" t="s">
        <v>32</v>
      </c>
    </row>
    <row r="17" spans="2:6" x14ac:dyDescent="0.2">
      <c r="B17" t="s">
        <v>30</v>
      </c>
      <c r="C17">
        <v>0.42</v>
      </c>
      <c r="D17">
        <v>0.92</v>
      </c>
      <c r="E17">
        <v>1.02</v>
      </c>
      <c r="F17">
        <v>20.100000000000001</v>
      </c>
    </row>
    <row r="18" spans="2:6" x14ac:dyDescent="0.2">
      <c r="B18" t="s">
        <v>31</v>
      </c>
      <c r="D18">
        <f>(E17-C17)/F17</f>
        <v>2.9850746268656719E-2</v>
      </c>
    </row>
    <row r="19" spans="2:6" x14ac:dyDescent="0.2">
      <c r="B19" t="s">
        <v>29</v>
      </c>
      <c r="C19">
        <f>D18/2*F17^2+C17*F17</f>
        <v>14.472000000000001</v>
      </c>
    </row>
    <row r="21" spans="2:6" x14ac:dyDescent="0.2">
      <c r="B21" t="s">
        <v>33</v>
      </c>
    </row>
    <row r="23" spans="2:6" x14ac:dyDescent="0.2">
      <c r="B23" t="s">
        <v>30</v>
      </c>
      <c r="C23">
        <v>0.59</v>
      </c>
      <c r="D23">
        <v>1</v>
      </c>
      <c r="E23">
        <v>1.17</v>
      </c>
      <c r="F23">
        <v>20.78</v>
      </c>
    </row>
    <row r="24" spans="2:6" x14ac:dyDescent="0.2">
      <c r="B24" t="s">
        <v>31</v>
      </c>
      <c r="D24">
        <f>(E23-C23)/F23</f>
        <v>2.7911453320500476E-2</v>
      </c>
    </row>
    <row r="25" spans="2:6" x14ac:dyDescent="0.2">
      <c r="B25" t="s">
        <v>29</v>
      </c>
      <c r="C25">
        <f>D24/2*F23^2+C23*F23</f>
        <v>18.2864</v>
      </c>
    </row>
    <row r="27" spans="2:6" x14ac:dyDescent="0.2">
      <c r="B27" t="s">
        <v>34</v>
      </c>
    </row>
    <row r="29" spans="2:6" x14ac:dyDescent="0.2">
      <c r="B29" t="s">
        <v>30</v>
      </c>
      <c r="C29">
        <v>0.42</v>
      </c>
      <c r="D29">
        <v>0.64</v>
      </c>
      <c r="E29">
        <v>0.59</v>
      </c>
      <c r="F29">
        <v>20.079999999999998</v>
      </c>
    </row>
    <row r="30" spans="2:6" x14ac:dyDescent="0.2">
      <c r="B30" t="s">
        <v>31</v>
      </c>
      <c r="D30">
        <f>(E29-C29)/F29</f>
        <v>8.4661354581673301E-3</v>
      </c>
    </row>
    <row r="31" spans="2:6" x14ac:dyDescent="0.2">
      <c r="B31" t="s">
        <v>29</v>
      </c>
      <c r="C31">
        <f>D30/2*F29^2+C29*F29</f>
        <v>10.140399999999998</v>
      </c>
    </row>
    <row r="33" spans="2:6" x14ac:dyDescent="0.2">
      <c r="B33" t="s">
        <v>35</v>
      </c>
    </row>
    <row r="35" spans="2:6" x14ac:dyDescent="0.2">
      <c r="B35" t="s">
        <v>30</v>
      </c>
      <c r="C35">
        <v>1.03</v>
      </c>
      <c r="D35">
        <v>1.1599999999999999</v>
      </c>
      <c r="E35">
        <v>1.2</v>
      </c>
      <c r="F35">
        <v>20.079999999999998</v>
      </c>
    </row>
    <row r="36" spans="2:6" x14ac:dyDescent="0.2">
      <c r="B36" t="s">
        <v>31</v>
      </c>
      <c r="D36">
        <f>(E35-C35)/F35</f>
        <v>8.4661354581673284E-3</v>
      </c>
    </row>
    <row r="37" spans="2:6" x14ac:dyDescent="0.2">
      <c r="B37" t="s">
        <v>29</v>
      </c>
      <c r="C37">
        <f>D36/2*F35^2+C35*F35</f>
        <v>22.389199999999995</v>
      </c>
    </row>
  </sheetData>
  <pageMargins left="0.75" right="0.75" top="1" bottom="1" header="0.5" footer="0.5"/>
  <pageSetup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I9"/>
  <sheetViews>
    <sheetView topLeftCell="A6" workbookViewId="0">
      <selection activeCell="C6" sqref="C6:I9"/>
    </sheetView>
  </sheetViews>
  <sheetFormatPr baseColWidth="10" defaultRowHeight="16" x14ac:dyDescent="0.2"/>
  <cols>
    <col min="7" max="7" width="24.6640625" customWidth="1"/>
    <col min="9" max="9" width="22.83203125" customWidth="1"/>
  </cols>
  <sheetData>
    <row r="6" spans="3:9" x14ac:dyDescent="0.2">
      <c r="C6" s="17"/>
      <c r="D6" s="17" t="s">
        <v>7</v>
      </c>
      <c r="E6" s="17" t="s">
        <v>8</v>
      </c>
      <c r="F6" s="17" t="s">
        <v>9</v>
      </c>
      <c r="G6" s="17" t="s">
        <v>10</v>
      </c>
      <c r="H6" s="17" t="s">
        <v>11</v>
      </c>
      <c r="I6" s="17" t="s">
        <v>12</v>
      </c>
    </row>
    <row r="7" spans="3:9" x14ac:dyDescent="0.2">
      <c r="C7" s="17">
        <v>1</v>
      </c>
      <c r="D7" s="17">
        <v>1465.951</v>
      </c>
      <c r="E7" s="17">
        <v>79.840999999999994</v>
      </c>
      <c r="F7" s="17">
        <v>-0.18109434727543705</v>
      </c>
      <c r="G7" s="17">
        <v>-0.19654381561507467</v>
      </c>
      <c r="H7" s="17">
        <v>0.92139427897393145</v>
      </c>
      <c r="I7" s="17">
        <v>0.97961142266712897</v>
      </c>
    </row>
    <row r="8" spans="3:9" x14ac:dyDescent="0.2">
      <c r="C8" s="17">
        <v>2</v>
      </c>
      <c r="D8" s="17">
        <v>1466.4880000000001</v>
      </c>
      <c r="E8" s="17">
        <v>79.55</v>
      </c>
      <c r="F8" s="17">
        <v>-0.18529116949020061</v>
      </c>
      <c r="G8" s="17">
        <v>-0.19525867630000449</v>
      </c>
      <c r="H8" s="17">
        <v>0.94895229754354504</v>
      </c>
      <c r="I8" s="17"/>
    </row>
    <row r="9" spans="3:9" x14ac:dyDescent="0.2">
      <c r="C9" s="17">
        <v>3</v>
      </c>
      <c r="D9" s="17">
        <v>1467.0250000000001</v>
      </c>
      <c r="E9" s="17">
        <v>79.251999999999995</v>
      </c>
      <c r="F9" s="17">
        <v>-0.18388785116803016</v>
      </c>
      <c r="G9" s="17">
        <v>-0.19362414641407016</v>
      </c>
      <c r="H9" s="17">
        <v>0.94971549041606262</v>
      </c>
      <c r="I9" s="17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39"/>
  <sheetViews>
    <sheetView workbookViewId="0">
      <selection activeCell="J7" sqref="J7"/>
    </sheetView>
  </sheetViews>
  <sheetFormatPr baseColWidth="10" defaultRowHeight="16" x14ac:dyDescent="0.2"/>
  <sheetData>
    <row r="2" spans="1:12" x14ac:dyDescent="0.2">
      <c r="A2" s="2"/>
    </row>
    <row r="3" spans="1:12" x14ac:dyDescent="0.2">
      <c r="A3" s="2"/>
      <c r="B3" s="2" t="s">
        <v>18</v>
      </c>
      <c r="C3" s="2"/>
      <c r="D3" s="2"/>
      <c r="E3" s="2"/>
      <c r="F3" s="2"/>
    </row>
    <row r="4" spans="1:12" x14ac:dyDescent="0.2">
      <c r="A4" s="2"/>
      <c r="B4" s="1" t="s">
        <v>15</v>
      </c>
      <c r="C4" s="2">
        <v>11.07</v>
      </c>
      <c r="D4" s="2">
        <v>-1.6439999999999999</v>
      </c>
      <c r="E4" s="2">
        <v>3.6880000000000002E-4</v>
      </c>
      <c r="F4" s="2">
        <v>2.1909999999999999E-2</v>
      </c>
    </row>
    <row r="5" spans="1:12" x14ac:dyDescent="0.2"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</row>
    <row r="6" spans="1:12" x14ac:dyDescent="0.2">
      <c r="F6">
        <v>5.6703729999999996E-8</v>
      </c>
      <c r="H6">
        <v>707.6</v>
      </c>
      <c r="I6">
        <f>H6/1000000</f>
        <v>7.0760000000000007E-4</v>
      </c>
      <c r="J6">
        <v>23</v>
      </c>
      <c r="K6">
        <f>J6+273.15</f>
        <v>296.14999999999998</v>
      </c>
      <c r="L6">
        <f>2*(20.1*10^-3)^2</f>
        <v>8.0802000000000022E-4</v>
      </c>
    </row>
    <row r="8" spans="1:12" x14ac:dyDescent="0.2">
      <c r="B8" t="s">
        <v>7</v>
      </c>
      <c r="C8" t="s">
        <v>8</v>
      </c>
      <c r="D8" t="s">
        <v>16</v>
      </c>
      <c r="E8" t="s">
        <v>20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</row>
    <row r="9" spans="1:12" x14ac:dyDescent="0.2">
      <c r="A9">
        <v>1</v>
      </c>
      <c r="B9">
        <v>359.017</v>
      </c>
      <c r="C9">
        <v>365.37700000000001</v>
      </c>
      <c r="D9" s="2">
        <f>C9+273.15</f>
        <v>638.52700000000004</v>
      </c>
      <c r="E9" s="5">
        <f>1/($C$4*D9^$D$4+$E$4*D9^$F$4)</f>
        <v>1437.7485647974106</v>
      </c>
      <c r="F9">
        <f>-$I$6*E9*((D10-D9))</f>
        <v>3.3959172522963428</v>
      </c>
      <c r="G9">
        <f>$L$6*$F$6*(B10-B9)*((D9^4-$K$6^4))</f>
        <v>3.8934944681273724</v>
      </c>
      <c r="H9">
        <f>F9/G9</f>
        <v>0.87220292210397155</v>
      </c>
      <c r="I9">
        <f>AVERAGE(H15:H230)</f>
        <v>0.90483092876104154</v>
      </c>
      <c r="J9">
        <f>STDEV(H9:H230)</f>
        <v>7.51552489948308E-3</v>
      </c>
      <c r="K9">
        <f>J9/SQRT(193)</f>
        <v>5.4097931977919208E-4</v>
      </c>
    </row>
    <row r="10" spans="1:12" x14ac:dyDescent="0.2">
      <c r="A10">
        <v>2</v>
      </c>
      <c r="B10">
        <v>359.553</v>
      </c>
      <c r="C10">
        <v>362.03899999999999</v>
      </c>
      <c r="D10" s="2">
        <f t="shared" ref="D10:D73" si="0">C10+273.15</f>
        <v>635.18899999999996</v>
      </c>
      <c r="E10" s="5">
        <f t="shared" ref="E10:E73" si="1">1/($C$4*D10^$D$4+$E$4*D10^$F$4)</f>
        <v>1433.0230765119786</v>
      </c>
      <c r="F10">
        <f t="shared" ref="F10:F73" si="2">-$I$6*E10*((D11-D10))</f>
        <v>3.359405618177798</v>
      </c>
      <c r="G10">
        <f t="shared" ref="G10:G73" si="3">$L$6*$F$6*(B11-B10)*((D10^4-$K$6^4))</f>
        <v>3.8159019422133658</v>
      </c>
      <c r="H10">
        <f t="shared" ref="H10:H73" si="4">F10/G10</f>
        <v>0.88037000663314147</v>
      </c>
    </row>
    <row r="11" spans="1:12" x14ac:dyDescent="0.2">
      <c r="A11">
        <v>3</v>
      </c>
      <c r="B11">
        <v>360.09</v>
      </c>
      <c r="C11">
        <v>358.726</v>
      </c>
      <c r="D11" s="2">
        <f t="shared" si="0"/>
        <v>631.87599999999998</v>
      </c>
      <c r="E11" s="5">
        <f t="shared" si="1"/>
        <v>1428.2979922346158</v>
      </c>
      <c r="F11">
        <f t="shared" si="2"/>
        <v>3.3240727754548369</v>
      </c>
      <c r="G11">
        <f t="shared" si="3"/>
        <v>3.7329934308613457</v>
      </c>
      <c r="H11">
        <f t="shared" si="4"/>
        <v>0.8904577082761822</v>
      </c>
    </row>
    <row r="12" spans="1:12" x14ac:dyDescent="0.2">
      <c r="A12">
        <v>4</v>
      </c>
      <c r="B12">
        <v>360.62700000000001</v>
      </c>
      <c r="C12">
        <v>355.43700000000001</v>
      </c>
      <c r="D12" s="2">
        <f t="shared" si="0"/>
        <v>628.58699999999999</v>
      </c>
      <c r="E12" s="5">
        <f t="shared" si="1"/>
        <v>1423.5723985979735</v>
      </c>
      <c r="F12">
        <f t="shared" si="2"/>
        <v>3.2647235665925143</v>
      </c>
      <c r="G12">
        <f t="shared" si="3"/>
        <v>3.6451647419929558</v>
      </c>
      <c r="H12">
        <f t="shared" si="4"/>
        <v>0.89563128079845322</v>
      </c>
    </row>
    <row r="13" spans="1:12" x14ac:dyDescent="0.2">
      <c r="A13">
        <v>5</v>
      </c>
      <c r="B13">
        <v>361.16300000000001</v>
      </c>
      <c r="C13">
        <v>352.19600000000003</v>
      </c>
      <c r="D13" s="2">
        <f t="shared" si="0"/>
        <v>625.346</v>
      </c>
      <c r="E13" s="5">
        <f t="shared" si="1"/>
        <v>1418.8816600532675</v>
      </c>
      <c r="F13">
        <f t="shared" si="2"/>
        <v>3.2057741158532225</v>
      </c>
      <c r="G13">
        <f t="shared" si="3"/>
        <v>3.5733544884175705</v>
      </c>
      <c r="H13">
        <f t="shared" si="4"/>
        <v>0.89713296742436321</v>
      </c>
    </row>
    <row r="14" spans="1:12" x14ac:dyDescent="0.2">
      <c r="A14">
        <v>6</v>
      </c>
      <c r="B14">
        <v>361.7</v>
      </c>
      <c r="C14">
        <v>349.00299999999999</v>
      </c>
      <c r="D14" s="2">
        <f t="shared" si="0"/>
        <v>622.15300000000002</v>
      </c>
      <c r="E14" s="5">
        <f t="shared" si="1"/>
        <v>1414.2270384323847</v>
      </c>
      <c r="F14">
        <f t="shared" si="2"/>
        <v>3.1602328714626533</v>
      </c>
      <c r="G14">
        <f t="shared" si="3"/>
        <v>3.4970938545706285</v>
      </c>
      <c r="H14">
        <f t="shared" si="4"/>
        <v>0.9036740227409954</v>
      </c>
    </row>
    <row r="15" spans="1:12" x14ac:dyDescent="0.2">
      <c r="A15">
        <v>7</v>
      </c>
      <c r="B15">
        <v>362.23700000000002</v>
      </c>
      <c r="C15">
        <v>345.84500000000003</v>
      </c>
      <c r="D15" s="2">
        <f t="shared" si="0"/>
        <v>618.995</v>
      </c>
      <c r="E15" s="5">
        <f t="shared" si="1"/>
        <v>1409.590641162195</v>
      </c>
      <c r="F15">
        <f t="shared" si="2"/>
        <v>3.0920216468277673</v>
      </c>
      <c r="G15">
        <f t="shared" si="3"/>
        <v>3.4164413017775646</v>
      </c>
      <c r="H15">
        <f t="shared" si="4"/>
        <v>0.90504164237184381</v>
      </c>
    </row>
    <row r="16" spans="1:12" x14ac:dyDescent="0.2">
      <c r="A16">
        <v>8</v>
      </c>
      <c r="B16">
        <v>362.77300000000002</v>
      </c>
      <c r="C16">
        <v>342.745</v>
      </c>
      <c r="D16" s="2">
        <f t="shared" si="0"/>
        <v>615.89499999999998</v>
      </c>
      <c r="E16" s="5">
        <f t="shared" si="1"/>
        <v>1405.0074489697315</v>
      </c>
      <c r="F16">
        <f t="shared" si="2"/>
        <v>3.0372298925720136</v>
      </c>
      <c r="G16">
        <f t="shared" si="3"/>
        <v>3.3447580357374722</v>
      </c>
      <c r="H16">
        <f t="shared" si="4"/>
        <v>0.90805668455546351</v>
      </c>
    </row>
    <row r="17" spans="1:8" x14ac:dyDescent="0.2">
      <c r="A17">
        <v>9</v>
      </c>
      <c r="B17">
        <v>363.30900000000003</v>
      </c>
      <c r="C17">
        <v>339.69</v>
      </c>
      <c r="D17" s="2">
        <f t="shared" si="0"/>
        <v>612.83999999999992</v>
      </c>
      <c r="E17" s="5">
        <f t="shared" si="1"/>
        <v>1400.4596073674657</v>
      </c>
      <c r="F17">
        <f t="shared" si="2"/>
        <v>2.9728956545196565</v>
      </c>
      <c r="G17">
        <f t="shared" si="3"/>
        <v>3.2812767731093682</v>
      </c>
      <c r="H17">
        <f t="shared" si="4"/>
        <v>0.90601794974537098</v>
      </c>
    </row>
    <row r="18" spans="1:8" x14ac:dyDescent="0.2">
      <c r="A18">
        <v>10</v>
      </c>
      <c r="B18">
        <v>363.846</v>
      </c>
      <c r="C18">
        <v>336.69</v>
      </c>
      <c r="D18" s="2">
        <f t="shared" si="0"/>
        <v>609.83999999999992</v>
      </c>
      <c r="E18" s="5">
        <f t="shared" si="1"/>
        <v>1395.9633170261113</v>
      </c>
      <c r="F18">
        <f t="shared" si="2"/>
        <v>2.9119861799402575</v>
      </c>
      <c r="G18">
        <f t="shared" si="3"/>
        <v>3.2138177073056755</v>
      </c>
      <c r="H18">
        <f t="shared" si="4"/>
        <v>0.90608318366057539</v>
      </c>
    </row>
    <row r="19" spans="1:8" x14ac:dyDescent="0.2">
      <c r="A19">
        <v>11</v>
      </c>
      <c r="B19">
        <v>364.38299999999998</v>
      </c>
      <c r="C19">
        <v>333.74200000000002</v>
      </c>
      <c r="D19" s="2">
        <f t="shared" si="0"/>
        <v>606.89200000000005</v>
      </c>
      <c r="E19" s="5">
        <f t="shared" si="1"/>
        <v>1391.5154958673943</v>
      </c>
      <c r="F19">
        <f t="shared" si="2"/>
        <v>2.8534761854101127</v>
      </c>
      <c r="G19">
        <f t="shared" si="3"/>
        <v>3.1426275761656739</v>
      </c>
      <c r="H19">
        <f t="shared" si="4"/>
        <v>0.90799056402720324</v>
      </c>
    </row>
    <row r="20" spans="1:8" x14ac:dyDescent="0.2">
      <c r="A20">
        <v>12</v>
      </c>
      <c r="B20">
        <v>364.91899999999998</v>
      </c>
      <c r="C20">
        <v>330.84399999999999</v>
      </c>
      <c r="D20" s="2">
        <f t="shared" si="0"/>
        <v>603.99399999999991</v>
      </c>
      <c r="E20" s="5">
        <f t="shared" si="1"/>
        <v>1387.1144582064592</v>
      </c>
      <c r="F20">
        <f t="shared" si="2"/>
        <v>2.7953751989053415</v>
      </c>
      <c r="G20">
        <f t="shared" si="3"/>
        <v>3.0851928792406542</v>
      </c>
      <c r="H20">
        <f t="shared" si="4"/>
        <v>0.90606173043980176</v>
      </c>
    </row>
    <row r="21" spans="1:8" x14ac:dyDescent="0.2">
      <c r="A21">
        <v>13</v>
      </c>
      <c r="B21">
        <v>365.45600000000002</v>
      </c>
      <c r="C21">
        <v>327.99599999999998</v>
      </c>
      <c r="D21" s="2">
        <f t="shared" si="0"/>
        <v>601.14599999999996</v>
      </c>
      <c r="E21" s="5">
        <f t="shared" si="1"/>
        <v>1382.7614991584994</v>
      </c>
      <c r="F21">
        <f t="shared" si="2"/>
        <v>2.7455083552736186</v>
      </c>
      <c r="G21">
        <f t="shared" si="3"/>
        <v>3.0238685307210358</v>
      </c>
      <c r="H21">
        <f t="shared" si="4"/>
        <v>0.90794567534288839</v>
      </c>
    </row>
    <row r="22" spans="1:8" x14ac:dyDescent="0.2">
      <c r="A22">
        <v>14</v>
      </c>
      <c r="B22">
        <v>365.99299999999999</v>
      </c>
      <c r="C22">
        <v>325.19</v>
      </c>
      <c r="D22" s="2">
        <f t="shared" si="0"/>
        <v>598.33999999999992</v>
      </c>
      <c r="E22" s="5">
        <f t="shared" si="1"/>
        <v>1378.4455630455213</v>
      </c>
      <c r="F22">
        <f t="shared" si="2"/>
        <v>2.6754895045673428</v>
      </c>
      <c r="G22">
        <f t="shared" si="3"/>
        <v>2.958774858968575</v>
      </c>
      <c r="H22">
        <f t="shared" si="4"/>
        <v>0.90425585997442703</v>
      </c>
    </row>
    <row r="23" spans="1:8" x14ac:dyDescent="0.2">
      <c r="A23">
        <v>15</v>
      </c>
      <c r="B23">
        <v>366.529</v>
      </c>
      <c r="C23">
        <v>322.447</v>
      </c>
      <c r="D23" s="2">
        <f t="shared" si="0"/>
        <v>595.59699999999998</v>
      </c>
      <c r="E23" s="5">
        <f t="shared" si="1"/>
        <v>1374.2003022891436</v>
      </c>
      <c r="F23">
        <f t="shared" si="2"/>
        <v>2.6390505394039954</v>
      </c>
      <c r="G23">
        <f t="shared" si="3"/>
        <v>2.9068634345401794</v>
      </c>
      <c r="H23">
        <f t="shared" si="4"/>
        <v>0.90786877293444379</v>
      </c>
    </row>
    <row r="24" spans="1:8" x14ac:dyDescent="0.2">
      <c r="A24">
        <v>16</v>
      </c>
      <c r="B24">
        <v>367.06599999999997</v>
      </c>
      <c r="C24">
        <v>319.733</v>
      </c>
      <c r="D24" s="2">
        <f t="shared" si="0"/>
        <v>592.88300000000004</v>
      </c>
      <c r="E24" s="5">
        <f t="shared" si="1"/>
        <v>1369.9742546070302</v>
      </c>
      <c r="F24">
        <f t="shared" si="2"/>
        <v>2.5834344305223009</v>
      </c>
      <c r="G24">
        <f t="shared" si="3"/>
        <v>2.8508147054058104</v>
      </c>
      <c r="H24">
        <f t="shared" si="4"/>
        <v>0.90620917088139963</v>
      </c>
    </row>
    <row r="25" spans="1:8" x14ac:dyDescent="0.2">
      <c r="A25">
        <v>17</v>
      </c>
      <c r="B25">
        <v>367.60300000000001</v>
      </c>
      <c r="C25">
        <v>317.06799999999998</v>
      </c>
      <c r="D25" s="2">
        <f t="shared" si="0"/>
        <v>590.21799999999996</v>
      </c>
      <c r="E25" s="5">
        <f t="shared" si="1"/>
        <v>1365.7995165639675</v>
      </c>
      <c r="F25">
        <f t="shared" si="2"/>
        <v>2.5436693902071363</v>
      </c>
      <c r="G25">
        <f t="shared" si="3"/>
        <v>2.796521821644395</v>
      </c>
      <c r="H25">
        <f t="shared" si="4"/>
        <v>0.90958324391383516</v>
      </c>
    </row>
    <row r="26" spans="1:8" x14ac:dyDescent="0.2">
      <c r="A26">
        <v>18</v>
      </c>
      <c r="B26">
        <v>368.14</v>
      </c>
      <c r="C26">
        <v>314.43599999999998</v>
      </c>
      <c r="D26" s="2">
        <f t="shared" si="0"/>
        <v>587.58600000000001</v>
      </c>
      <c r="E26" s="5">
        <f t="shared" si="1"/>
        <v>1361.6520309941948</v>
      </c>
      <c r="F26">
        <f t="shared" si="2"/>
        <v>2.481988821090745</v>
      </c>
      <c r="G26">
        <f t="shared" si="3"/>
        <v>2.7385090713493887</v>
      </c>
      <c r="H26">
        <f t="shared" si="4"/>
        <v>0.90632850081002492</v>
      </c>
    </row>
    <row r="27" spans="1:8" x14ac:dyDescent="0.2">
      <c r="A27">
        <v>19</v>
      </c>
      <c r="B27">
        <v>368.67599999999999</v>
      </c>
      <c r="C27">
        <v>311.86</v>
      </c>
      <c r="D27" s="2">
        <f t="shared" si="0"/>
        <v>585.01</v>
      </c>
      <c r="E27" s="5">
        <f t="shared" si="1"/>
        <v>1357.5691388168202</v>
      </c>
      <c r="F27">
        <f t="shared" si="2"/>
        <v>2.4399644434719914</v>
      </c>
      <c r="G27">
        <f t="shared" si="3"/>
        <v>2.6925240765851268</v>
      </c>
      <c r="H27">
        <f t="shared" si="4"/>
        <v>0.90619967512660027</v>
      </c>
    </row>
    <row r="28" spans="1:8" x14ac:dyDescent="0.2">
      <c r="A28">
        <v>20</v>
      </c>
      <c r="B28">
        <v>369.21300000000002</v>
      </c>
      <c r="C28">
        <v>309.32</v>
      </c>
      <c r="D28" s="2">
        <f t="shared" si="0"/>
        <v>582.47</v>
      </c>
      <c r="E28" s="5">
        <f t="shared" si="1"/>
        <v>1353.5202725550682</v>
      </c>
      <c r="F28">
        <f t="shared" si="2"/>
        <v>2.3982083659294831</v>
      </c>
      <c r="G28">
        <f t="shared" si="3"/>
        <v>2.6428005241040244</v>
      </c>
      <c r="H28">
        <f t="shared" si="4"/>
        <v>0.907449633090464</v>
      </c>
    </row>
    <row r="29" spans="1:8" x14ac:dyDescent="0.2">
      <c r="A29">
        <v>21</v>
      </c>
      <c r="B29">
        <v>369.75</v>
      </c>
      <c r="C29">
        <v>306.81599999999997</v>
      </c>
      <c r="D29" s="2">
        <f t="shared" si="0"/>
        <v>579.96599999999989</v>
      </c>
      <c r="E29" s="5">
        <f t="shared" si="1"/>
        <v>1349.5062855518304</v>
      </c>
      <c r="F29">
        <f t="shared" si="2"/>
        <v>2.3509900145302316</v>
      </c>
      <c r="G29">
        <f t="shared" si="3"/>
        <v>2.5895830118404</v>
      </c>
      <c r="H29">
        <f t="shared" si="4"/>
        <v>0.90786431783833732</v>
      </c>
    </row>
    <row r="30" spans="1:8" x14ac:dyDescent="0.2">
      <c r="A30">
        <v>22</v>
      </c>
      <c r="B30">
        <v>370.286</v>
      </c>
      <c r="C30">
        <v>304.35399999999998</v>
      </c>
      <c r="D30" s="2">
        <f t="shared" si="0"/>
        <v>577.50399999999991</v>
      </c>
      <c r="E30" s="5">
        <f t="shared" si="1"/>
        <v>1345.5377257000466</v>
      </c>
      <c r="F30">
        <f t="shared" si="2"/>
        <v>2.3012317297027587</v>
      </c>
      <c r="G30">
        <f t="shared" si="3"/>
        <v>2.5474468419736431</v>
      </c>
      <c r="H30">
        <f t="shared" si="4"/>
        <v>0.90334828259649635</v>
      </c>
    </row>
    <row r="31" spans="1:8" x14ac:dyDescent="0.2">
      <c r="A31">
        <v>23</v>
      </c>
      <c r="B31">
        <v>370.82299999999998</v>
      </c>
      <c r="C31">
        <v>301.93700000000001</v>
      </c>
      <c r="D31" s="2">
        <f t="shared" si="0"/>
        <v>575.08699999999999</v>
      </c>
      <c r="E31" s="5">
        <f t="shared" si="1"/>
        <v>1341.6204716395341</v>
      </c>
      <c r="F31">
        <f t="shared" si="2"/>
        <v>2.2603562674882931</v>
      </c>
      <c r="G31">
        <f t="shared" si="3"/>
        <v>2.5019184553198968</v>
      </c>
      <c r="H31">
        <f t="shared" si="4"/>
        <v>0.9034492162132769</v>
      </c>
    </row>
    <row r="32" spans="1:8" x14ac:dyDescent="0.2">
      <c r="A32">
        <v>24</v>
      </c>
      <c r="B32">
        <v>371.36</v>
      </c>
      <c r="C32">
        <v>299.55599999999998</v>
      </c>
      <c r="D32" s="2">
        <f t="shared" si="0"/>
        <v>572.7059999999999</v>
      </c>
      <c r="E32" s="5">
        <f t="shared" si="1"/>
        <v>1337.7408931988857</v>
      </c>
      <c r="F32">
        <f t="shared" si="2"/>
        <v>2.2292087489447465</v>
      </c>
      <c r="G32">
        <f t="shared" si="3"/>
        <v>2.457625974257708</v>
      </c>
      <c r="H32">
        <f t="shared" si="4"/>
        <v>0.90705777538750509</v>
      </c>
    </row>
    <row r="33" spans="1:8" x14ac:dyDescent="0.2">
      <c r="A33">
        <v>25</v>
      </c>
      <c r="B33">
        <v>371.89699999999999</v>
      </c>
      <c r="C33">
        <v>297.20100000000002</v>
      </c>
      <c r="D33" s="2">
        <f t="shared" si="0"/>
        <v>570.351</v>
      </c>
      <c r="E33" s="5">
        <f t="shared" si="1"/>
        <v>1333.8834003668594</v>
      </c>
      <c r="F33">
        <f t="shared" si="2"/>
        <v>2.1793632594760308</v>
      </c>
      <c r="G33">
        <f t="shared" si="3"/>
        <v>2.4098612048641379</v>
      </c>
      <c r="H33">
        <f t="shared" si="4"/>
        <v>0.90435219052331195</v>
      </c>
    </row>
    <row r="34" spans="1:8" x14ac:dyDescent="0.2">
      <c r="A34">
        <v>26</v>
      </c>
      <c r="B34">
        <v>372.43299999999999</v>
      </c>
      <c r="C34">
        <v>294.892</v>
      </c>
      <c r="D34" s="2">
        <f t="shared" si="0"/>
        <v>568.04199999999992</v>
      </c>
      <c r="E34" s="5">
        <f t="shared" si="1"/>
        <v>1330.0815818165743</v>
      </c>
      <c r="F34">
        <f t="shared" si="2"/>
        <v>2.1477401896834869</v>
      </c>
      <c r="G34">
        <f t="shared" si="3"/>
        <v>2.3724508103456681</v>
      </c>
      <c r="H34">
        <f t="shared" si="4"/>
        <v>0.90528333835952512</v>
      </c>
    </row>
    <row r="35" spans="1:8" x14ac:dyDescent="0.2">
      <c r="A35">
        <v>27</v>
      </c>
      <c r="B35">
        <v>372.97</v>
      </c>
      <c r="C35">
        <v>292.61</v>
      </c>
      <c r="D35" s="2">
        <f t="shared" si="0"/>
        <v>565.76</v>
      </c>
      <c r="E35" s="5">
        <f t="shared" si="1"/>
        <v>1326.3049902888222</v>
      </c>
      <c r="F35">
        <f t="shared" si="2"/>
        <v>2.1097331882166217</v>
      </c>
      <c r="G35">
        <f t="shared" si="3"/>
        <v>2.3315334994362638</v>
      </c>
      <c r="H35">
        <f t="shared" si="4"/>
        <v>0.90486934402903896</v>
      </c>
    </row>
    <row r="36" spans="1:8" x14ac:dyDescent="0.2">
      <c r="A36">
        <v>28</v>
      </c>
      <c r="B36">
        <v>373.50700000000001</v>
      </c>
      <c r="C36">
        <v>290.36200000000002</v>
      </c>
      <c r="D36" s="2">
        <f t="shared" si="0"/>
        <v>563.51199999999994</v>
      </c>
      <c r="E36" s="5">
        <f t="shared" si="1"/>
        <v>1322.5658904147408</v>
      </c>
      <c r="F36">
        <f t="shared" si="2"/>
        <v>2.0663515539188673</v>
      </c>
      <c r="G36">
        <f t="shared" si="3"/>
        <v>2.2874394257283943</v>
      </c>
      <c r="H36">
        <f t="shared" si="4"/>
        <v>0.90334700481123098</v>
      </c>
    </row>
    <row r="37" spans="1:8" x14ac:dyDescent="0.2">
      <c r="A37">
        <v>29</v>
      </c>
      <c r="B37">
        <v>374.04300000000001</v>
      </c>
      <c r="C37">
        <v>288.154</v>
      </c>
      <c r="D37" s="2">
        <f t="shared" si="0"/>
        <v>561.30399999999997</v>
      </c>
      <c r="E37" s="5">
        <f t="shared" si="1"/>
        <v>1318.8750998982948</v>
      </c>
      <c r="F37">
        <f t="shared" si="2"/>
        <v>2.0353877611205324</v>
      </c>
      <c r="G37">
        <f t="shared" si="3"/>
        <v>2.2530504745477988</v>
      </c>
      <c r="H37">
        <f t="shared" si="4"/>
        <v>0.9033919941491978</v>
      </c>
    </row>
    <row r="38" spans="1:8" x14ac:dyDescent="0.2">
      <c r="A38">
        <v>30</v>
      </c>
      <c r="B38">
        <v>374.58</v>
      </c>
      <c r="C38">
        <v>285.97300000000001</v>
      </c>
      <c r="D38" s="2">
        <f t="shared" si="0"/>
        <v>559.12300000000005</v>
      </c>
      <c r="E38" s="5">
        <f t="shared" si="1"/>
        <v>1315.2116342035258</v>
      </c>
      <c r="F38">
        <f t="shared" si="2"/>
        <v>2.0046066425886382</v>
      </c>
      <c r="G38">
        <f t="shared" si="3"/>
        <v>2.2153118526190148</v>
      </c>
      <c r="H38">
        <f t="shared" si="4"/>
        <v>0.90488688543724716</v>
      </c>
    </row>
    <row r="39" spans="1:8" x14ac:dyDescent="0.2">
      <c r="A39">
        <v>31</v>
      </c>
      <c r="B39">
        <v>375.11700000000002</v>
      </c>
      <c r="C39">
        <v>283.81900000000002</v>
      </c>
      <c r="D39" s="2">
        <f t="shared" si="0"/>
        <v>556.96900000000005</v>
      </c>
      <c r="E39" s="5">
        <f t="shared" si="1"/>
        <v>1311.5760757903402</v>
      </c>
      <c r="F39">
        <f t="shared" si="2"/>
        <v>1.974935580055978</v>
      </c>
      <c r="G39">
        <f t="shared" si="3"/>
        <v>2.178471368330583</v>
      </c>
      <c r="H39">
        <f t="shared" si="4"/>
        <v>0.90656944533056705</v>
      </c>
    </row>
    <row r="40" spans="1:8" x14ac:dyDescent="0.2">
      <c r="A40">
        <v>32</v>
      </c>
      <c r="B40">
        <v>375.654</v>
      </c>
      <c r="C40">
        <v>281.69099999999997</v>
      </c>
      <c r="D40" s="2">
        <f t="shared" si="0"/>
        <v>554.84099999999989</v>
      </c>
      <c r="E40" s="5">
        <f t="shared" si="1"/>
        <v>1307.9673048284967</v>
      </c>
      <c r="F40">
        <f t="shared" si="2"/>
        <v>1.9398850256232647</v>
      </c>
      <c r="G40">
        <f t="shared" si="3"/>
        <v>2.1424928751353431</v>
      </c>
      <c r="H40">
        <f t="shared" si="4"/>
        <v>0.90543359473282747</v>
      </c>
    </row>
    <row r="41" spans="1:8" x14ac:dyDescent="0.2">
      <c r="A41">
        <v>33</v>
      </c>
      <c r="B41">
        <v>376.19099999999997</v>
      </c>
      <c r="C41">
        <v>279.59500000000003</v>
      </c>
      <c r="D41" s="2">
        <f t="shared" si="0"/>
        <v>552.745</v>
      </c>
      <c r="E41" s="5">
        <f t="shared" si="1"/>
        <v>1304.3961216048144</v>
      </c>
      <c r="F41">
        <f t="shared" si="2"/>
        <v>1.9050527958165451</v>
      </c>
      <c r="G41">
        <f t="shared" si="3"/>
        <v>2.1074577853485632</v>
      </c>
      <c r="H41">
        <f t="shared" si="4"/>
        <v>0.90395774902862824</v>
      </c>
    </row>
    <row r="42" spans="1:8" x14ac:dyDescent="0.2">
      <c r="A42">
        <v>34</v>
      </c>
      <c r="B42">
        <v>376.72800000000001</v>
      </c>
      <c r="C42">
        <v>277.53100000000001</v>
      </c>
      <c r="D42" s="2">
        <f t="shared" si="0"/>
        <v>550.68100000000004</v>
      </c>
      <c r="E42" s="5">
        <f t="shared" si="1"/>
        <v>1300.8632185921897</v>
      </c>
      <c r="F42">
        <f t="shared" si="2"/>
        <v>1.8713578237964883</v>
      </c>
      <c r="G42">
        <f t="shared" si="3"/>
        <v>2.0694838891791831</v>
      </c>
      <c r="H42">
        <f t="shared" si="4"/>
        <v>0.90426305494879822</v>
      </c>
    </row>
    <row r="43" spans="1:8" x14ac:dyDescent="0.2">
      <c r="A43">
        <v>35</v>
      </c>
      <c r="B43">
        <v>377.26400000000001</v>
      </c>
      <c r="C43">
        <v>275.49799999999999</v>
      </c>
      <c r="D43" s="2">
        <f t="shared" si="0"/>
        <v>548.64799999999991</v>
      </c>
      <c r="E43" s="5">
        <f t="shared" si="1"/>
        <v>1297.3675595312584</v>
      </c>
      <c r="F43">
        <f t="shared" si="2"/>
        <v>1.8479687949551797</v>
      </c>
      <c r="G43">
        <f t="shared" si="3"/>
        <v>2.0363180912434</v>
      </c>
      <c r="H43">
        <f t="shared" si="4"/>
        <v>0.90750497326613055</v>
      </c>
    </row>
    <row r="44" spans="1:8" x14ac:dyDescent="0.2">
      <c r="A44">
        <v>36</v>
      </c>
      <c r="B44">
        <v>377.8</v>
      </c>
      <c r="C44">
        <v>273.48500000000001</v>
      </c>
      <c r="D44" s="2">
        <f t="shared" si="0"/>
        <v>546.63499999999999</v>
      </c>
      <c r="E44" s="5">
        <f t="shared" si="1"/>
        <v>1293.8907619213305</v>
      </c>
      <c r="F44">
        <f t="shared" si="2"/>
        <v>1.8219586352397201</v>
      </c>
      <c r="G44">
        <f t="shared" si="3"/>
        <v>2.0075783338108559</v>
      </c>
      <c r="H44">
        <f t="shared" si="4"/>
        <v>0.90754049521007429</v>
      </c>
    </row>
    <row r="45" spans="1:8" x14ac:dyDescent="0.2">
      <c r="A45">
        <v>37</v>
      </c>
      <c r="B45">
        <v>378.33699999999999</v>
      </c>
      <c r="C45">
        <v>271.495</v>
      </c>
      <c r="D45" s="2">
        <f t="shared" si="0"/>
        <v>544.64499999999998</v>
      </c>
      <c r="E45" s="5">
        <f t="shared" si="1"/>
        <v>1290.4384440641606</v>
      </c>
      <c r="F45">
        <f t="shared" si="2"/>
        <v>1.7842252308606446</v>
      </c>
      <c r="G45">
        <f t="shared" si="3"/>
        <v>1.9757626591651261</v>
      </c>
      <c r="H45">
        <f t="shared" si="4"/>
        <v>0.90305645902559106</v>
      </c>
    </row>
    <row r="46" spans="1:8" x14ac:dyDescent="0.2">
      <c r="A46">
        <v>38</v>
      </c>
      <c r="B46">
        <v>378.87400000000002</v>
      </c>
      <c r="C46">
        <v>269.541</v>
      </c>
      <c r="D46" s="2">
        <f t="shared" si="0"/>
        <v>542.69100000000003</v>
      </c>
      <c r="E46" s="5">
        <f t="shared" si="1"/>
        <v>1287.0337761579065</v>
      </c>
      <c r="F46">
        <f t="shared" si="2"/>
        <v>1.757660843018074</v>
      </c>
      <c r="G46">
        <f t="shared" si="3"/>
        <v>1.9448600398704321</v>
      </c>
      <c r="H46">
        <f t="shared" si="4"/>
        <v>0.90374670001198165</v>
      </c>
    </row>
    <row r="47" spans="1:8" x14ac:dyDescent="0.2">
      <c r="A47">
        <v>39</v>
      </c>
      <c r="B47">
        <v>379.411</v>
      </c>
      <c r="C47">
        <v>267.61099999999999</v>
      </c>
      <c r="D47" s="2">
        <f t="shared" si="0"/>
        <v>540.76099999999997</v>
      </c>
      <c r="E47" s="5">
        <f t="shared" si="1"/>
        <v>1283.656473474115</v>
      </c>
      <c r="F47">
        <f t="shared" si="2"/>
        <v>1.7276157398388396</v>
      </c>
      <c r="G47">
        <f t="shared" si="3"/>
        <v>1.9146629047420789</v>
      </c>
      <c r="H47">
        <f t="shared" si="4"/>
        <v>0.9023080436561568</v>
      </c>
    </row>
    <row r="48" spans="1:8" x14ac:dyDescent="0.2">
      <c r="A48">
        <v>40</v>
      </c>
      <c r="B48">
        <v>379.94799999999998</v>
      </c>
      <c r="C48">
        <v>265.709</v>
      </c>
      <c r="D48" s="2">
        <f t="shared" si="0"/>
        <v>538.85899999999992</v>
      </c>
      <c r="E48" s="5">
        <f t="shared" si="1"/>
        <v>1280.3140652430498</v>
      </c>
      <c r="F48">
        <f t="shared" si="2"/>
        <v>1.7104340390845016</v>
      </c>
      <c r="G48">
        <f t="shared" si="3"/>
        <v>1.8852185085468991</v>
      </c>
      <c r="H48">
        <f t="shared" si="4"/>
        <v>0.90728689079277136</v>
      </c>
    </row>
    <row r="49" spans="1:8" x14ac:dyDescent="0.2">
      <c r="A49">
        <v>41</v>
      </c>
      <c r="B49">
        <v>380.48500000000001</v>
      </c>
      <c r="C49">
        <v>263.82100000000003</v>
      </c>
      <c r="D49" s="2">
        <f t="shared" si="0"/>
        <v>536.971</v>
      </c>
      <c r="E49" s="5">
        <f t="shared" si="1"/>
        <v>1276.9823651416059</v>
      </c>
      <c r="F49">
        <f t="shared" si="2"/>
        <v>1.6852004257358921</v>
      </c>
      <c r="G49">
        <f t="shared" si="3"/>
        <v>1.8562975749841759</v>
      </c>
      <c r="H49">
        <f t="shared" si="4"/>
        <v>0.90782881389599279</v>
      </c>
    </row>
    <row r="50" spans="1:8" x14ac:dyDescent="0.2">
      <c r="A50">
        <v>42</v>
      </c>
      <c r="B50">
        <v>381.02199999999999</v>
      </c>
      <c r="C50">
        <v>261.95600000000002</v>
      </c>
      <c r="D50" s="2">
        <f t="shared" si="0"/>
        <v>535.10599999999999</v>
      </c>
      <c r="E50" s="5">
        <f t="shared" si="1"/>
        <v>1273.6776144714372</v>
      </c>
      <c r="F50">
        <f t="shared" si="2"/>
        <v>1.6420852981599825</v>
      </c>
      <c r="G50">
        <f t="shared" si="3"/>
        <v>1.8246227571094518</v>
      </c>
      <c r="H50">
        <f t="shared" si="4"/>
        <v>0.89995879518753608</v>
      </c>
    </row>
    <row r="51" spans="1:8" x14ac:dyDescent="0.2">
      <c r="A51">
        <v>43</v>
      </c>
      <c r="B51">
        <v>381.55799999999999</v>
      </c>
      <c r="C51">
        <v>260.13400000000001</v>
      </c>
      <c r="D51" s="2">
        <f t="shared" si="0"/>
        <v>533.28399999999999</v>
      </c>
      <c r="E51" s="5">
        <f t="shared" si="1"/>
        <v>1270.4359255234538</v>
      </c>
      <c r="F51">
        <f t="shared" si="2"/>
        <v>1.6235225923861512</v>
      </c>
      <c r="G51">
        <f t="shared" si="3"/>
        <v>1.8006920280874583</v>
      </c>
      <c r="H51">
        <f t="shared" si="4"/>
        <v>0.90161036260626892</v>
      </c>
    </row>
    <row r="52" spans="1:8" x14ac:dyDescent="0.2">
      <c r="A52">
        <v>44</v>
      </c>
      <c r="B52">
        <v>382.09500000000003</v>
      </c>
      <c r="C52">
        <v>258.32799999999997</v>
      </c>
      <c r="D52" s="2">
        <f t="shared" si="0"/>
        <v>531.47799999999995</v>
      </c>
      <c r="E52" s="5">
        <f t="shared" si="1"/>
        <v>1267.2098512641201</v>
      </c>
      <c r="F52">
        <f t="shared" si="2"/>
        <v>1.601466355687472</v>
      </c>
      <c r="G52">
        <f t="shared" si="3"/>
        <v>1.7738722824958</v>
      </c>
      <c r="H52">
        <f t="shared" si="4"/>
        <v>0.90280815112249424</v>
      </c>
    </row>
    <row r="53" spans="1:8" x14ac:dyDescent="0.2">
      <c r="A53">
        <v>45</v>
      </c>
      <c r="B53">
        <v>382.63200000000001</v>
      </c>
      <c r="C53">
        <v>256.54199999999997</v>
      </c>
      <c r="D53" s="2">
        <f t="shared" si="0"/>
        <v>529.69200000000001</v>
      </c>
      <c r="E53" s="5">
        <f t="shared" si="1"/>
        <v>1264.0068784415191</v>
      </c>
      <c r="F53">
        <f t="shared" si="2"/>
        <v>1.5777414753147352</v>
      </c>
      <c r="G53">
        <f t="shared" si="3"/>
        <v>1.7443626580237197</v>
      </c>
      <c r="H53">
        <f t="shared" si="4"/>
        <v>0.90448019398801027</v>
      </c>
    </row>
    <row r="54" spans="1:8" x14ac:dyDescent="0.2">
      <c r="A54">
        <v>46</v>
      </c>
      <c r="B54">
        <v>383.16800000000001</v>
      </c>
      <c r="C54">
        <v>254.77799999999999</v>
      </c>
      <c r="D54" s="2">
        <f t="shared" si="0"/>
        <v>527.928</v>
      </c>
      <c r="E54" s="5">
        <f t="shared" si="1"/>
        <v>1260.8309972534287</v>
      </c>
      <c r="F54">
        <f t="shared" si="2"/>
        <v>1.5434437436258066</v>
      </c>
      <c r="G54">
        <f t="shared" si="3"/>
        <v>1.7219446475682101</v>
      </c>
      <c r="H54">
        <f t="shared" si="4"/>
        <v>0.89633760632521575</v>
      </c>
    </row>
    <row r="55" spans="1:8" x14ac:dyDescent="0.2">
      <c r="A55">
        <v>47</v>
      </c>
      <c r="B55">
        <v>383.70499999999998</v>
      </c>
      <c r="C55">
        <v>253.048</v>
      </c>
      <c r="D55" s="2">
        <f t="shared" si="0"/>
        <v>526.19799999999998</v>
      </c>
      <c r="E55" s="5">
        <f t="shared" si="1"/>
        <v>1257.7043588714914</v>
      </c>
      <c r="F55">
        <f t="shared" si="2"/>
        <v>1.5324966626691012</v>
      </c>
      <c r="G55">
        <f t="shared" si="3"/>
        <v>1.697015761236776</v>
      </c>
      <c r="H55">
        <f t="shared" si="4"/>
        <v>0.90305387709082086</v>
      </c>
    </row>
    <row r="56" spans="1:8" x14ac:dyDescent="0.2">
      <c r="A56">
        <v>48</v>
      </c>
      <c r="B56">
        <v>384.24200000000002</v>
      </c>
      <c r="C56">
        <v>251.32599999999999</v>
      </c>
      <c r="D56" s="2">
        <f t="shared" si="0"/>
        <v>524.476</v>
      </c>
      <c r="E56" s="5">
        <f t="shared" si="1"/>
        <v>1254.5803712182121</v>
      </c>
      <c r="F56">
        <f t="shared" si="2"/>
        <v>1.5127107844285652</v>
      </c>
      <c r="G56">
        <f t="shared" si="3"/>
        <v>1.6724451308927266</v>
      </c>
      <c r="H56">
        <f t="shared" si="4"/>
        <v>0.90449053095159093</v>
      </c>
    </row>
    <row r="57" spans="1:8" x14ac:dyDescent="0.2">
      <c r="A57">
        <v>49</v>
      </c>
      <c r="B57">
        <v>384.779</v>
      </c>
      <c r="C57">
        <v>249.62200000000001</v>
      </c>
      <c r="D57" s="2">
        <f t="shared" si="0"/>
        <v>522.77199999999993</v>
      </c>
      <c r="E57" s="5">
        <f t="shared" si="1"/>
        <v>1251.4774074385107</v>
      </c>
      <c r="F57">
        <f t="shared" si="2"/>
        <v>1.4877162946858193</v>
      </c>
      <c r="G57">
        <f t="shared" si="3"/>
        <v>1.6452988199137031</v>
      </c>
      <c r="H57">
        <f t="shared" si="4"/>
        <v>0.90422255014067954</v>
      </c>
    </row>
    <row r="58" spans="1:8" x14ac:dyDescent="0.2">
      <c r="A58">
        <v>50</v>
      </c>
      <c r="B58">
        <v>385.315</v>
      </c>
      <c r="C58">
        <v>247.94200000000001</v>
      </c>
      <c r="D58" s="2">
        <f t="shared" si="0"/>
        <v>521.09199999999998</v>
      </c>
      <c r="E58" s="5">
        <f t="shared" si="1"/>
        <v>1248.4067873478079</v>
      </c>
      <c r="F58">
        <f t="shared" si="2"/>
        <v>1.4575648605000397</v>
      </c>
      <c r="G58">
        <f t="shared" si="3"/>
        <v>1.6248601629384298</v>
      </c>
      <c r="H58">
        <f t="shared" si="4"/>
        <v>0.8970401845929622</v>
      </c>
    </row>
    <row r="59" spans="1:8" x14ac:dyDescent="0.2">
      <c r="A59">
        <v>51</v>
      </c>
      <c r="B59">
        <v>385.85199999999998</v>
      </c>
      <c r="C59">
        <v>246.292</v>
      </c>
      <c r="D59" s="2">
        <f t="shared" si="0"/>
        <v>519.44200000000001</v>
      </c>
      <c r="E59" s="5">
        <f t="shared" si="1"/>
        <v>1245.3799889807869</v>
      </c>
      <c r="F59">
        <f t="shared" si="2"/>
        <v>1.4452186435326884</v>
      </c>
      <c r="G59">
        <f t="shared" si="3"/>
        <v>1.6019919676941563</v>
      </c>
      <c r="H59">
        <f t="shared" si="4"/>
        <v>0.90213850798071027</v>
      </c>
    </row>
    <row r="60" spans="1:8" x14ac:dyDescent="0.2">
      <c r="A60">
        <v>52</v>
      </c>
      <c r="B60">
        <v>386.38900000000001</v>
      </c>
      <c r="C60">
        <v>244.65199999999999</v>
      </c>
      <c r="D60" s="2">
        <f t="shared" si="0"/>
        <v>517.80199999999991</v>
      </c>
      <c r="E60" s="5">
        <f t="shared" si="1"/>
        <v>1242.3606917249454</v>
      </c>
      <c r="F60">
        <f t="shared" si="2"/>
        <v>1.4188584026997471</v>
      </c>
      <c r="G60">
        <f t="shared" si="3"/>
        <v>1.5765359903756244</v>
      </c>
      <c r="H60">
        <f t="shared" si="4"/>
        <v>0.89998478395770132</v>
      </c>
    </row>
    <row r="61" spans="1:8" x14ac:dyDescent="0.2">
      <c r="A61">
        <v>53</v>
      </c>
      <c r="B61">
        <v>386.92500000000001</v>
      </c>
      <c r="C61">
        <v>243.03800000000001</v>
      </c>
      <c r="D61" s="2">
        <f t="shared" si="0"/>
        <v>516.18799999999999</v>
      </c>
      <c r="E61" s="5">
        <f t="shared" si="1"/>
        <v>1239.3786777441924</v>
      </c>
      <c r="F61">
        <f t="shared" si="2"/>
        <v>1.4093138542614421</v>
      </c>
      <c r="G61">
        <f t="shared" si="3"/>
        <v>1.5575274350181219</v>
      </c>
      <c r="H61">
        <f t="shared" si="4"/>
        <v>0.90484046866567369</v>
      </c>
    </row>
    <row r="62" spans="1:8" x14ac:dyDescent="0.2">
      <c r="A62">
        <v>54</v>
      </c>
      <c r="B62">
        <v>387.46199999999999</v>
      </c>
      <c r="C62">
        <v>241.43100000000001</v>
      </c>
      <c r="D62" s="2">
        <f t="shared" si="0"/>
        <v>514.58100000000002</v>
      </c>
      <c r="E62" s="5">
        <f t="shared" si="1"/>
        <v>1236.399137683648</v>
      </c>
      <c r="F62">
        <f t="shared" si="2"/>
        <v>1.3963021436006224</v>
      </c>
      <c r="G62">
        <f t="shared" si="3"/>
        <v>1.5358763828070408</v>
      </c>
      <c r="H62">
        <f t="shared" si="4"/>
        <v>0.90912404099129007</v>
      </c>
    </row>
    <row r="63" spans="1:8" x14ac:dyDescent="0.2">
      <c r="A63">
        <v>55</v>
      </c>
      <c r="B63">
        <v>387.99900000000002</v>
      </c>
      <c r="C63">
        <v>239.83500000000001</v>
      </c>
      <c r="D63" s="2">
        <f t="shared" si="0"/>
        <v>512.98500000000001</v>
      </c>
      <c r="E63" s="5">
        <f t="shared" si="1"/>
        <v>1233.4296355395513</v>
      </c>
      <c r="F63">
        <f t="shared" si="2"/>
        <v>1.3859663984511845</v>
      </c>
      <c r="G63">
        <f t="shared" si="3"/>
        <v>1.5145733644794086</v>
      </c>
      <c r="H63">
        <f t="shared" si="4"/>
        <v>0.91508700136660004</v>
      </c>
    </row>
    <row r="64" spans="1:8" x14ac:dyDescent="0.2">
      <c r="A64">
        <v>56</v>
      </c>
      <c r="B64">
        <v>388.536</v>
      </c>
      <c r="C64">
        <v>238.24700000000001</v>
      </c>
      <c r="D64" s="2">
        <f t="shared" si="0"/>
        <v>511.39699999999999</v>
      </c>
      <c r="E64" s="5">
        <f t="shared" si="1"/>
        <v>1230.464746957234</v>
      </c>
      <c r="F64">
        <f t="shared" si="2"/>
        <v>1.3608679242821045</v>
      </c>
      <c r="G64">
        <f t="shared" si="3"/>
        <v>1.4907922246993566</v>
      </c>
      <c r="H64">
        <f t="shared" si="4"/>
        <v>0.91284882073794449</v>
      </c>
    </row>
    <row r="65" spans="1:8" x14ac:dyDescent="0.2">
      <c r="A65">
        <v>57</v>
      </c>
      <c r="B65">
        <v>389.072</v>
      </c>
      <c r="C65">
        <v>236.684</v>
      </c>
      <c r="D65" s="2">
        <f t="shared" si="0"/>
        <v>509.83399999999995</v>
      </c>
      <c r="E65" s="5">
        <f t="shared" si="1"/>
        <v>1227.5365042235437</v>
      </c>
      <c r="F65">
        <f t="shared" si="2"/>
        <v>1.3454688822718908</v>
      </c>
      <c r="G65">
        <f t="shared" si="3"/>
        <v>1.473094494697577</v>
      </c>
      <c r="H65">
        <f t="shared" si="4"/>
        <v>0.91336223651294857</v>
      </c>
    </row>
    <row r="66" spans="1:8" x14ac:dyDescent="0.2">
      <c r="A66">
        <v>58</v>
      </c>
      <c r="B66">
        <v>389.60899999999998</v>
      </c>
      <c r="C66">
        <v>235.13499999999999</v>
      </c>
      <c r="D66" s="2">
        <f t="shared" si="0"/>
        <v>508.28499999999997</v>
      </c>
      <c r="E66" s="5">
        <f t="shared" si="1"/>
        <v>1224.6246474456723</v>
      </c>
      <c r="F66">
        <f t="shared" si="2"/>
        <v>1.3223467552126429</v>
      </c>
      <c r="G66">
        <f t="shared" si="3"/>
        <v>1.4529838460594153</v>
      </c>
      <c r="H66">
        <f t="shared" si="4"/>
        <v>0.91009047264973486</v>
      </c>
    </row>
    <row r="67" spans="1:8" x14ac:dyDescent="0.2">
      <c r="A67">
        <v>59</v>
      </c>
      <c r="B67">
        <v>390.14600000000002</v>
      </c>
      <c r="C67">
        <v>233.60900000000001</v>
      </c>
      <c r="D67" s="2">
        <f t="shared" si="0"/>
        <v>506.75900000000001</v>
      </c>
      <c r="E67" s="5">
        <f t="shared" si="1"/>
        <v>1221.7464216337662</v>
      </c>
      <c r="F67">
        <f t="shared" si="2"/>
        <v>1.2915746053144157</v>
      </c>
      <c r="G67">
        <f t="shared" si="3"/>
        <v>1.4306815969658386</v>
      </c>
      <c r="H67">
        <f t="shared" si="4"/>
        <v>0.90276872789414619</v>
      </c>
    </row>
    <row r="68" spans="1:8" x14ac:dyDescent="0.2">
      <c r="A68">
        <v>60</v>
      </c>
      <c r="B68">
        <v>390.68200000000002</v>
      </c>
      <c r="C68">
        <v>232.11500000000001</v>
      </c>
      <c r="D68" s="2">
        <f t="shared" si="0"/>
        <v>505.26499999999999</v>
      </c>
      <c r="E68" s="5">
        <f t="shared" si="1"/>
        <v>1218.9192938320618</v>
      </c>
      <c r="F68">
        <f t="shared" si="2"/>
        <v>1.2799608217963336</v>
      </c>
      <c r="G68">
        <f t="shared" si="3"/>
        <v>1.4143004707701157</v>
      </c>
      <c r="H68">
        <f t="shared" si="4"/>
        <v>0.9050133604914723</v>
      </c>
    </row>
    <row r="69" spans="1:8" x14ac:dyDescent="0.2">
      <c r="A69">
        <v>61</v>
      </c>
      <c r="B69">
        <v>391.21899999999999</v>
      </c>
      <c r="C69">
        <v>230.631</v>
      </c>
      <c r="D69" s="2">
        <f t="shared" si="0"/>
        <v>503.78099999999995</v>
      </c>
      <c r="E69" s="5">
        <f t="shared" si="1"/>
        <v>1216.1019995785514</v>
      </c>
      <c r="F69">
        <f t="shared" si="2"/>
        <v>1.2692578179801006</v>
      </c>
      <c r="G69">
        <f t="shared" si="3"/>
        <v>1.3955442315055238</v>
      </c>
      <c r="H69">
        <f t="shared" si="4"/>
        <v>0.90950740888435733</v>
      </c>
    </row>
    <row r="70" spans="1:8" x14ac:dyDescent="0.2">
      <c r="A70">
        <v>62</v>
      </c>
      <c r="B70">
        <v>391.75599999999997</v>
      </c>
      <c r="C70">
        <v>229.15600000000001</v>
      </c>
      <c r="D70" s="2">
        <f t="shared" si="0"/>
        <v>502.30599999999998</v>
      </c>
      <c r="E70" s="5">
        <f t="shared" si="1"/>
        <v>1213.292793533607</v>
      </c>
      <c r="F70">
        <f t="shared" si="2"/>
        <v>1.2491553019248598</v>
      </c>
      <c r="G70">
        <f t="shared" si="3"/>
        <v>1.374500901217619</v>
      </c>
      <c r="H70">
        <f t="shared" si="4"/>
        <v>0.90880646263547715</v>
      </c>
    </row>
    <row r="71" spans="1:8" x14ac:dyDescent="0.2">
      <c r="A71">
        <v>63</v>
      </c>
      <c r="B71">
        <v>392.29199999999997</v>
      </c>
      <c r="C71">
        <v>227.70099999999999</v>
      </c>
      <c r="D71" s="2">
        <f t="shared" si="0"/>
        <v>500.851</v>
      </c>
      <c r="E71" s="5">
        <f t="shared" si="1"/>
        <v>1210.5128694852078</v>
      </c>
      <c r="F71">
        <f t="shared" si="2"/>
        <v>1.2300185896589753</v>
      </c>
      <c r="G71">
        <f t="shared" si="3"/>
        <v>1.3589956635543379</v>
      </c>
      <c r="H71">
        <f t="shared" si="4"/>
        <v>0.9050938296903509</v>
      </c>
    </row>
    <row r="72" spans="1:8" x14ac:dyDescent="0.2">
      <c r="A72">
        <v>64</v>
      </c>
      <c r="B72">
        <v>392.82900000000001</v>
      </c>
      <c r="C72">
        <v>226.26499999999999</v>
      </c>
      <c r="D72" s="2">
        <f t="shared" si="0"/>
        <v>499.41499999999996</v>
      </c>
      <c r="E72" s="5">
        <f t="shared" si="1"/>
        <v>1207.7606494187746</v>
      </c>
      <c r="F72">
        <f t="shared" si="2"/>
        <v>1.2169666841928857</v>
      </c>
      <c r="G72">
        <f t="shared" si="3"/>
        <v>1.341315760292247</v>
      </c>
      <c r="H72">
        <f t="shared" si="4"/>
        <v>0.90729321179953326</v>
      </c>
    </row>
    <row r="73" spans="1:8" x14ac:dyDescent="0.2">
      <c r="A73">
        <v>65</v>
      </c>
      <c r="B73">
        <v>393.36599999999999</v>
      </c>
      <c r="C73">
        <v>224.84100000000001</v>
      </c>
      <c r="D73" s="2">
        <f t="shared" si="0"/>
        <v>497.99099999999999</v>
      </c>
      <c r="E73" s="5">
        <f t="shared" si="1"/>
        <v>1205.0229756990143</v>
      </c>
      <c r="F73">
        <f t="shared" si="2"/>
        <v>1.197154657676887</v>
      </c>
      <c r="G73">
        <f t="shared" si="3"/>
        <v>1.3214681310842407</v>
      </c>
      <c r="H73">
        <f t="shared" si="4"/>
        <v>0.90592775528732827</v>
      </c>
    </row>
    <row r="74" spans="1:8" x14ac:dyDescent="0.2">
      <c r="A74">
        <v>66</v>
      </c>
      <c r="B74">
        <v>393.90199999999999</v>
      </c>
      <c r="C74">
        <v>223.43700000000001</v>
      </c>
      <c r="D74" s="2">
        <f t="shared" ref="D74:D137" si="5">C74+273.15</f>
        <v>496.58699999999999</v>
      </c>
      <c r="E74" s="5">
        <f t="shared" ref="E74:E137" si="6">1/($C$4*D74^$D$4+$E$4*D74^$F$4)</f>
        <v>1202.3154939726464</v>
      </c>
      <c r="F74">
        <f t="shared" ref="F74:F137" si="7">-$I$6*E74*((D75-D74))</f>
        <v>1.1953156131667146</v>
      </c>
      <c r="G74">
        <f t="shared" ref="G74:G137" si="8">$L$6*$F$6*(B75-B74)*((D74^4-$K$6^4))</f>
        <v>1.30450706871947</v>
      </c>
      <c r="H74">
        <f t="shared" ref="H74:H137" si="9">F74/G74</f>
        <v>0.91629676973698593</v>
      </c>
    </row>
    <row r="75" spans="1:8" x14ac:dyDescent="0.2">
      <c r="A75">
        <v>67</v>
      </c>
      <c r="B75">
        <v>394.43799999999999</v>
      </c>
      <c r="C75">
        <v>222.03200000000001</v>
      </c>
      <c r="D75" s="2">
        <f t="shared" si="5"/>
        <v>495.18200000000002</v>
      </c>
      <c r="E75" s="5">
        <f t="shared" si="6"/>
        <v>1199.5978576211228</v>
      </c>
      <c r="F75">
        <f t="shared" si="7"/>
        <v>1.1654510646844063</v>
      </c>
      <c r="G75">
        <f t="shared" si="8"/>
        <v>1.2900797153073855</v>
      </c>
      <c r="H75">
        <f t="shared" si="9"/>
        <v>0.90339461263966614</v>
      </c>
    </row>
    <row r="76" spans="1:8" x14ac:dyDescent="0.2">
      <c r="A76">
        <v>68</v>
      </c>
      <c r="B76">
        <v>394.97500000000002</v>
      </c>
      <c r="C76">
        <v>220.65899999999999</v>
      </c>
      <c r="D76" s="2">
        <f t="shared" si="5"/>
        <v>493.80899999999997</v>
      </c>
      <c r="E76" s="5">
        <f t="shared" si="6"/>
        <v>1196.9341509920944</v>
      </c>
      <c r="F76">
        <f t="shared" si="7"/>
        <v>1.156087576155346</v>
      </c>
      <c r="G76">
        <f t="shared" si="8"/>
        <v>1.27374067962875</v>
      </c>
      <c r="H76">
        <f t="shared" si="9"/>
        <v>0.90763182384369179</v>
      </c>
    </row>
    <row r="77" spans="1:8" x14ac:dyDescent="0.2">
      <c r="A77">
        <v>69</v>
      </c>
      <c r="B77">
        <v>395.512</v>
      </c>
      <c r="C77">
        <v>219.29400000000001</v>
      </c>
      <c r="D77" s="2">
        <f t="shared" si="5"/>
        <v>492.44399999999996</v>
      </c>
      <c r="E77" s="5">
        <f t="shared" si="6"/>
        <v>1194.2781428284768</v>
      </c>
      <c r="F77">
        <f t="shared" si="7"/>
        <v>1.1383109250767176</v>
      </c>
      <c r="G77">
        <f t="shared" si="8"/>
        <v>1.2552894271508077</v>
      </c>
      <c r="H77">
        <f t="shared" si="9"/>
        <v>0.90681152924262098</v>
      </c>
    </row>
    <row r="78" spans="1:8" x14ac:dyDescent="0.2">
      <c r="A78">
        <v>70</v>
      </c>
      <c r="B78">
        <v>396.048</v>
      </c>
      <c r="C78">
        <v>217.947</v>
      </c>
      <c r="D78" s="2">
        <f t="shared" si="5"/>
        <v>491.09699999999998</v>
      </c>
      <c r="E78" s="5">
        <f t="shared" si="6"/>
        <v>1191.6494981658614</v>
      </c>
      <c r="F78">
        <f t="shared" si="7"/>
        <v>1.1273733542141835</v>
      </c>
      <c r="G78">
        <f t="shared" si="8"/>
        <v>1.2418653007205629</v>
      </c>
      <c r="H78">
        <f t="shared" si="9"/>
        <v>0.9078064694778506</v>
      </c>
    </row>
    <row r="79" spans="1:8" x14ac:dyDescent="0.2">
      <c r="A79">
        <v>71</v>
      </c>
      <c r="B79">
        <v>396.58499999999998</v>
      </c>
      <c r="C79">
        <v>216.61</v>
      </c>
      <c r="D79" s="2">
        <f t="shared" si="5"/>
        <v>489.76</v>
      </c>
      <c r="E79" s="5">
        <f t="shared" si="6"/>
        <v>1189.0328282306739</v>
      </c>
      <c r="F79">
        <f t="shared" si="7"/>
        <v>1.109753350988711</v>
      </c>
      <c r="G79">
        <f t="shared" si="8"/>
        <v>1.2263440279901852</v>
      </c>
      <c r="H79">
        <f t="shared" si="9"/>
        <v>0.90492824660910953</v>
      </c>
    </row>
    <row r="80" spans="1:8" x14ac:dyDescent="0.2">
      <c r="A80">
        <v>72</v>
      </c>
      <c r="B80">
        <v>397.12200000000001</v>
      </c>
      <c r="C80">
        <v>215.291</v>
      </c>
      <c r="D80" s="2">
        <f t="shared" si="5"/>
        <v>488.44099999999997</v>
      </c>
      <c r="E80" s="5">
        <f t="shared" si="6"/>
        <v>1186.4440114369261</v>
      </c>
      <c r="F80">
        <f t="shared" si="7"/>
        <v>1.0947442283705964</v>
      </c>
      <c r="G80">
        <f t="shared" si="8"/>
        <v>1.2111557715562549</v>
      </c>
      <c r="H80">
        <f t="shared" si="9"/>
        <v>0.90388392152391972</v>
      </c>
    </row>
    <row r="81" spans="1:8" x14ac:dyDescent="0.2">
      <c r="A81">
        <v>73</v>
      </c>
      <c r="B81">
        <v>397.65899999999999</v>
      </c>
      <c r="C81">
        <v>213.98699999999999</v>
      </c>
      <c r="D81" s="2">
        <f t="shared" si="5"/>
        <v>487.13699999999994</v>
      </c>
      <c r="E81" s="5">
        <f t="shared" si="6"/>
        <v>1183.8774212847729</v>
      </c>
      <c r="F81">
        <f t="shared" si="7"/>
        <v>1.090700585618009</v>
      </c>
      <c r="G81">
        <f t="shared" si="8"/>
        <v>1.1940330334214397</v>
      </c>
      <c r="H81">
        <f t="shared" si="9"/>
        <v>0.91345930563802158</v>
      </c>
    </row>
    <row r="82" spans="1:8" x14ac:dyDescent="0.2">
      <c r="A82">
        <v>74</v>
      </c>
      <c r="B82">
        <v>398.19499999999999</v>
      </c>
      <c r="C82">
        <v>212.685</v>
      </c>
      <c r="D82" s="2">
        <f t="shared" si="5"/>
        <v>485.83499999999998</v>
      </c>
      <c r="E82" s="5">
        <f t="shared" si="6"/>
        <v>1181.3075981954967</v>
      </c>
      <c r="F82">
        <f t="shared" si="7"/>
        <v>1.0615844357336119</v>
      </c>
      <c r="G82">
        <f t="shared" si="8"/>
        <v>1.1815073511438783</v>
      </c>
      <c r="H82">
        <f t="shared" si="9"/>
        <v>0.89850006832867968</v>
      </c>
    </row>
    <row r="83" spans="1:8" x14ac:dyDescent="0.2">
      <c r="A83">
        <v>75</v>
      </c>
      <c r="B83">
        <v>398.73200000000003</v>
      </c>
      <c r="C83">
        <v>211.41499999999999</v>
      </c>
      <c r="D83" s="2">
        <f t="shared" si="5"/>
        <v>484.56499999999994</v>
      </c>
      <c r="E83" s="5">
        <f t="shared" si="6"/>
        <v>1178.7940207533491</v>
      </c>
      <c r="F83">
        <f t="shared" si="7"/>
        <v>1.0518185724962457</v>
      </c>
      <c r="G83">
        <f t="shared" si="8"/>
        <v>1.1650568068203482</v>
      </c>
      <c r="H83">
        <f t="shared" si="9"/>
        <v>0.90280453823264617</v>
      </c>
    </row>
    <row r="84" spans="1:8" x14ac:dyDescent="0.2">
      <c r="A84">
        <v>76</v>
      </c>
      <c r="B84">
        <v>399.26799999999997</v>
      </c>
      <c r="C84">
        <v>210.154</v>
      </c>
      <c r="D84" s="2">
        <f t="shared" si="5"/>
        <v>483.30399999999997</v>
      </c>
      <c r="E84" s="5">
        <f t="shared" si="6"/>
        <v>1176.2914882658245</v>
      </c>
      <c r="F84">
        <f t="shared" si="7"/>
        <v>1.0495856037991604</v>
      </c>
      <c r="G84">
        <f t="shared" si="8"/>
        <v>1.1510178739863353</v>
      </c>
      <c r="H84">
        <f t="shared" si="9"/>
        <v>0.91187602514296051</v>
      </c>
    </row>
    <row r="85" spans="1:8" x14ac:dyDescent="0.2">
      <c r="A85">
        <v>77</v>
      </c>
      <c r="B85">
        <v>399.80399999999997</v>
      </c>
      <c r="C85">
        <v>208.893</v>
      </c>
      <c r="D85" s="2">
        <f t="shared" si="5"/>
        <v>482.04300000000001</v>
      </c>
      <c r="E85" s="5">
        <f t="shared" si="6"/>
        <v>1173.782200441635</v>
      </c>
      <c r="F85">
        <f t="shared" si="7"/>
        <v>1.0224295588750043</v>
      </c>
      <c r="G85">
        <f t="shared" si="8"/>
        <v>1.1392098336697398</v>
      </c>
      <c r="H85">
        <f t="shared" si="9"/>
        <v>0.89749010994879597</v>
      </c>
    </row>
    <row r="86" spans="1:8" x14ac:dyDescent="0.2">
      <c r="A86">
        <v>78</v>
      </c>
      <c r="B86">
        <v>400.34100000000001</v>
      </c>
      <c r="C86">
        <v>207.66200000000001</v>
      </c>
      <c r="D86" s="2">
        <f t="shared" si="5"/>
        <v>480.81200000000001</v>
      </c>
      <c r="E86" s="5">
        <f t="shared" si="6"/>
        <v>1171.3260830264417</v>
      </c>
      <c r="F86">
        <f t="shared" si="7"/>
        <v>1.0169748227008757</v>
      </c>
      <c r="G86">
        <f t="shared" si="8"/>
        <v>1.1256916151875498</v>
      </c>
      <c r="H86">
        <f t="shared" si="9"/>
        <v>0.90342222415100693</v>
      </c>
    </row>
    <row r="87" spans="1:8" x14ac:dyDescent="0.2">
      <c r="A87">
        <v>79</v>
      </c>
      <c r="B87">
        <v>400.87799999999999</v>
      </c>
      <c r="C87">
        <v>206.435</v>
      </c>
      <c r="D87" s="2">
        <f t="shared" si="5"/>
        <v>479.58499999999998</v>
      </c>
      <c r="E87" s="5">
        <f t="shared" si="6"/>
        <v>1168.8715187045343</v>
      </c>
      <c r="F87">
        <f t="shared" si="7"/>
        <v>1.0156708015881906</v>
      </c>
      <c r="G87">
        <f t="shared" si="8"/>
        <v>1.1123202520208926</v>
      </c>
      <c r="H87">
        <f t="shared" si="9"/>
        <v>0.91311005058380734</v>
      </c>
    </row>
    <row r="88" spans="1:8" x14ac:dyDescent="0.2">
      <c r="A88">
        <v>80</v>
      </c>
      <c r="B88">
        <v>401.41500000000002</v>
      </c>
      <c r="C88">
        <v>205.20699999999999</v>
      </c>
      <c r="D88" s="2">
        <f t="shared" si="5"/>
        <v>478.35699999999997</v>
      </c>
      <c r="E88" s="5">
        <f t="shared" si="6"/>
        <v>1166.4085183300222</v>
      </c>
      <c r="F88">
        <f t="shared" si="7"/>
        <v>0.99372220375467613</v>
      </c>
      <c r="G88">
        <f t="shared" si="8"/>
        <v>1.0969937235029443</v>
      </c>
      <c r="H88">
        <f t="shared" si="9"/>
        <v>0.90585951629832551</v>
      </c>
    </row>
    <row r="89" spans="1:8" x14ac:dyDescent="0.2">
      <c r="A89">
        <v>81</v>
      </c>
      <c r="B89">
        <v>401.95100000000002</v>
      </c>
      <c r="C89">
        <v>204.00299999999999</v>
      </c>
      <c r="D89" s="2">
        <f t="shared" si="5"/>
        <v>477.15299999999996</v>
      </c>
      <c r="E89" s="5">
        <f t="shared" si="6"/>
        <v>1163.9873941201499</v>
      </c>
      <c r="F89">
        <f t="shared" si="7"/>
        <v>0.98342315121483914</v>
      </c>
      <c r="G89">
        <f t="shared" si="8"/>
        <v>1.0861189136025848</v>
      </c>
      <c r="H89">
        <f t="shared" si="9"/>
        <v>0.90544703613795785</v>
      </c>
    </row>
    <row r="90" spans="1:8" x14ac:dyDescent="0.2">
      <c r="A90">
        <v>82</v>
      </c>
      <c r="B90">
        <v>402.488</v>
      </c>
      <c r="C90">
        <v>202.809</v>
      </c>
      <c r="D90" s="2">
        <f t="shared" si="5"/>
        <v>475.95899999999995</v>
      </c>
      <c r="E90" s="5">
        <f t="shared" si="6"/>
        <v>1161.5802475106152</v>
      </c>
      <c r="F90">
        <f t="shared" si="7"/>
        <v>0.97399200701909117</v>
      </c>
      <c r="G90">
        <f t="shared" si="8"/>
        <v>1.0734010298994696</v>
      </c>
      <c r="H90">
        <f t="shared" si="9"/>
        <v>0.90738873905339112</v>
      </c>
    </row>
    <row r="91" spans="1:8" x14ac:dyDescent="0.2">
      <c r="A91">
        <v>83</v>
      </c>
      <c r="B91">
        <v>403.02499999999998</v>
      </c>
      <c r="C91">
        <v>201.624</v>
      </c>
      <c r="D91" s="2">
        <f t="shared" si="5"/>
        <v>474.774</v>
      </c>
      <c r="E91" s="5">
        <f t="shared" si="6"/>
        <v>1159.1851990435518</v>
      </c>
      <c r="F91">
        <f t="shared" si="7"/>
        <v>0.95639919501923543</v>
      </c>
      <c r="G91">
        <f t="shared" si="8"/>
        <v>1.0588977336269483</v>
      </c>
      <c r="H91">
        <f t="shared" si="9"/>
        <v>0.90320260837972166</v>
      </c>
    </row>
    <row r="92" spans="1:8" x14ac:dyDescent="0.2">
      <c r="A92">
        <v>84</v>
      </c>
      <c r="B92">
        <v>403.56099999999998</v>
      </c>
      <c r="C92">
        <v>200.458</v>
      </c>
      <c r="D92" s="2">
        <f t="shared" si="5"/>
        <v>473.60799999999995</v>
      </c>
      <c r="E92" s="5">
        <f t="shared" si="6"/>
        <v>1156.8226642109485</v>
      </c>
      <c r="F92">
        <f t="shared" si="7"/>
        <v>0.9397157393405996</v>
      </c>
      <c r="G92">
        <f t="shared" si="8"/>
        <v>1.0486376363483056</v>
      </c>
      <c r="H92">
        <f t="shared" si="9"/>
        <v>0.89613008990693177</v>
      </c>
    </row>
    <row r="93" spans="1:8" x14ac:dyDescent="0.2">
      <c r="A93">
        <v>85</v>
      </c>
      <c r="B93">
        <v>404.09800000000001</v>
      </c>
      <c r="C93">
        <v>199.31</v>
      </c>
      <c r="D93" s="2">
        <f t="shared" si="5"/>
        <v>472.46</v>
      </c>
      <c r="E93" s="5">
        <f t="shared" si="6"/>
        <v>1154.4908865917416</v>
      </c>
      <c r="F93">
        <f t="shared" si="7"/>
        <v>0.93537082529843396</v>
      </c>
      <c r="G93">
        <f t="shared" si="8"/>
        <v>1.0347483353798259</v>
      </c>
      <c r="H93">
        <f t="shared" si="9"/>
        <v>0.90395972944966041</v>
      </c>
    </row>
    <row r="94" spans="1:8" x14ac:dyDescent="0.2">
      <c r="A94">
        <v>86</v>
      </c>
      <c r="B94">
        <v>404.63400000000001</v>
      </c>
      <c r="C94">
        <v>198.16499999999999</v>
      </c>
      <c r="D94" s="2">
        <f t="shared" si="5"/>
        <v>471.31499999999994</v>
      </c>
      <c r="E94" s="5">
        <f t="shared" si="6"/>
        <v>1152.1595469204738</v>
      </c>
      <c r="F94">
        <f t="shared" si="7"/>
        <v>0.9261445563754267</v>
      </c>
      <c r="G94">
        <f t="shared" si="8"/>
        <v>1.0229293535410173</v>
      </c>
      <c r="H94">
        <f t="shared" si="9"/>
        <v>0.90538467115978627</v>
      </c>
    </row>
    <row r="95" spans="1:8" x14ac:dyDescent="0.2">
      <c r="A95">
        <v>87</v>
      </c>
      <c r="B95">
        <v>405.17</v>
      </c>
      <c r="C95">
        <v>197.029</v>
      </c>
      <c r="D95" s="2">
        <f t="shared" si="5"/>
        <v>470.17899999999997</v>
      </c>
      <c r="E95" s="5">
        <f t="shared" si="6"/>
        <v>1149.8409426768574</v>
      </c>
      <c r="F95">
        <f t="shared" si="7"/>
        <v>0.9120763726137443</v>
      </c>
      <c r="G95">
        <f t="shared" si="8"/>
        <v>1.0131748203027029</v>
      </c>
      <c r="H95">
        <f t="shared" si="9"/>
        <v>0.90021618612792431</v>
      </c>
    </row>
    <row r="96" spans="1:8" x14ac:dyDescent="0.2">
      <c r="A96">
        <v>88</v>
      </c>
      <c r="B96">
        <v>405.70699999999999</v>
      </c>
      <c r="C96">
        <v>195.90799999999999</v>
      </c>
      <c r="D96" s="2">
        <f t="shared" si="5"/>
        <v>469.05799999999999</v>
      </c>
      <c r="E96" s="5">
        <f t="shared" si="6"/>
        <v>1147.5474886694251</v>
      </c>
      <c r="F96">
        <f t="shared" si="7"/>
        <v>0.90457312772251508</v>
      </c>
      <c r="G96">
        <f t="shared" si="8"/>
        <v>1.0017484093936586</v>
      </c>
      <c r="H96">
        <f t="shared" si="9"/>
        <v>0.90299432396407586</v>
      </c>
    </row>
    <row r="97" spans="1:8" x14ac:dyDescent="0.2">
      <c r="A97">
        <v>89</v>
      </c>
      <c r="B97">
        <v>406.24400000000003</v>
      </c>
      <c r="C97">
        <v>194.79400000000001</v>
      </c>
      <c r="D97" s="2">
        <f t="shared" si="5"/>
        <v>467.94399999999996</v>
      </c>
      <c r="E97" s="5">
        <f t="shared" si="6"/>
        <v>1145.2629706891855</v>
      </c>
      <c r="F97">
        <f t="shared" si="7"/>
        <v>0.89709960241202857</v>
      </c>
      <c r="G97">
        <f t="shared" si="8"/>
        <v>0.98862975991903512</v>
      </c>
      <c r="H97">
        <f t="shared" si="9"/>
        <v>0.90741715329861961</v>
      </c>
    </row>
    <row r="98" spans="1:8" x14ac:dyDescent="0.2">
      <c r="A98">
        <v>90</v>
      </c>
      <c r="B98">
        <v>406.78</v>
      </c>
      <c r="C98">
        <v>193.68700000000001</v>
      </c>
      <c r="D98" s="2">
        <f t="shared" si="5"/>
        <v>466.83699999999999</v>
      </c>
      <c r="E98" s="5">
        <f t="shared" si="6"/>
        <v>1142.987482960167</v>
      </c>
      <c r="F98">
        <f t="shared" si="7"/>
        <v>0.87671529014979632</v>
      </c>
      <c r="G98">
        <f t="shared" si="8"/>
        <v>0.97752660519195855</v>
      </c>
      <c r="H98">
        <f t="shared" si="9"/>
        <v>0.89687102682758624</v>
      </c>
    </row>
    <row r="99" spans="1:8" x14ac:dyDescent="0.2">
      <c r="A99">
        <v>91</v>
      </c>
      <c r="B99">
        <v>407.31599999999997</v>
      </c>
      <c r="C99">
        <v>192.60300000000001</v>
      </c>
      <c r="D99" s="2">
        <f t="shared" si="5"/>
        <v>465.75299999999999</v>
      </c>
      <c r="E99" s="5">
        <f t="shared" si="6"/>
        <v>1140.7541223388785</v>
      </c>
      <c r="F99">
        <f t="shared" si="7"/>
        <v>0.87500221679222023</v>
      </c>
      <c r="G99">
        <f t="shared" si="8"/>
        <v>0.96853401309501808</v>
      </c>
      <c r="H99">
        <f t="shared" si="9"/>
        <v>0.90342951818087369</v>
      </c>
    </row>
    <row r="100" spans="1:8" x14ac:dyDescent="0.2">
      <c r="A100">
        <v>92</v>
      </c>
      <c r="B100">
        <v>407.85300000000001</v>
      </c>
      <c r="C100">
        <v>191.51900000000001</v>
      </c>
      <c r="D100" s="2">
        <f t="shared" si="5"/>
        <v>464.66899999999998</v>
      </c>
      <c r="E100" s="5">
        <f t="shared" si="6"/>
        <v>1138.5156589761625</v>
      </c>
      <c r="F100">
        <f t="shared" si="7"/>
        <v>0.86361786527252526</v>
      </c>
      <c r="G100">
        <f t="shared" si="8"/>
        <v>0.9577929365230371</v>
      </c>
      <c r="H100">
        <f t="shared" si="9"/>
        <v>0.9016749156739613</v>
      </c>
    </row>
    <row r="101" spans="1:8" x14ac:dyDescent="0.2">
      <c r="A101">
        <v>93</v>
      </c>
      <c r="B101">
        <v>408.39</v>
      </c>
      <c r="C101">
        <v>190.447</v>
      </c>
      <c r="D101" s="2">
        <f t="shared" si="5"/>
        <v>463.59699999999998</v>
      </c>
      <c r="E101" s="5">
        <f t="shared" si="6"/>
        <v>1136.2969511780705</v>
      </c>
      <c r="F101">
        <f t="shared" si="7"/>
        <v>0.85389443345813554</v>
      </c>
      <c r="G101">
        <f t="shared" si="8"/>
        <v>0.94548047999596774</v>
      </c>
      <c r="H101">
        <f t="shared" si="9"/>
        <v>0.9031328002263751</v>
      </c>
    </row>
    <row r="102" spans="1:8" x14ac:dyDescent="0.2">
      <c r="A102">
        <v>94</v>
      </c>
      <c r="B102">
        <v>408.92599999999999</v>
      </c>
      <c r="C102">
        <v>189.38499999999999</v>
      </c>
      <c r="D102" s="2">
        <f t="shared" si="5"/>
        <v>462.53499999999997</v>
      </c>
      <c r="E102" s="5">
        <f t="shared" si="6"/>
        <v>1134.0940075484923</v>
      </c>
      <c r="F102">
        <f t="shared" si="7"/>
        <v>0.8434116506481103</v>
      </c>
      <c r="G102">
        <f t="shared" si="8"/>
        <v>0.93686624205345903</v>
      </c>
      <c r="H102">
        <f t="shared" si="9"/>
        <v>0.90024766907972753</v>
      </c>
    </row>
    <row r="103" spans="1:8" x14ac:dyDescent="0.2">
      <c r="A103">
        <v>95</v>
      </c>
      <c r="B103">
        <v>409.46300000000002</v>
      </c>
      <c r="C103">
        <v>188.334</v>
      </c>
      <c r="D103" s="2">
        <f t="shared" si="5"/>
        <v>461.48399999999998</v>
      </c>
      <c r="E103" s="5">
        <f t="shared" si="6"/>
        <v>1131.9090423238194</v>
      </c>
      <c r="F103">
        <f t="shared" si="7"/>
        <v>0.83618014723569312</v>
      </c>
      <c r="G103">
        <f t="shared" si="8"/>
        <v>0.92666568214911194</v>
      </c>
      <c r="H103">
        <f t="shared" si="9"/>
        <v>0.90235363555973513</v>
      </c>
    </row>
    <row r="104" spans="1:8" x14ac:dyDescent="0.2">
      <c r="A104">
        <v>96</v>
      </c>
      <c r="B104">
        <v>410</v>
      </c>
      <c r="C104">
        <v>187.29</v>
      </c>
      <c r="D104" s="2">
        <f t="shared" si="5"/>
        <v>460.43999999999994</v>
      </c>
      <c r="E104" s="5">
        <f t="shared" si="6"/>
        <v>1129.7338580998126</v>
      </c>
      <c r="F104">
        <f t="shared" si="7"/>
        <v>0.81858527026322236</v>
      </c>
      <c r="G104">
        <f t="shared" si="8"/>
        <v>0.91660182538932078</v>
      </c>
      <c r="H104">
        <f t="shared" si="9"/>
        <v>0.89306528482586589</v>
      </c>
    </row>
    <row r="105" spans="1:8" x14ac:dyDescent="0.2">
      <c r="A105">
        <v>97</v>
      </c>
      <c r="B105">
        <v>410.53699999999998</v>
      </c>
      <c r="C105">
        <v>186.26599999999999</v>
      </c>
      <c r="D105" s="2">
        <f t="shared" si="5"/>
        <v>459.41599999999994</v>
      </c>
      <c r="E105" s="5">
        <f t="shared" si="6"/>
        <v>1127.5957190473957</v>
      </c>
      <c r="F105">
        <f t="shared" si="7"/>
        <v>0.81863178579864659</v>
      </c>
      <c r="G105">
        <f t="shared" si="8"/>
        <v>0.90679704072924661</v>
      </c>
      <c r="H105">
        <f t="shared" si="9"/>
        <v>0.90277289076759948</v>
      </c>
    </row>
    <row r="106" spans="1:8" x14ac:dyDescent="0.2">
      <c r="A106">
        <v>98</v>
      </c>
      <c r="B106">
        <v>411.07400000000001</v>
      </c>
      <c r="C106">
        <v>185.24</v>
      </c>
      <c r="D106" s="2">
        <f t="shared" si="5"/>
        <v>458.39</v>
      </c>
      <c r="E106" s="5">
        <f t="shared" si="6"/>
        <v>1125.4488051816093</v>
      </c>
      <c r="F106">
        <f t="shared" si="7"/>
        <v>0.80433125029196462</v>
      </c>
      <c r="G106">
        <f t="shared" si="8"/>
        <v>0.8970386408763521</v>
      </c>
      <c r="H106">
        <f t="shared" si="9"/>
        <v>0.8966517311965313</v>
      </c>
    </row>
    <row r="107" spans="1:8" x14ac:dyDescent="0.2">
      <c r="A107">
        <v>99</v>
      </c>
      <c r="B107">
        <v>411.61099999999999</v>
      </c>
      <c r="C107">
        <v>184.23</v>
      </c>
      <c r="D107" s="2">
        <f t="shared" si="5"/>
        <v>457.38</v>
      </c>
      <c r="E107" s="5">
        <f t="shared" si="6"/>
        <v>1123.3308705141294</v>
      </c>
      <c r="F107">
        <f t="shared" si="7"/>
        <v>0.8020227442915917</v>
      </c>
      <c r="G107">
        <f t="shared" si="8"/>
        <v>0.88584351370128422</v>
      </c>
      <c r="H107">
        <f t="shared" si="9"/>
        <v>0.90537745311305884</v>
      </c>
    </row>
    <row r="108" spans="1:8" x14ac:dyDescent="0.2">
      <c r="A108">
        <v>100</v>
      </c>
      <c r="B108">
        <v>412.14699999999999</v>
      </c>
      <c r="C108">
        <v>183.221</v>
      </c>
      <c r="D108" s="2">
        <f t="shared" si="5"/>
        <v>456.37099999999998</v>
      </c>
      <c r="E108" s="5">
        <f t="shared" si="6"/>
        <v>1121.2105691889208</v>
      </c>
      <c r="F108">
        <f t="shared" si="7"/>
        <v>0.79019512436303296</v>
      </c>
      <c r="G108">
        <f t="shared" si="8"/>
        <v>0.87639107599315524</v>
      </c>
      <c r="H108">
        <f t="shared" si="9"/>
        <v>0.90164670317706941</v>
      </c>
    </row>
    <row r="109" spans="1:8" x14ac:dyDescent="0.2">
      <c r="A109">
        <v>101</v>
      </c>
      <c r="B109">
        <v>412.68299999999999</v>
      </c>
      <c r="C109">
        <v>182.22499999999999</v>
      </c>
      <c r="D109" s="2">
        <f t="shared" si="5"/>
        <v>455.375</v>
      </c>
      <c r="E109" s="5">
        <f t="shared" si="6"/>
        <v>1119.1132058701994</v>
      </c>
      <c r="F109">
        <f t="shared" si="7"/>
        <v>0.78475754393347785</v>
      </c>
      <c r="G109">
        <f t="shared" si="8"/>
        <v>0.86873947526334716</v>
      </c>
      <c r="H109">
        <f t="shared" si="9"/>
        <v>0.9033289798366636</v>
      </c>
    </row>
    <row r="110" spans="1:8" x14ac:dyDescent="0.2">
      <c r="A110">
        <v>102</v>
      </c>
      <c r="B110">
        <v>413.22</v>
      </c>
      <c r="C110">
        <v>181.23400000000001</v>
      </c>
      <c r="D110" s="2">
        <f t="shared" si="5"/>
        <v>454.38400000000001</v>
      </c>
      <c r="E110" s="5">
        <f t="shared" si="6"/>
        <v>1117.022048208823</v>
      </c>
      <c r="F110">
        <f t="shared" si="7"/>
        <v>0.77301589568373852</v>
      </c>
      <c r="G110">
        <f t="shared" si="8"/>
        <v>0.8595597162513241</v>
      </c>
      <c r="H110">
        <f t="shared" si="9"/>
        <v>0.89931610459245703</v>
      </c>
    </row>
    <row r="111" spans="1:8" x14ac:dyDescent="0.2">
      <c r="A111">
        <v>103</v>
      </c>
      <c r="B111">
        <v>413.75700000000001</v>
      </c>
      <c r="C111">
        <v>180.256</v>
      </c>
      <c r="D111" s="2">
        <f t="shared" si="5"/>
        <v>453.40599999999995</v>
      </c>
      <c r="E111" s="5">
        <f t="shared" si="6"/>
        <v>1114.9540904286184</v>
      </c>
      <c r="F111">
        <f t="shared" si="7"/>
        <v>0.76053961986930207</v>
      </c>
      <c r="G111">
        <f t="shared" si="8"/>
        <v>0.84897516365669345</v>
      </c>
      <c r="H111">
        <f t="shared" si="9"/>
        <v>0.89583259019441386</v>
      </c>
    </row>
    <row r="112" spans="1:8" x14ac:dyDescent="0.2">
      <c r="A112">
        <v>104</v>
      </c>
      <c r="B112">
        <v>414.29300000000001</v>
      </c>
      <c r="C112">
        <v>179.292</v>
      </c>
      <c r="D112" s="2">
        <f t="shared" si="5"/>
        <v>452.44200000000001</v>
      </c>
      <c r="E112" s="5">
        <f t="shared" si="6"/>
        <v>1112.9116171117528</v>
      </c>
      <c r="F112">
        <f t="shared" si="7"/>
        <v>0.7583588986383677</v>
      </c>
      <c r="G112">
        <f t="shared" si="8"/>
        <v>0.84174408823416491</v>
      </c>
      <c r="H112">
        <f t="shared" si="9"/>
        <v>0.90093759996494294</v>
      </c>
    </row>
    <row r="113" spans="1:8" x14ac:dyDescent="0.2">
      <c r="A113">
        <v>105</v>
      </c>
      <c r="B113">
        <v>414.83</v>
      </c>
      <c r="C113">
        <v>178.32900000000001</v>
      </c>
      <c r="D113" s="2">
        <f t="shared" si="5"/>
        <v>451.47899999999998</v>
      </c>
      <c r="E113" s="5">
        <f t="shared" si="6"/>
        <v>1110.8671765800489</v>
      </c>
      <c r="F113">
        <f t="shared" si="7"/>
        <v>0.75146343112554237</v>
      </c>
      <c r="G113">
        <f t="shared" si="8"/>
        <v>0.83299432629975168</v>
      </c>
      <c r="H113">
        <f t="shared" si="9"/>
        <v>0.90212310864543566</v>
      </c>
    </row>
    <row r="114" spans="1:8" x14ac:dyDescent="0.2">
      <c r="A114">
        <v>106</v>
      </c>
      <c r="B114">
        <v>415.36700000000002</v>
      </c>
      <c r="C114">
        <v>177.37299999999999</v>
      </c>
      <c r="D114" s="2">
        <f t="shared" si="5"/>
        <v>450.52299999999997</v>
      </c>
      <c r="E114" s="5">
        <f t="shared" si="6"/>
        <v>1108.8335538814092</v>
      </c>
      <c r="F114">
        <f t="shared" si="7"/>
        <v>0.73439554287197339</v>
      </c>
      <c r="G114">
        <f t="shared" si="8"/>
        <v>0.82436337015072914</v>
      </c>
      <c r="H114">
        <f t="shared" si="9"/>
        <v>0.89086387079243257</v>
      </c>
    </row>
    <row r="115" spans="1:8" x14ac:dyDescent="0.2">
      <c r="A115">
        <v>107</v>
      </c>
      <c r="B115">
        <v>415.904</v>
      </c>
      <c r="C115">
        <v>176.43700000000001</v>
      </c>
      <c r="D115" s="2">
        <f t="shared" si="5"/>
        <v>449.58699999999999</v>
      </c>
      <c r="E115" s="5">
        <f t="shared" si="6"/>
        <v>1106.8385692945428</v>
      </c>
      <c r="F115">
        <f t="shared" si="7"/>
        <v>0.73307423744834599</v>
      </c>
      <c r="G115">
        <f t="shared" si="8"/>
        <v>0.81444655251395082</v>
      </c>
      <c r="H115">
        <f t="shared" si="9"/>
        <v>0.90008882128061929</v>
      </c>
    </row>
    <row r="116" spans="1:8" x14ac:dyDescent="0.2">
      <c r="A116">
        <v>108</v>
      </c>
      <c r="B116">
        <v>416.44</v>
      </c>
      <c r="C116">
        <v>175.501</v>
      </c>
      <c r="D116" s="2">
        <f t="shared" si="5"/>
        <v>448.65099999999995</v>
      </c>
      <c r="E116" s="5">
        <f t="shared" si="6"/>
        <v>1104.8397163525112</v>
      </c>
      <c r="F116">
        <f t="shared" si="7"/>
        <v>0.72627787787735276</v>
      </c>
      <c r="G116">
        <f t="shared" si="8"/>
        <v>0.80762099854648017</v>
      </c>
      <c r="H116">
        <f t="shared" si="9"/>
        <v>0.8992805773803243</v>
      </c>
    </row>
    <row r="117" spans="1:8" x14ac:dyDescent="0.2">
      <c r="A117">
        <v>109</v>
      </c>
      <c r="B117">
        <v>416.97699999999998</v>
      </c>
      <c r="C117">
        <v>174.572</v>
      </c>
      <c r="D117" s="2">
        <f t="shared" si="5"/>
        <v>447.72199999999998</v>
      </c>
      <c r="E117" s="5">
        <f t="shared" si="6"/>
        <v>1102.8519837945244</v>
      </c>
      <c r="F117">
        <f t="shared" si="7"/>
        <v>0.71716744057061865</v>
      </c>
      <c r="G117">
        <f t="shared" si="8"/>
        <v>0.79938984869105856</v>
      </c>
      <c r="H117">
        <f t="shared" si="9"/>
        <v>0.8971435423466122</v>
      </c>
    </row>
    <row r="118" spans="1:8" x14ac:dyDescent="0.2">
      <c r="A118">
        <v>110</v>
      </c>
      <c r="B118">
        <v>417.51400000000001</v>
      </c>
      <c r="C118">
        <v>173.65299999999999</v>
      </c>
      <c r="D118" s="2">
        <f t="shared" si="5"/>
        <v>446.803</v>
      </c>
      <c r="E118" s="5">
        <f t="shared" si="6"/>
        <v>1100.8818920350716</v>
      </c>
      <c r="F118">
        <f t="shared" si="7"/>
        <v>0.71043343244529011</v>
      </c>
      <c r="G118">
        <f t="shared" si="8"/>
        <v>0.78982400628797533</v>
      </c>
      <c r="H118">
        <f t="shared" si="9"/>
        <v>0.89948320991684461</v>
      </c>
    </row>
    <row r="119" spans="1:8" x14ac:dyDescent="0.2">
      <c r="A119">
        <v>111</v>
      </c>
      <c r="B119">
        <v>418.05</v>
      </c>
      <c r="C119">
        <v>172.74100000000001</v>
      </c>
      <c r="D119" s="2">
        <f t="shared" si="5"/>
        <v>445.89099999999996</v>
      </c>
      <c r="E119" s="5">
        <f t="shared" si="6"/>
        <v>1098.9231106522702</v>
      </c>
      <c r="F119">
        <f t="shared" si="7"/>
        <v>0.69983819378777423</v>
      </c>
      <c r="G119">
        <f t="shared" si="8"/>
        <v>0.78331612011423268</v>
      </c>
      <c r="H119">
        <f t="shared" si="9"/>
        <v>0.89343009267537521</v>
      </c>
    </row>
    <row r="120" spans="1:8" x14ac:dyDescent="0.2">
      <c r="A120">
        <v>112</v>
      </c>
      <c r="B120">
        <v>418.58699999999999</v>
      </c>
      <c r="C120">
        <v>171.84100000000001</v>
      </c>
      <c r="D120" s="2">
        <f t="shared" si="5"/>
        <v>444.99099999999999</v>
      </c>
      <c r="E120" s="5">
        <f t="shared" si="6"/>
        <v>1096.9864905862764</v>
      </c>
      <c r="F120">
        <f t="shared" si="7"/>
        <v>0.69317128317981502</v>
      </c>
      <c r="G120">
        <f t="shared" si="8"/>
        <v>0.77548756643425309</v>
      </c>
      <c r="H120">
        <f t="shared" si="9"/>
        <v>0.89385222043864065</v>
      </c>
    </row>
    <row r="121" spans="1:8" x14ac:dyDescent="0.2">
      <c r="A121">
        <v>113</v>
      </c>
      <c r="B121">
        <v>419.12400000000002</v>
      </c>
      <c r="C121">
        <v>170.94800000000001</v>
      </c>
      <c r="D121" s="2">
        <f t="shared" si="5"/>
        <v>444.09799999999996</v>
      </c>
      <c r="E121" s="5">
        <f t="shared" si="6"/>
        <v>1095.061383961649</v>
      </c>
      <c r="F121">
        <f t="shared" si="7"/>
        <v>0.68885537197394042</v>
      </c>
      <c r="G121">
        <f t="shared" si="8"/>
        <v>0.76776670715983608</v>
      </c>
      <c r="H121">
        <f t="shared" si="9"/>
        <v>0.89721964439196811</v>
      </c>
    </row>
    <row r="122" spans="1:8" x14ac:dyDescent="0.2">
      <c r="A122">
        <v>114</v>
      </c>
      <c r="B122">
        <v>419.661</v>
      </c>
      <c r="C122">
        <v>170.059</v>
      </c>
      <c r="D122" s="2">
        <f t="shared" si="5"/>
        <v>443.20899999999995</v>
      </c>
      <c r="E122" s="5">
        <f t="shared" si="6"/>
        <v>1093.1413862327704</v>
      </c>
      <c r="F122">
        <f t="shared" si="7"/>
        <v>0.68378005089007199</v>
      </c>
      <c r="G122">
        <f t="shared" si="8"/>
        <v>0.75871105035555542</v>
      </c>
      <c r="H122">
        <f t="shared" si="9"/>
        <v>0.90123908248025586</v>
      </c>
    </row>
    <row r="123" spans="1:8" x14ac:dyDescent="0.2">
      <c r="A123">
        <v>115</v>
      </c>
      <c r="B123">
        <v>420.197</v>
      </c>
      <c r="C123">
        <v>169.17500000000001</v>
      </c>
      <c r="D123" s="2">
        <f t="shared" si="5"/>
        <v>442.32499999999999</v>
      </c>
      <c r="E123" s="5">
        <f t="shared" si="6"/>
        <v>1091.2287078212842</v>
      </c>
      <c r="F123">
        <f t="shared" si="7"/>
        <v>0.66791272011101177</v>
      </c>
      <c r="G123">
        <f t="shared" si="8"/>
        <v>0.7525748261533064</v>
      </c>
      <c r="H123">
        <f t="shared" si="9"/>
        <v>0.88750340417970852</v>
      </c>
    </row>
    <row r="124" spans="1:8" x14ac:dyDescent="0.2">
      <c r="A124">
        <v>116</v>
      </c>
      <c r="B124">
        <v>420.73399999999998</v>
      </c>
      <c r="C124">
        <v>168.31</v>
      </c>
      <c r="D124" s="2">
        <f t="shared" si="5"/>
        <v>441.46</v>
      </c>
      <c r="E124" s="5">
        <f t="shared" si="6"/>
        <v>1089.3537781834907</v>
      </c>
      <c r="F124">
        <f t="shared" si="7"/>
        <v>0.67139008482856688</v>
      </c>
      <c r="G124">
        <f t="shared" si="8"/>
        <v>0.74522910512871099</v>
      </c>
      <c r="H124">
        <f t="shared" si="9"/>
        <v>0.90091769122813425</v>
      </c>
    </row>
    <row r="125" spans="1:8" x14ac:dyDescent="0.2">
      <c r="A125">
        <v>117</v>
      </c>
      <c r="B125">
        <v>421.27100000000002</v>
      </c>
      <c r="C125">
        <v>167.43899999999999</v>
      </c>
      <c r="D125" s="2">
        <f t="shared" si="5"/>
        <v>440.58899999999994</v>
      </c>
      <c r="E125" s="5">
        <f t="shared" si="6"/>
        <v>1087.4624819459084</v>
      </c>
      <c r="F125">
        <f t="shared" si="7"/>
        <v>0.66560751117452333</v>
      </c>
      <c r="G125">
        <f t="shared" si="8"/>
        <v>0.73650186218577329</v>
      </c>
      <c r="H125">
        <f t="shared" si="9"/>
        <v>0.90374178987022336</v>
      </c>
    </row>
    <row r="126" spans="1:8" x14ac:dyDescent="0.2">
      <c r="A126">
        <v>118</v>
      </c>
      <c r="B126">
        <v>421.80700000000002</v>
      </c>
      <c r="C126">
        <v>166.57400000000001</v>
      </c>
      <c r="D126" s="2">
        <f t="shared" si="5"/>
        <v>439.72399999999999</v>
      </c>
      <c r="E126" s="5">
        <f t="shared" si="6"/>
        <v>1085.5808737566929</v>
      </c>
      <c r="F126">
        <f t="shared" si="7"/>
        <v>0.64678821611957049</v>
      </c>
      <c r="G126">
        <f t="shared" si="8"/>
        <v>0.73061644633549505</v>
      </c>
      <c r="H126">
        <f t="shared" si="9"/>
        <v>0.88526369665454929</v>
      </c>
    </row>
    <row r="127" spans="1:8" x14ac:dyDescent="0.2">
      <c r="A127">
        <v>119</v>
      </c>
      <c r="B127">
        <v>422.34399999999999</v>
      </c>
      <c r="C127">
        <v>165.732</v>
      </c>
      <c r="D127" s="2">
        <f t="shared" si="5"/>
        <v>438.88199999999995</v>
      </c>
      <c r="E127" s="5">
        <f t="shared" si="6"/>
        <v>1083.74609741416</v>
      </c>
      <c r="F127">
        <f t="shared" si="7"/>
        <v>0.65489736270483023</v>
      </c>
      <c r="G127">
        <f t="shared" si="8"/>
        <v>0.72359101468324272</v>
      </c>
      <c r="H127">
        <f t="shared" si="9"/>
        <v>0.90506563710097532</v>
      </c>
    </row>
    <row r="128" spans="1:8" x14ac:dyDescent="0.2">
      <c r="A128">
        <v>120</v>
      </c>
      <c r="B128">
        <v>422.88099999999997</v>
      </c>
      <c r="C128">
        <v>164.87799999999999</v>
      </c>
      <c r="D128" s="2">
        <f t="shared" si="5"/>
        <v>438.02799999999996</v>
      </c>
      <c r="E128" s="5">
        <f t="shared" si="6"/>
        <v>1081.8819461440719</v>
      </c>
      <c r="F128">
        <f t="shared" si="7"/>
        <v>0.63846008068635129</v>
      </c>
      <c r="G128">
        <f t="shared" si="8"/>
        <v>0.71517236553683106</v>
      </c>
      <c r="H128">
        <f t="shared" si="9"/>
        <v>0.89273594933593792</v>
      </c>
    </row>
    <row r="129" spans="1:8" x14ac:dyDescent="0.2">
      <c r="A129">
        <v>121</v>
      </c>
      <c r="B129">
        <v>423.41699999999997</v>
      </c>
      <c r="C129">
        <v>164.04400000000001</v>
      </c>
      <c r="D129" s="2">
        <f t="shared" si="5"/>
        <v>437.19399999999996</v>
      </c>
      <c r="E129" s="5">
        <f t="shared" si="6"/>
        <v>1080.0583141922189</v>
      </c>
      <c r="F129">
        <f t="shared" si="7"/>
        <v>0.62974139281283514</v>
      </c>
      <c r="G129">
        <f t="shared" si="8"/>
        <v>0.70830658914889733</v>
      </c>
      <c r="H129">
        <f t="shared" si="9"/>
        <v>0.88908024076061998</v>
      </c>
    </row>
    <row r="130" spans="1:8" x14ac:dyDescent="0.2">
      <c r="A130">
        <v>122</v>
      </c>
      <c r="B130">
        <v>423.95299999999997</v>
      </c>
      <c r="C130">
        <v>163.22</v>
      </c>
      <c r="D130" s="2">
        <f t="shared" si="5"/>
        <v>436.37</v>
      </c>
      <c r="E130" s="5">
        <f t="shared" si="6"/>
        <v>1078.2535015952392</v>
      </c>
      <c r="F130">
        <f t="shared" si="7"/>
        <v>0.63250393533721727</v>
      </c>
      <c r="G130">
        <f t="shared" si="8"/>
        <v>0.70287049820876024</v>
      </c>
      <c r="H130">
        <f t="shared" si="9"/>
        <v>0.89988687382544919</v>
      </c>
    </row>
    <row r="131" spans="1:8" x14ac:dyDescent="0.2">
      <c r="A131">
        <v>123</v>
      </c>
      <c r="B131">
        <v>424.49</v>
      </c>
      <c r="C131">
        <v>162.39099999999999</v>
      </c>
      <c r="D131" s="2">
        <f t="shared" si="5"/>
        <v>435.54099999999994</v>
      </c>
      <c r="E131" s="5">
        <f t="shared" si="6"/>
        <v>1076.4346797027051</v>
      </c>
      <c r="F131">
        <f t="shared" si="7"/>
        <v>0.62153510635580977</v>
      </c>
      <c r="G131">
        <f t="shared" si="8"/>
        <v>0.69481416070242041</v>
      </c>
      <c r="H131">
        <f t="shared" si="9"/>
        <v>0.89453431076803414</v>
      </c>
    </row>
    <row r="132" spans="1:8" x14ac:dyDescent="0.2">
      <c r="A132">
        <v>124</v>
      </c>
      <c r="B132">
        <v>425.02600000000001</v>
      </c>
      <c r="C132">
        <v>161.57499999999999</v>
      </c>
      <c r="D132" s="2">
        <f t="shared" si="5"/>
        <v>434.72499999999997</v>
      </c>
      <c r="E132" s="5">
        <f t="shared" si="6"/>
        <v>1074.641382800128</v>
      </c>
      <c r="F132">
        <f t="shared" si="7"/>
        <v>0.61289549143029998</v>
      </c>
      <c r="G132">
        <f t="shared" si="8"/>
        <v>0.68821003816455883</v>
      </c>
      <c r="H132">
        <f t="shared" si="9"/>
        <v>0.89056459139259125</v>
      </c>
    </row>
    <row r="133" spans="1:8" x14ac:dyDescent="0.2">
      <c r="A133">
        <v>125</v>
      </c>
      <c r="B133">
        <v>425.56200000000001</v>
      </c>
      <c r="C133">
        <v>160.76900000000001</v>
      </c>
      <c r="D133" s="2">
        <f t="shared" si="5"/>
        <v>433.91899999999998</v>
      </c>
      <c r="E133" s="5">
        <f t="shared" si="6"/>
        <v>1072.8671421359502</v>
      </c>
      <c r="F133">
        <f t="shared" si="7"/>
        <v>0.61719772208738999</v>
      </c>
      <c r="G133">
        <f t="shared" si="8"/>
        <v>0.68299512614777069</v>
      </c>
      <c r="H133">
        <f t="shared" si="9"/>
        <v>0.90366343544573846</v>
      </c>
    </row>
    <row r="134" spans="1:8" x14ac:dyDescent="0.2">
      <c r="A134">
        <v>126</v>
      </c>
      <c r="B134">
        <v>426.09899999999999</v>
      </c>
      <c r="C134">
        <v>159.95599999999999</v>
      </c>
      <c r="D134" s="2">
        <f t="shared" si="5"/>
        <v>433.10599999999999</v>
      </c>
      <c r="E134" s="5">
        <f t="shared" si="6"/>
        <v>1071.0745505024506</v>
      </c>
      <c r="F134">
        <f t="shared" si="7"/>
        <v>0.60555598919647524</v>
      </c>
      <c r="G134">
        <f t="shared" si="8"/>
        <v>0.6764763837912362</v>
      </c>
      <c r="H134">
        <f t="shared" si="9"/>
        <v>0.8951620539991425</v>
      </c>
    </row>
    <row r="135" spans="1:8" x14ac:dyDescent="0.2">
      <c r="A135">
        <v>127</v>
      </c>
      <c r="B135">
        <v>426.63600000000002</v>
      </c>
      <c r="C135">
        <v>159.15700000000001</v>
      </c>
      <c r="D135" s="2">
        <f t="shared" si="5"/>
        <v>432.30700000000002</v>
      </c>
      <c r="E135" s="5">
        <f t="shared" si="6"/>
        <v>1069.3099473362097</v>
      </c>
      <c r="F135">
        <f t="shared" si="7"/>
        <v>0.59623525036326863</v>
      </c>
      <c r="G135">
        <f t="shared" si="8"/>
        <v>0.66885769367594761</v>
      </c>
      <c r="H135">
        <f t="shared" si="9"/>
        <v>0.89142317715812425</v>
      </c>
    </row>
    <row r="136" spans="1:8" x14ac:dyDescent="0.2">
      <c r="A136">
        <v>128</v>
      </c>
      <c r="B136">
        <v>427.17200000000003</v>
      </c>
      <c r="C136">
        <v>158.369</v>
      </c>
      <c r="D136" s="2">
        <f t="shared" si="5"/>
        <v>431.51900000000001</v>
      </c>
      <c r="E136" s="5">
        <f t="shared" si="6"/>
        <v>1067.5668398551979</v>
      </c>
      <c r="F136">
        <f t="shared" si="7"/>
        <v>0.59601872345052398</v>
      </c>
      <c r="G136">
        <f t="shared" si="8"/>
        <v>0.66385695246966103</v>
      </c>
      <c r="H136">
        <f t="shared" si="9"/>
        <v>0.89781197776604238</v>
      </c>
    </row>
    <row r="137" spans="1:8" x14ac:dyDescent="0.2">
      <c r="A137">
        <v>129</v>
      </c>
      <c r="B137">
        <v>427.709</v>
      </c>
      <c r="C137">
        <v>157.58000000000001</v>
      </c>
      <c r="D137" s="2">
        <f t="shared" si="5"/>
        <v>430.73</v>
      </c>
      <c r="E137" s="5">
        <f t="shared" si="6"/>
        <v>1065.8187350746055</v>
      </c>
      <c r="F137">
        <f t="shared" si="7"/>
        <v>0.58750102947535821</v>
      </c>
      <c r="G137">
        <f t="shared" si="8"/>
        <v>0.65763461597472428</v>
      </c>
      <c r="H137">
        <f t="shared" si="9"/>
        <v>0.89335478273841107</v>
      </c>
    </row>
    <row r="138" spans="1:8" x14ac:dyDescent="0.2">
      <c r="A138">
        <v>130</v>
      </c>
      <c r="B138">
        <v>428.24599999999998</v>
      </c>
      <c r="C138">
        <v>156.80099999999999</v>
      </c>
      <c r="D138" s="2">
        <f t="shared" ref="D138:D201" si="10">C138+273.15</f>
        <v>429.95099999999996</v>
      </c>
      <c r="E138" s="5">
        <f t="shared" ref="E138:E201" si="11">1/($C$4*D138^$D$4+$E$4*D138^$F$4)</f>
        <v>1064.090050714103</v>
      </c>
      <c r="F138">
        <f t="shared" ref="F138:F201" si="12">-$I$6*E138*((D139-D138))</f>
        <v>0.58880699375029077</v>
      </c>
      <c r="G138">
        <f t="shared" ref="G138:G201" si="13">$L$6*$F$6*(B139-B138)*((D138^4-$K$6^4))</f>
        <v>0.65031133057234314</v>
      </c>
      <c r="H138">
        <f t="shared" ref="H138:H201" si="14">F138/G138</f>
        <v>0.90542324279061537</v>
      </c>
    </row>
    <row r="139" spans="1:8" x14ac:dyDescent="0.2">
      <c r="A139">
        <v>131</v>
      </c>
      <c r="B139">
        <v>428.78199999999998</v>
      </c>
      <c r="C139">
        <v>156.01900000000001</v>
      </c>
      <c r="D139" s="2">
        <f t="shared" si="10"/>
        <v>429.16899999999998</v>
      </c>
      <c r="E139" s="5">
        <f t="shared" si="11"/>
        <v>1062.3519739629103</v>
      </c>
      <c r="F139">
        <f t="shared" si="12"/>
        <v>0.57656943694730811</v>
      </c>
      <c r="G139">
        <f t="shared" si="13"/>
        <v>0.6442224545199573</v>
      </c>
      <c r="H139">
        <f t="shared" si="14"/>
        <v>0.894985005415465</v>
      </c>
    </row>
    <row r="140" spans="1:8" x14ac:dyDescent="0.2">
      <c r="A140">
        <v>132</v>
      </c>
      <c r="B140">
        <v>429.31799999999998</v>
      </c>
      <c r="C140">
        <v>155.25200000000001</v>
      </c>
      <c r="D140" s="2">
        <f t="shared" si="10"/>
        <v>428.40199999999999</v>
      </c>
      <c r="E140" s="5">
        <f t="shared" si="11"/>
        <v>1060.6445731098299</v>
      </c>
      <c r="F140">
        <f t="shared" si="12"/>
        <v>0.57714380484810868</v>
      </c>
      <c r="G140">
        <f t="shared" si="13"/>
        <v>0.63947344363563685</v>
      </c>
      <c r="H140">
        <f t="shared" si="14"/>
        <v>0.9025297462969506</v>
      </c>
    </row>
    <row r="141" spans="1:8" x14ac:dyDescent="0.2">
      <c r="A141">
        <v>133</v>
      </c>
      <c r="B141">
        <v>429.85500000000002</v>
      </c>
      <c r="C141">
        <v>154.483</v>
      </c>
      <c r="D141" s="2">
        <f t="shared" si="10"/>
        <v>427.63299999999998</v>
      </c>
      <c r="E141" s="5">
        <f t="shared" si="11"/>
        <v>1058.9300712534571</v>
      </c>
      <c r="F141">
        <f t="shared" si="12"/>
        <v>0.56721928124314602</v>
      </c>
      <c r="G141">
        <f t="shared" si="13"/>
        <v>0.63353900991406231</v>
      </c>
      <c r="H141">
        <f t="shared" si="14"/>
        <v>0.89531863447538551</v>
      </c>
    </row>
    <row r="142" spans="1:8" x14ac:dyDescent="0.2">
      <c r="A142">
        <v>134</v>
      </c>
      <c r="B142">
        <v>430.392</v>
      </c>
      <c r="C142">
        <v>153.726</v>
      </c>
      <c r="D142" s="2">
        <f t="shared" si="10"/>
        <v>426.87599999999998</v>
      </c>
      <c r="E142" s="5">
        <f t="shared" si="11"/>
        <v>1057.2397320341083</v>
      </c>
      <c r="F142">
        <f t="shared" si="12"/>
        <v>0.56257333145928323</v>
      </c>
      <c r="G142">
        <f t="shared" si="13"/>
        <v>0.62655941306812868</v>
      </c>
      <c r="H142">
        <f t="shared" si="14"/>
        <v>0.89787707235053871</v>
      </c>
    </row>
    <row r="143" spans="1:8" x14ac:dyDescent="0.2">
      <c r="A143">
        <v>135</v>
      </c>
      <c r="B143">
        <v>430.928</v>
      </c>
      <c r="C143">
        <v>152.97399999999999</v>
      </c>
      <c r="D143" s="2">
        <f t="shared" si="10"/>
        <v>426.12399999999997</v>
      </c>
      <c r="E143" s="5">
        <f t="shared" si="11"/>
        <v>1055.5580106935561</v>
      </c>
      <c r="F143">
        <f t="shared" si="12"/>
        <v>0.55271550779136691</v>
      </c>
      <c r="G143">
        <f t="shared" si="13"/>
        <v>0.62198663013961109</v>
      </c>
      <c r="H143">
        <f t="shared" si="14"/>
        <v>0.88862924218693318</v>
      </c>
    </row>
    <row r="144" spans="1:8" x14ac:dyDescent="0.2">
      <c r="A144">
        <v>136</v>
      </c>
      <c r="B144">
        <v>431.46499999999997</v>
      </c>
      <c r="C144">
        <v>152.23400000000001</v>
      </c>
      <c r="D144" s="2">
        <f t="shared" si="10"/>
        <v>425.38400000000001</v>
      </c>
      <c r="E144" s="5">
        <f t="shared" si="11"/>
        <v>1053.9006464036663</v>
      </c>
      <c r="F144">
        <f t="shared" si="12"/>
        <v>0.55706785275429305</v>
      </c>
      <c r="G144">
        <f t="shared" si="13"/>
        <v>0.6163661130342255</v>
      </c>
      <c r="H144">
        <f t="shared" si="14"/>
        <v>0.90379376960225621</v>
      </c>
    </row>
    <row r="145" spans="1:8" x14ac:dyDescent="0.2">
      <c r="A145">
        <v>137</v>
      </c>
      <c r="B145">
        <v>432.00200000000001</v>
      </c>
      <c r="C145">
        <v>151.48699999999999</v>
      </c>
      <c r="D145" s="2">
        <f t="shared" si="10"/>
        <v>424.63699999999994</v>
      </c>
      <c r="E145" s="5">
        <f t="shared" si="11"/>
        <v>1052.2251094186922</v>
      </c>
      <c r="F145">
        <f t="shared" si="12"/>
        <v>0.55022576620681074</v>
      </c>
      <c r="G145">
        <f t="shared" si="13"/>
        <v>0.61072210099680624</v>
      </c>
      <c r="H145">
        <f t="shared" si="14"/>
        <v>0.90094294165668021</v>
      </c>
    </row>
    <row r="146" spans="1:8" x14ac:dyDescent="0.2">
      <c r="A146">
        <v>138</v>
      </c>
      <c r="B146">
        <v>432.53899999999999</v>
      </c>
      <c r="C146">
        <v>150.74799999999999</v>
      </c>
      <c r="D146" s="2">
        <f t="shared" si="10"/>
        <v>423.89799999999997</v>
      </c>
      <c r="E146" s="5">
        <f t="shared" si="11"/>
        <v>1050.5650491683316</v>
      </c>
      <c r="F146">
        <f t="shared" si="12"/>
        <v>0.55010107330568303</v>
      </c>
      <c r="G146">
        <f t="shared" si="13"/>
        <v>0.60516776589193788</v>
      </c>
      <c r="H146">
        <f t="shared" si="14"/>
        <v>0.90900590598196551</v>
      </c>
    </row>
    <row r="147" spans="1:8" x14ac:dyDescent="0.2">
      <c r="A147">
        <v>139</v>
      </c>
      <c r="B147">
        <v>433.07600000000002</v>
      </c>
      <c r="C147">
        <v>150.00800000000001</v>
      </c>
      <c r="D147" s="2">
        <f t="shared" si="10"/>
        <v>423.15800000000002</v>
      </c>
      <c r="E147" s="5">
        <f t="shared" si="11"/>
        <v>1048.9002825593313</v>
      </c>
      <c r="F147">
        <f t="shared" si="12"/>
        <v>0.5395807376356645</v>
      </c>
      <c r="G147">
        <f t="shared" si="13"/>
        <v>0.59963494707175724</v>
      </c>
      <c r="H147">
        <f t="shared" si="14"/>
        <v>0.89984871674114386</v>
      </c>
    </row>
    <row r="148" spans="1:8" x14ac:dyDescent="0.2">
      <c r="A148">
        <v>140</v>
      </c>
      <c r="B148">
        <v>433.613</v>
      </c>
      <c r="C148">
        <v>149.28100000000001</v>
      </c>
      <c r="D148" s="2">
        <f t="shared" si="10"/>
        <v>422.43099999999998</v>
      </c>
      <c r="E148" s="5">
        <f t="shared" si="11"/>
        <v>1047.2623638700506</v>
      </c>
      <c r="F148">
        <f t="shared" si="12"/>
        <v>0.53725606528894942</v>
      </c>
      <c r="G148">
        <f t="shared" si="13"/>
        <v>0.5942275192079377</v>
      </c>
      <c r="H148">
        <f t="shared" si="14"/>
        <v>0.90412518424773203</v>
      </c>
    </row>
    <row r="149" spans="1:8" x14ac:dyDescent="0.2">
      <c r="A149">
        <v>141</v>
      </c>
      <c r="B149">
        <v>434.15</v>
      </c>
      <c r="C149">
        <v>148.55600000000001</v>
      </c>
      <c r="D149" s="2">
        <f t="shared" si="10"/>
        <v>421.70600000000002</v>
      </c>
      <c r="E149" s="5">
        <f t="shared" si="11"/>
        <v>1045.6265834491567</v>
      </c>
      <c r="F149">
        <f t="shared" si="12"/>
        <v>0.53049781061169354</v>
      </c>
      <c r="G149">
        <f t="shared" si="13"/>
        <v>0.58776612050144639</v>
      </c>
      <c r="H149">
        <f t="shared" si="14"/>
        <v>0.90256616042977267</v>
      </c>
    </row>
    <row r="150" spans="1:8" x14ac:dyDescent="0.2">
      <c r="A150">
        <v>142</v>
      </c>
      <c r="B150">
        <v>434.68599999999998</v>
      </c>
      <c r="C150">
        <v>147.839</v>
      </c>
      <c r="D150" s="2">
        <f t="shared" si="10"/>
        <v>420.98899999999998</v>
      </c>
      <c r="E150" s="5">
        <f t="shared" si="11"/>
        <v>1044.0065268538585</v>
      </c>
      <c r="F150">
        <f t="shared" si="12"/>
        <v>0.53115335423088295</v>
      </c>
      <c r="G150">
        <f t="shared" si="13"/>
        <v>0.58358422067043969</v>
      </c>
      <c r="H150">
        <f t="shared" si="14"/>
        <v>0.91015715541567843</v>
      </c>
    </row>
    <row r="151" spans="1:8" x14ac:dyDescent="0.2">
      <c r="A151">
        <v>143</v>
      </c>
      <c r="B151">
        <v>435.22300000000001</v>
      </c>
      <c r="C151">
        <v>147.12</v>
      </c>
      <c r="D151" s="2">
        <f t="shared" si="10"/>
        <v>420.27</v>
      </c>
      <c r="E151" s="5">
        <f t="shared" si="11"/>
        <v>1042.3796276318251</v>
      </c>
      <c r="F151">
        <f t="shared" si="12"/>
        <v>0.51852424063211378</v>
      </c>
      <c r="G151">
        <f t="shared" si="13"/>
        <v>0.57831803209649146</v>
      </c>
      <c r="H151">
        <f t="shared" si="14"/>
        <v>0.89660742334522059</v>
      </c>
    </row>
    <row r="152" spans="1:8" x14ac:dyDescent="0.2">
      <c r="A152">
        <v>144</v>
      </c>
      <c r="B152">
        <v>435.76</v>
      </c>
      <c r="C152">
        <v>146.417</v>
      </c>
      <c r="D152" s="2">
        <f t="shared" si="10"/>
        <v>419.56700000000001</v>
      </c>
      <c r="E152" s="5">
        <f t="shared" si="11"/>
        <v>1040.786681585842</v>
      </c>
      <c r="F152">
        <f t="shared" si="12"/>
        <v>0.51625891977900551</v>
      </c>
      <c r="G152">
        <f t="shared" si="13"/>
        <v>0.57212769674786046</v>
      </c>
      <c r="H152">
        <f t="shared" si="14"/>
        <v>0.9023491131675162</v>
      </c>
    </row>
    <row r="153" spans="1:8" x14ac:dyDescent="0.2">
      <c r="A153">
        <v>145</v>
      </c>
      <c r="B153">
        <v>436.29599999999999</v>
      </c>
      <c r="C153">
        <v>145.71600000000001</v>
      </c>
      <c r="D153" s="2">
        <f t="shared" si="10"/>
        <v>418.86599999999999</v>
      </c>
      <c r="E153" s="5">
        <f t="shared" si="11"/>
        <v>1039.1960511738885</v>
      </c>
      <c r="F153">
        <f t="shared" si="12"/>
        <v>0.51252858269002055</v>
      </c>
      <c r="G153">
        <f t="shared" si="13"/>
        <v>0.56705438039264899</v>
      </c>
      <c r="H153">
        <f t="shared" si="14"/>
        <v>0.90384379419682326</v>
      </c>
    </row>
    <row r="154" spans="1:8" x14ac:dyDescent="0.2">
      <c r="A154">
        <v>146</v>
      </c>
      <c r="B154">
        <v>436.83199999999999</v>
      </c>
      <c r="C154">
        <v>145.01900000000001</v>
      </c>
      <c r="D154" s="2">
        <f t="shared" si="10"/>
        <v>418.16899999999998</v>
      </c>
      <c r="E154" s="5">
        <f t="shared" si="11"/>
        <v>1037.6123023886237</v>
      </c>
      <c r="F154">
        <f t="shared" si="12"/>
        <v>0.50220269417638741</v>
      </c>
      <c r="G154">
        <f t="shared" si="13"/>
        <v>0.56308377705783863</v>
      </c>
      <c r="H154">
        <f t="shared" si="14"/>
        <v>0.89187917435739295</v>
      </c>
    </row>
    <row r="155" spans="1:8" x14ac:dyDescent="0.2">
      <c r="A155">
        <v>147</v>
      </c>
      <c r="B155">
        <v>437.36900000000003</v>
      </c>
      <c r="C155">
        <v>144.33500000000001</v>
      </c>
      <c r="D155" s="2">
        <f t="shared" si="10"/>
        <v>417.48500000000001</v>
      </c>
      <c r="E155" s="5">
        <f t="shared" si="11"/>
        <v>1036.0559645533476</v>
      </c>
      <c r="F155">
        <f t="shared" si="12"/>
        <v>0.51244612716209692</v>
      </c>
      <c r="G155">
        <f t="shared" si="13"/>
        <v>0.55817341053523584</v>
      </c>
      <c r="H155">
        <f t="shared" si="14"/>
        <v>0.91807692285218179</v>
      </c>
    </row>
    <row r="156" spans="1:8" x14ac:dyDescent="0.2">
      <c r="A156">
        <v>148</v>
      </c>
      <c r="B156">
        <v>437.90600000000001</v>
      </c>
      <c r="C156">
        <v>143.636</v>
      </c>
      <c r="D156" s="2">
        <f t="shared" si="10"/>
        <v>416.78599999999994</v>
      </c>
      <c r="E156" s="5">
        <f t="shared" si="11"/>
        <v>1034.4633180452008</v>
      </c>
      <c r="F156">
        <f t="shared" si="12"/>
        <v>0.49994660454871426</v>
      </c>
      <c r="G156">
        <f t="shared" si="13"/>
        <v>0.55215010286246602</v>
      </c>
      <c r="H156">
        <f t="shared" si="14"/>
        <v>0.90545415450777333</v>
      </c>
    </row>
    <row r="157" spans="1:8" x14ac:dyDescent="0.2">
      <c r="A157">
        <v>149</v>
      </c>
      <c r="B157">
        <v>438.44200000000001</v>
      </c>
      <c r="C157">
        <v>142.953</v>
      </c>
      <c r="D157" s="2">
        <f t="shared" si="10"/>
        <v>416.10299999999995</v>
      </c>
      <c r="E157" s="5">
        <f t="shared" si="11"/>
        <v>1032.9049994335626</v>
      </c>
      <c r="F157">
        <f t="shared" si="12"/>
        <v>0.49480818203462468</v>
      </c>
      <c r="G157">
        <f t="shared" si="13"/>
        <v>0.54832555594277177</v>
      </c>
      <c r="H157">
        <f t="shared" si="14"/>
        <v>0.90239854165445343</v>
      </c>
    </row>
    <row r="158" spans="1:8" x14ac:dyDescent="0.2">
      <c r="A158">
        <v>150</v>
      </c>
      <c r="B158">
        <v>438.97899999999998</v>
      </c>
      <c r="C158">
        <v>142.27600000000001</v>
      </c>
      <c r="D158" s="2">
        <f t="shared" si="10"/>
        <v>415.42599999999999</v>
      </c>
      <c r="E158" s="5">
        <f t="shared" si="11"/>
        <v>1031.3582945824335</v>
      </c>
      <c r="F158">
        <f t="shared" si="12"/>
        <v>0.49552681875841609</v>
      </c>
      <c r="G158">
        <f t="shared" si="13"/>
        <v>0.54353705932253749</v>
      </c>
      <c r="H158">
        <f t="shared" si="14"/>
        <v>0.91167071363273522</v>
      </c>
    </row>
    <row r="159" spans="1:8" x14ac:dyDescent="0.2">
      <c r="A159">
        <v>151</v>
      </c>
      <c r="B159">
        <v>439.51600000000002</v>
      </c>
      <c r="C159">
        <v>141.59700000000001</v>
      </c>
      <c r="D159" s="2">
        <f t="shared" si="10"/>
        <v>414.74699999999996</v>
      </c>
      <c r="E159" s="5">
        <f t="shared" si="11"/>
        <v>1029.8049442979952</v>
      </c>
      <c r="F159">
        <f t="shared" si="12"/>
        <v>0.48312145580203636</v>
      </c>
      <c r="G159">
        <f t="shared" si="13"/>
        <v>0.53775460010172493</v>
      </c>
      <c r="H159">
        <f t="shared" si="14"/>
        <v>0.89840506377936358</v>
      </c>
    </row>
    <row r="160" spans="1:8" x14ac:dyDescent="0.2">
      <c r="A160">
        <v>152</v>
      </c>
      <c r="B160">
        <v>440.05200000000002</v>
      </c>
      <c r="C160">
        <v>140.934</v>
      </c>
      <c r="D160" s="2">
        <f t="shared" si="10"/>
        <v>414.08399999999995</v>
      </c>
      <c r="E160" s="5">
        <f t="shared" si="11"/>
        <v>1028.2861905887526</v>
      </c>
      <c r="F160">
        <f t="shared" si="12"/>
        <v>0.48604702605168637</v>
      </c>
      <c r="G160">
        <f t="shared" si="13"/>
        <v>0.53411389946142973</v>
      </c>
      <c r="H160">
        <f t="shared" si="14"/>
        <v>0.91000632363581757</v>
      </c>
    </row>
    <row r="161" spans="1:8" x14ac:dyDescent="0.2">
      <c r="A161">
        <v>153</v>
      </c>
      <c r="B161">
        <v>440.589</v>
      </c>
      <c r="C161">
        <v>140.26599999999999</v>
      </c>
      <c r="D161" s="2">
        <f t="shared" si="10"/>
        <v>413.41599999999994</v>
      </c>
      <c r="E161" s="5">
        <f t="shared" si="11"/>
        <v>1026.7539776393601</v>
      </c>
      <c r="F161">
        <f t="shared" si="12"/>
        <v>0.47442481781915335</v>
      </c>
      <c r="G161">
        <f t="shared" si="13"/>
        <v>0.52945740831755905</v>
      </c>
      <c r="H161">
        <f t="shared" si="14"/>
        <v>0.89605851267001602</v>
      </c>
    </row>
    <row r="162" spans="1:8" x14ac:dyDescent="0.2">
      <c r="A162">
        <v>154</v>
      </c>
      <c r="B162">
        <v>441.12599999999998</v>
      </c>
      <c r="C162">
        <v>139.613</v>
      </c>
      <c r="D162" s="2">
        <f t="shared" si="10"/>
        <v>412.76299999999998</v>
      </c>
      <c r="E162" s="5">
        <f t="shared" si="11"/>
        <v>1025.2542245171801</v>
      </c>
      <c r="F162">
        <f t="shared" si="12"/>
        <v>0.47881012691713354</v>
      </c>
      <c r="G162">
        <f t="shared" si="13"/>
        <v>0.52394972604784595</v>
      </c>
      <c r="H162">
        <f t="shared" si="14"/>
        <v>0.91384746114631932</v>
      </c>
    </row>
    <row r="163" spans="1:8" x14ac:dyDescent="0.2">
      <c r="A163">
        <v>155</v>
      </c>
      <c r="B163">
        <v>441.66199999999998</v>
      </c>
      <c r="C163">
        <v>138.953</v>
      </c>
      <c r="D163" s="2">
        <f t="shared" si="10"/>
        <v>412.10299999999995</v>
      </c>
      <c r="E163" s="5">
        <f t="shared" si="11"/>
        <v>1023.7364389989932</v>
      </c>
      <c r="F163">
        <f t="shared" si="12"/>
        <v>0.47303052546587737</v>
      </c>
      <c r="G163">
        <f t="shared" si="13"/>
        <v>0.51940128097356852</v>
      </c>
      <c r="H163">
        <f t="shared" si="14"/>
        <v>0.9107226778093932</v>
      </c>
    </row>
    <row r="164" spans="1:8" x14ac:dyDescent="0.2">
      <c r="A164">
        <v>156</v>
      </c>
      <c r="B164">
        <v>442.19799999999998</v>
      </c>
      <c r="C164">
        <v>138.30000000000001</v>
      </c>
      <c r="D164" s="2">
        <f t="shared" si="10"/>
        <v>411.45</v>
      </c>
      <c r="E164" s="5">
        <f t="shared" si="11"/>
        <v>1022.2328162514798</v>
      </c>
      <c r="F164">
        <f t="shared" si="12"/>
        <v>0.4694424295659268</v>
      </c>
      <c r="G164">
        <f t="shared" si="13"/>
        <v>0.51588320913213748</v>
      </c>
      <c r="H164">
        <f t="shared" si="14"/>
        <v>0.90997811375885385</v>
      </c>
    </row>
    <row r="165" spans="1:8" x14ac:dyDescent="0.2">
      <c r="A165">
        <v>157</v>
      </c>
      <c r="B165">
        <v>442.73500000000001</v>
      </c>
      <c r="C165">
        <v>137.65100000000001</v>
      </c>
      <c r="D165" s="2">
        <f t="shared" si="10"/>
        <v>410.80099999999999</v>
      </c>
      <c r="E165" s="5">
        <f t="shared" si="11"/>
        <v>1020.7364968054599</v>
      </c>
      <c r="F165">
        <f t="shared" si="12"/>
        <v>0.46514390546986989</v>
      </c>
      <c r="G165">
        <f t="shared" si="13"/>
        <v>0.51144470910524731</v>
      </c>
      <c r="H165">
        <f t="shared" si="14"/>
        <v>0.90947055896544737</v>
      </c>
    </row>
    <row r="166" spans="1:8" x14ac:dyDescent="0.2">
      <c r="A166">
        <v>158</v>
      </c>
      <c r="B166">
        <v>443.27199999999999</v>
      </c>
      <c r="C166">
        <v>137.00700000000001</v>
      </c>
      <c r="D166" s="2">
        <f t="shared" si="10"/>
        <v>410.15699999999998</v>
      </c>
      <c r="E166" s="5">
        <f t="shared" si="11"/>
        <v>1019.2498255318704</v>
      </c>
      <c r="F166">
        <f t="shared" si="12"/>
        <v>0.45581178357729785</v>
      </c>
      <c r="G166">
        <f t="shared" si="13"/>
        <v>0.50611690089710215</v>
      </c>
      <c r="H166">
        <f t="shared" si="14"/>
        <v>0.90060573509669906</v>
      </c>
    </row>
    <row r="167" spans="1:8" x14ac:dyDescent="0.2">
      <c r="A167">
        <v>159</v>
      </c>
      <c r="B167">
        <v>443.80799999999999</v>
      </c>
      <c r="C167">
        <v>136.375</v>
      </c>
      <c r="D167" s="2">
        <f t="shared" si="10"/>
        <v>409.52499999999998</v>
      </c>
      <c r="E167" s="5">
        <f t="shared" si="11"/>
        <v>1017.7890355642724</v>
      </c>
      <c r="F167">
        <f t="shared" si="12"/>
        <v>0.45659888867239751</v>
      </c>
      <c r="G167">
        <f t="shared" si="13"/>
        <v>0.50277929775862362</v>
      </c>
      <c r="H167">
        <f t="shared" si="14"/>
        <v>0.90814974026954343</v>
      </c>
    </row>
    <row r="168" spans="1:8" x14ac:dyDescent="0.2">
      <c r="A168">
        <v>160</v>
      </c>
      <c r="B168">
        <v>444.34500000000003</v>
      </c>
      <c r="C168">
        <v>135.74100000000001</v>
      </c>
      <c r="D168" s="2">
        <f t="shared" si="10"/>
        <v>408.89099999999996</v>
      </c>
      <c r="E168" s="5">
        <f t="shared" si="11"/>
        <v>1016.3218105619217</v>
      </c>
      <c r="F168">
        <f t="shared" si="12"/>
        <v>0.45378321659991133</v>
      </c>
      <c r="G168">
        <f t="shared" si="13"/>
        <v>0.4985037685206935</v>
      </c>
      <c r="H168">
        <f t="shared" si="14"/>
        <v>0.91029044363397671</v>
      </c>
    </row>
    <row r="169" spans="1:8" x14ac:dyDescent="0.2">
      <c r="A169">
        <v>161</v>
      </c>
      <c r="B169">
        <v>444.88200000000001</v>
      </c>
      <c r="C169">
        <v>135.11000000000001</v>
      </c>
      <c r="D169" s="2">
        <f t="shared" si="10"/>
        <v>408.26</v>
      </c>
      <c r="E169" s="5">
        <f t="shared" si="11"/>
        <v>1014.8597258116761</v>
      </c>
      <c r="F169">
        <f t="shared" si="12"/>
        <v>0.44810359899824648</v>
      </c>
      <c r="G169">
        <f t="shared" si="13"/>
        <v>0.49334774696869044</v>
      </c>
      <c r="H169">
        <f t="shared" si="14"/>
        <v>0.90829156867860328</v>
      </c>
    </row>
    <row r="170" spans="1:8" x14ac:dyDescent="0.2">
      <c r="A170">
        <v>162</v>
      </c>
      <c r="B170">
        <v>445.41800000000001</v>
      </c>
      <c r="C170">
        <v>134.48599999999999</v>
      </c>
      <c r="D170" s="2">
        <f t="shared" si="10"/>
        <v>407.63599999999997</v>
      </c>
      <c r="E170" s="5">
        <f t="shared" si="11"/>
        <v>1013.4120921839869</v>
      </c>
      <c r="F170">
        <f t="shared" si="12"/>
        <v>0.44603022657904945</v>
      </c>
      <c r="G170">
        <f t="shared" si="13"/>
        <v>0.49009883214022582</v>
      </c>
      <c r="H170">
        <f t="shared" si="14"/>
        <v>0.91008220654448002</v>
      </c>
    </row>
    <row r="171" spans="1:8" x14ac:dyDescent="0.2">
      <c r="A171">
        <v>163</v>
      </c>
      <c r="B171">
        <v>445.95499999999998</v>
      </c>
      <c r="C171">
        <v>133.864</v>
      </c>
      <c r="D171" s="2">
        <f t="shared" si="10"/>
        <v>407.01400000000001</v>
      </c>
      <c r="E171" s="5">
        <f t="shared" si="11"/>
        <v>1011.967348067191</v>
      </c>
      <c r="F171">
        <f t="shared" si="12"/>
        <v>0.44467828730077291</v>
      </c>
      <c r="G171">
        <f t="shared" si="13"/>
        <v>0.4859618670902715</v>
      </c>
      <c r="H171">
        <f t="shared" si="14"/>
        <v>0.91504769697942201</v>
      </c>
    </row>
    <row r="172" spans="1:8" x14ac:dyDescent="0.2">
      <c r="A172">
        <v>164</v>
      </c>
      <c r="B172">
        <v>446.49200000000002</v>
      </c>
      <c r="C172">
        <v>133.24299999999999</v>
      </c>
      <c r="D172" s="2">
        <f t="shared" si="10"/>
        <v>406.39299999999997</v>
      </c>
      <c r="E172" s="5">
        <f t="shared" si="11"/>
        <v>1010.5231832557469</v>
      </c>
      <c r="F172">
        <f t="shared" si="12"/>
        <v>0.43832332334119262</v>
      </c>
      <c r="G172">
        <f t="shared" si="13"/>
        <v>0.48185043048338133</v>
      </c>
      <c r="H172">
        <f t="shared" si="14"/>
        <v>0.90966676713659189</v>
      </c>
    </row>
    <row r="173" spans="1:8" x14ac:dyDescent="0.2">
      <c r="A173">
        <v>165</v>
      </c>
      <c r="B173">
        <v>447.029</v>
      </c>
      <c r="C173">
        <v>132.63</v>
      </c>
      <c r="D173" s="2">
        <f t="shared" si="10"/>
        <v>405.78</v>
      </c>
      <c r="E173" s="5">
        <f t="shared" si="11"/>
        <v>1009.0959142110376</v>
      </c>
      <c r="F173">
        <f t="shared" si="12"/>
        <v>0.43556212402640521</v>
      </c>
      <c r="G173">
        <f t="shared" si="13"/>
        <v>0.47692062502789329</v>
      </c>
      <c r="H173">
        <f t="shared" si="14"/>
        <v>0.9132801165831963</v>
      </c>
    </row>
    <row r="174" spans="1:8" x14ac:dyDescent="0.2">
      <c r="A174">
        <v>166</v>
      </c>
      <c r="B174">
        <v>447.565</v>
      </c>
      <c r="C174">
        <v>132.02000000000001</v>
      </c>
      <c r="D174" s="2">
        <f t="shared" si="10"/>
        <v>405.16999999999996</v>
      </c>
      <c r="E174" s="5">
        <f t="shared" si="11"/>
        <v>1007.6739449972054</v>
      </c>
      <c r="F174">
        <f t="shared" si="12"/>
        <v>0.4271050200045261</v>
      </c>
      <c r="G174">
        <f t="shared" si="13"/>
        <v>0.47380828012737941</v>
      </c>
      <c r="H174">
        <f t="shared" si="14"/>
        <v>0.9014300465363384</v>
      </c>
    </row>
    <row r="175" spans="1:8" x14ac:dyDescent="0.2">
      <c r="A175">
        <v>167</v>
      </c>
      <c r="B175">
        <v>448.10199999999998</v>
      </c>
      <c r="C175">
        <v>131.42099999999999</v>
      </c>
      <c r="D175" s="2">
        <f t="shared" si="10"/>
        <v>404.57099999999997</v>
      </c>
      <c r="E175" s="5">
        <f t="shared" si="11"/>
        <v>1006.2759819476902</v>
      </c>
      <c r="F175">
        <f t="shared" si="12"/>
        <v>0.42508840824121857</v>
      </c>
      <c r="G175">
        <f t="shared" si="13"/>
        <v>0.46989587807970484</v>
      </c>
      <c r="H175">
        <f t="shared" si="14"/>
        <v>0.90464383296657491</v>
      </c>
    </row>
    <row r="176" spans="1:8" x14ac:dyDescent="0.2">
      <c r="A176">
        <v>168</v>
      </c>
      <c r="B176">
        <v>448.63900000000001</v>
      </c>
      <c r="C176">
        <v>130.82400000000001</v>
      </c>
      <c r="D176" s="2">
        <f t="shared" si="10"/>
        <v>403.97399999999999</v>
      </c>
      <c r="E176" s="5">
        <f t="shared" si="11"/>
        <v>1004.8810735983328</v>
      </c>
      <c r="F176">
        <f t="shared" si="12"/>
        <v>0.42094387782551218</v>
      </c>
      <c r="G176">
        <f t="shared" si="13"/>
        <v>0.46514598212822328</v>
      </c>
      <c r="H176">
        <f t="shared" si="14"/>
        <v>0.90497154441607919</v>
      </c>
    </row>
    <row r="177" spans="1:8" x14ac:dyDescent="0.2">
      <c r="A177">
        <v>169</v>
      </c>
      <c r="B177">
        <v>449.17500000000001</v>
      </c>
      <c r="C177">
        <v>130.232</v>
      </c>
      <c r="D177" s="2">
        <f t="shared" si="10"/>
        <v>403.38199999999995</v>
      </c>
      <c r="E177" s="5">
        <f t="shared" si="11"/>
        <v>1003.4962577810927</v>
      </c>
      <c r="F177">
        <f t="shared" si="12"/>
        <v>0.42036377958748261</v>
      </c>
      <c r="G177">
        <f t="shared" si="13"/>
        <v>0.46218117675064568</v>
      </c>
      <c r="H177">
        <f t="shared" si="14"/>
        <v>0.90952163509306172</v>
      </c>
    </row>
    <row r="178" spans="1:8" x14ac:dyDescent="0.2">
      <c r="A178">
        <v>170</v>
      </c>
      <c r="B178">
        <v>449.71199999999999</v>
      </c>
      <c r="C178">
        <v>129.63999999999999</v>
      </c>
      <c r="D178" s="2">
        <f t="shared" si="10"/>
        <v>402.78999999999996</v>
      </c>
      <c r="E178" s="5">
        <f t="shared" si="11"/>
        <v>1002.1098585157869</v>
      </c>
      <c r="F178">
        <f t="shared" si="12"/>
        <v>0.42332848272379098</v>
      </c>
      <c r="G178">
        <f t="shared" si="13"/>
        <v>0.45836539874986137</v>
      </c>
      <c r="H178">
        <f t="shared" si="14"/>
        <v>0.92356116730968452</v>
      </c>
    </row>
    <row r="179" spans="1:8" x14ac:dyDescent="0.2">
      <c r="A179">
        <v>171</v>
      </c>
      <c r="B179">
        <v>450.24900000000002</v>
      </c>
      <c r="C179">
        <v>129.04300000000001</v>
      </c>
      <c r="D179" s="2">
        <f t="shared" si="10"/>
        <v>402.19299999999998</v>
      </c>
      <c r="E179" s="5">
        <f t="shared" si="11"/>
        <v>1000.7101462283745</v>
      </c>
      <c r="F179">
        <f t="shared" si="12"/>
        <v>0.41211565469223266</v>
      </c>
      <c r="G179">
        <f t="shared" si="13"/>
        <v>0.45453439369523496</v>
      </c>
      <c r="H179">
        <f t="shared" si="14"/>
        <v>0.9066765032715125</v>
      </c>
    </row>
    <row r="180" spans="1:8" x14ac:dyDescent="0.2">
      <c r="A180">
        <v>172</v>
      </c>
      <c r="B180">
        <v>450.786</v>
      </c>
      <c r="C180">
        <v>128.46100000000001</v>
      </c>
      <c r="D180" s="2">
        <f t="shared" si="10"/>
        <v>401.61099999999999</v>
      </c>
      <c r="E180" s="5">
        <f t="shared" si="11"/>
        <v>999.34405247088557</v>
      </c>
      <c r="F180">
        <f t="shared" si="12"/>
        <v>0.40872452218343669</v>
      </c>
      <c r="G180">
        <f t="shared" si="13"/>
        <v>0.44997652272746574</v>
      </c>
      <c r="H180">
        <f t="shared" si="14"/>
        <v>0.90832410479109849</v>
      </c>
    </row>
    <row r="181" spans="1:8" x14ac:dyDescent="0.2">
      <c r="A181">
        <v>173</v>
      </c>
      <c r="B181">
        <v>451.322</v>
      </c>
      <c r="C181">
        <v>127.883</v>
      </c>
      <c r="D181" s="2">
        <f t="shared" si="10"/>
        <v>401.03299999999996</v>
      </c>
      <c r="E181" s="5">
        <f t="shared" si="11"/>
        <v>997.98583303875864</v>
      </c>
      <c r="F181">
        <f t="shared" si="12"/>
        <v>0.40887519499031816</v>
      </c>
      <c r="G181">
        <f t="shared" si="13"/>
        <v>0.44713918903929978</v>
      </c>
      <c r="H181">
        <f t="shared" si="14"/>
        <v>0.91442487040513343</v>
      </c>
    </row>
    <row r="182" spans="1:8" x14ac:dyDescent="0.2">
      <c r="A182">
        <v>174</v>
      </c>
      <c r="B182">
        <v>451.85899999999998</v>
      </c>
      <c r="C182">
        <v>127.304</v>
      </c>
      <c r="D182" s="2">
        <f t="shared" si="10"/>
        <v>400.45399999999995</v>
      </c>
      <c r="E182" s="5">
        <f t="shared" si="11"/>
        <v>996.62375044949192</v>
      </c>
      <c r="F182">
        <f t="shared" si="12"/>
        <v>0.40126503955044823</v>
      </c>
      <c r="G182">
        <f t="shared" si="13"/>
        <v>0.4434718904912468</v>
      </c>
      <c r="H182">
        <f t="shared" si="14"/>
        <v>0.90482632192528645</v>
      </c>
    </row>
    <row r="183" spans="1:8" x14ac:dyDescent="0.2">
      <c r="A183">
        <v>175</v>
      </c>
      <c r="B183">
        <v>452.39600000000002</v>
      </c>
      <c r="C183">
        <v>126.735</v>
      </c>
      <c r="D183" s="2">
        <f t="shared" si="10"/>
        <v>399.88499999999999</v>
      </c>
      <c r="E183" s="5">
        <f t="shared" si="11"/>
        <v>995.28371705722441</v>
      </c>
      <c r="F183">
        <f t="shared" si="12"/>
        <v>0.40002124665173355</v>
      </c>
      <c r="G183">
        <f t="shared" si="13"/>
        <v>0.43906424487307133</v>
      </c>
      <c r="H183">
        <f t="shared" si="14"/>
        <v>0.91107679872082348</v>
      </c>
    </row>
    <row r="184" spans="1:8" x14ac:dyDescent="0.2">
      <c r="A184">
        <v>176</v>
      </c>
      <c r="B184">
        <v>452.93200000000002</v>
      </c>
      <c r="C184">
        <v>126.167</v>
      </c>
      <c r="D184" s="2">
        <f t="shared" si="10"/>
        <v>399.31700000000001</v>
      </c>
      <c r="E184" s="5">
        <f t="shared" si="11"/>
        <v>993.94457995167807</v>
      </c>
      <c r="F184">
        <f t="shared" si="12"/>
        <v>0.39666976421244249</v>
      </c>
      <c r="G184">
        <f t="shared" si="13"/>
        <v>0.43631645075951608</v>
      </c>
      <c r="H184">
        <f t="shared" si="14"/>
        <v>0.90913318423346456</v>
      </c>
    </row>
    <row r="185" spans="1:8" x14ac:dyDescent="0.2">
      <c r="A185">
        <v>177</v>
      </c>
      <c r="B185">
        <v>453.46899999999999</v>
      </c>
      <c r="C185">
        <v>125.60299999999999</v>
      </c>
      <c r="D185" s="2">
        <f t="shared" si="10"/>
        <v>398.75299999999999</v>
      </c>
      <c r="E185" s="5">
        <f t="shared" si="11"/>
        <v>992.61343131998331</v>
      </c>
      <c r="F185">
        <f t="shared" si="12"/>
        <v>0.39192428131312218</v>
      </c>
      <c r="G185">
        <f t="shared" si="13"/>
        <v>0.43278965502852718</v>
      </c>
      <c r="H185">
        <f t="shared" si="14"/>
        <v>0.90557682412092</v>
      </c>
    </row>
    <row r="186" spans="1:8" x14ac:dyDescent="0.2">
      <c r="A186">
        <v>178</v>
      </c>
      <c r="B186">
        <v>454.00599999999997</v>
      </c>
      <c r="C186">
        <v>125.045</v>
      </c>
      <c r="D186" s="2">
        <f t="shared" si="10"/>
        <v>398.19499999999999</v>
      </c>
      <c r="E186" s="5">
        <f t="shared" si="11"/>
        <v>991.29502979803999</v>
      </c>
      <c r="F186">
        <f t="shared" si="12"/>
        <v>0.39350804369076214</v>
      </c>
      <c r="G186">
        <f t="shared" si="13"/>
        <v>0.42931507438803695</v>
      </c>
      <c r="H186">
        <f t="shared" si="14"/>
        <v>0.91659498388609906</v>
      </c>
    </row>
    <row r="187" spans="1:8" x14ac:dyDescent="0.2">
      <c r="A187">
        <v>179</v>
      </c>
      <c r="B187">
        <v>454.54300000000001</v>
      </c>
      <c r="C187">
        <v>124.48399999999999</v>
      </c>
      <c r="D187" s="2">
        <f t="shared" si="10"/>
        <v>397.63399999999996</v>
      </c>
      <c r="E187" s="5">
        <f t="shared" si="11"/>
        <v>989.96812233874721</v>
      </c>
      <c r="F187">
        <f t="shared" si="12"/>
        <v>0.38597629529515198</v>
      </c>
      <c r="G187">
        <f t="shared" si="13"/>
        <v>0.42504351563207504</v>
      </c>
      <c r="H187">
        <f t="shared" si="14"/>
        <v>0.90808653961271035</v>
      </c>
    </row>
    <row r="188" spans="1:8" x14ac:dyDescent="0.2">
      <c r="A188">
        <v>180</v>
      </c>
      <c r="B188">
        <v>455.07900000000001</v>
      </c>
      <c r="C188">
        <v>123.93300000000001</v>
      </c>
      <c r="D188" s="2">
        <f t="shared" si="10"/>
        <v>397.08299999999997</v>
      </c>
      <c r="E188" s="5">
        <f t="shared" si="11"/>
        <v>988.66348374287111</v>
      </c>
      <c r="F188">
        <f t="shared" si="12"/>
        <v>0.38476805460305857</v>
      </c>
      <c r="G188">
        <f t="shared" si="13"/>
        <v>0.42243424846794492</v>
      </c>
      <c r="H188">
        <f t="shared" si="14"/>
        <v>0.91083536905094353</v>
      </c>
    </row>
    <row r="189" spans="1:8" x14ac:dyDescent="0.2">
      <c r="A189">
        <v>181</v>
      </c>
      <c r="B189">
        <v>455.61599999999999</v>
      </c>
      <c r="C189">
        <v>123.383</v>
      </c>
      <c r="D189" s="2">
        <f t="shared" si="10"/>
        <v>396.53299999999996</v>
      </c>
      <c r="E189" s="5">
        <f t="shared" si="11"/>
        <v>987.35984551780541</v>
      </c>
      <c r="F189">
        <f t="shared" si="12"/>
        <v>0.38356204885191592</v>
      </c>
      <c r="G189">
        <f t="shared" si="13"/>
        <v>0.4190522596171975</v>
      </c>
      <c r="H189">
        <f t="shared" si="14"/>
        <v>0.9153083894650712</v>
      </c>
    </row>
    <row r="190" spans="1:8" x14ac:dyDescent="0.2">
      <c r="A190">
        <v>182</v>
      </c>
      <c r="B190">
        <v>456.15300000000002</v>
      </c>
      <c r="C190">
        <v>122.834</v>
      </c>
      <c r="D190" s="2">
        <f t="shared" si="10"/>
        <v>395.98399999999998</v>
      </c>
      <c r="E190" s="5">
        <f t="shared" si="11"/>
        <v>986.05721523289822</v>
      </c>
      <c r="F190">
        <f t="shared" si="12"/>
        <v>0.37468320391283944</v>
      </c>
      <c r="G190">
        <f t="shared" si="13"/>
        <v>0.41491632739634376</v>
      </c>
      <c r="H190">
        <f t="shared" si="14"/>
        <v>0.90303316397314937</v>
      </c>
    </row>
    <row r="191" spans="1:8" x14ac:dyDescent="0.2">
      <c r="A191">
        <v>183</v>
      </c>
      <c r="B191">
        <v>456.68900000000002</v>
      </c>
      <c r="C191">
        <v>122.297</v>
      </c>
      <c r="D191" s="2">
        <f t="shared" si="10"/>
        <v>395.447</v>
      </c>
      <c r="E191" s="5">
        <f t="shared" si="11"/>
        <v>984.78174109284851</v>
      </c>
      <c r="F191">
        <f t="shared" si="12"/>
        <v>0.38047003175855981</v>
      </c>
      <c r="G191">
        <f t="shared" si="13"/>
        <v>0.41241557295775561</v>
      </c>
      <c r="H191">
        <f t="shared" si="14"/>
        <v>0.92254040997994025</v>
      </c>
    </row>
    <row r="192" spans="1:8" x14ac:dyDescent="0.2">
      <c r="A192">
        <v>184</v>
      </c>
      <c r="B192">
        <v>457.226</v>
      </c>
      <c r="C192">
        <v>121.751</v>
      </c>
      <c r="D192" s="2">
        <f t="shared" si="10"/>
        <v>394.90099999999995</v>
      </c>
      <c r="E192" s="5">
        <f t="shared" si="11"/>
        <v>983.48355540953241</v>
      </c>
      <c r="F192">
        <f t="shared" si="12"/>
        <v>0.37231343563714292</v>
      </c>
      <c r="G192">
        <f t="shared" si="13"/>
        <v>0.40909948566535898</v>
      </c>
      <c r="H192">
        <f t="shared" si="14"/>
        <v>0.91008042953564883</v>
      </c>
    </row>
    <row r="193" spans="1:8" x14ac:dyDescent="0.2">
      <c r="A193">
        <v>185</v>
      </c>
      <c r="B193">
        <v>457.76299999999998</v>
      </c>
      <c r="C193">
        <v>121.21599999999999</v>
      </c>
      <c r="D193" s="2">
        <f t="shared" si="10"/>
        <v>394.36599999999999</v>
      </c>
      <c r="E193" s="5">
        <f t="shared" si="11"/>
        <v>982.21021821859233</v>
      </c>
      <c r="F193">
        <f t="shared" si="12"/>
        <v>0.36488127396600911</v>
      </c>
      <c r="G193">
        <f t="shared" si="13"/>
        <v>0.40510772245849125</v>
      </c>
      <c r="H193">
        <f t="shared" si="14"/>
        <v>0.9007018472806233</v>
      </c>
    </row>
    <row r="194" spans="1:8" x14ac:dyDescent="0.2">
      <c r="A194">
        <v>186</v>
      </c>
      <c r="B194">
        <v>458.29899999999998</v>
      </c>
      <c r="C194">
        <v>120.691</v>
      </c>
      <c r="D194" s="2">
        <f t="shared" si="10"/>
        <v>393.84100000000001</v>
      </c>
      <c r="E194" s="5">
        <f t="shared" si="11"/>
        <v>980.95942572241051</v>
      </c>
      <c r="F194">
        <f t="shared" si="12"/>
        <v>0.36996963217875845</v>
      </c>
      <c r="G194">
        <f t="shared" si="13"/>
        <v>0.40270081761953563</v>
      </c>
      <c r="H194">
        <f t="shared" si="14"/>
        <v>0.91872083688764439</v>
      </c>
    </row>
    <row r="195" spans="1:8" x14ac:dyDescent="0.2">
      <c r="A195">
        <v>187</v>
      </c>
      <c r="B195">
        <v>458.83600000000001</v>
      </c>
      <c r="C195">
        <v>120.158</v>
      </c>
      <c r="D195" s="2">
        <f t="shared" si="10"/>
        <v>393.30799999999999</v>
      </c>
      <c r="E195" s="5">
        <f t="shared" si="11"/>
        <v>979.68830095286546</v>
      </c>
      <c r="F195">
        <f t="shared" si="12"/>
        <v>0.35909181482872049</v>
      </c>
      <c r="G195">
        <f t="shared" si="13"/>
        <v>0.39950283366201023</v>
      </c>
      <c r="H195">
        <f t="shared" si="14"/>
        <v>0.89884672791212661</v>
      </c>
    </row>
    <row r="196" spans="1:8" x14ac:dyDescent="0.2">
      <c r="A196">
        <v>188</v>
      </c>
      <c r="B196">
        <v>459.37299999999999</v>
      </c>
      <c r="C196">
        <v>119.64</v>
      </c>
      <c r="D196" s="2">
        <f t="shared" si="10"/>
        <v>392.78999999999996</v>
      </c>
      <c r="E196" s="5">
        <f t="shared" si="11"/>
        <v>978.45172050135807</v>
      </c>
      <c r="F196">
        <f t="shared" si="12"/>
        <v>0.35725385771218288</v>
      </c>
      <c r="G196">
        <f t="shared" si="13"/>
        <v>0.39566909343258932</v>
      </c>
      <c r="H196">
        <f t="shared" si="14"/>
        <v>0.90291069897034726</v>
      </c>
    </row>
    <row r="197" spans="1:8" x14ac:dyDescent="0.2">
      <c r="A197">
        <v>189</v>
      </c>
      <c r="B197">
        <v>459.90899999999999</v>
      </c>
      <c r="C197">
        <v>119.124</v>
      </c>
      <c r="D197" s="2">
        <f t="shared" si="10"/>
        <v>392.274</v>
      </c>
      <c r="E197" s="5">
        <f t="shared" si="11"/>
        <v>977.21871076650473</v>
      </c>
      <c r="F197">
        <f t="shared" si="12"/>
        <v>0.35472921934581159</v>
      </c>
      <c r="G197">
        <f t="shared" si="13"/>
        <v>0.39260336550621028</v>
      </c>
      <c r="H197">
        <f t="shared" si="14"/>
        <v>0.90353076542895916</v>
      </c>
    </row>
    <row r="198" spans="1:8" x14ac:dyDescent="0.2">
      <c r="A198">
        <v>190</v>
      </c>
      <c r="B198">
        <v>460.44499999999999</v>
      </c>
      <c r="C198">
        <v>118.611</v>
      </c>
      <c r="D198" s="2">
        <f t="shared" si="10"/>
        <v>391.76099999999997</v>
      </c>
      <c r="E198" s="5">
        <f t="shared" si="11"/>
        <v>975.99167892076127</v>
      </c>
      <c r="F198">
        <f t="shared" si="12"/>
        <v>0.35566503168222091</v>
      </c>
      <c r="G198">
        <f t="shared" si="13"/>
        <v>0.39029423565394339</v>
      </c>
      <c r="H198">
        <f t="shared" si="14"/>
        <v>0.91127410858707469</v>
      </c>
    </row>
    <row r="199" spans="1:8" x14ac:dyDescent="0.2">
      <c r="A199">
        <v>191</v>
      </c>
      <c r="B199">
        <v>460.98200000000003</v>
      </c>
      <c r="C199">
        <v>118.096</v>
      </c>
      <c r="D199" s="2">
        <f t="shared" si="10"/>
        <v>391.24599999999998</v>
      </c>
      <c r="E199" s="5">
        <f t="shared" si="11"/>
        <v>974.75866924914897</v>
      </c>
      <c r="F199">
        <f t="shared" si="12"/>
        <v>0.35935414110193392</v>
      </c>
      <c r="G199">
        <f t="shared" si="13"/>
        <v>0.38725277376242323</v>
      </c>
      <c r="H199">
        <f t="shared" si="14"/>
        <v>0.92795756531467755</v>
      </c>
    </row>
    <row r="200" spans="1:8" x14ac:dyDescent="0.2">
      <c r="A200">
        <v>192</v>
      </c>
      <c r="B200">
        <v>461.51900000000001</v>
      </c>
      <c r="C200">
        <v>117.575</v>
      </c>
      <c r="D200" s="2">
        <f t="shared" si="10"/>
        <v>390.72499999999997</v>
      </c>
      <c r="E200" s="5">
        <f t="shared" si="11"/>
        <v>973.51007721804513</v>
      </c>
      <c r="F200">
        <f t="shared" si="12"/>
        <v>0.35338298981804178</v>
      </c>
      <c r="G200">
        <f t="shared" si="13"/>
        <v>0.38347264031162998</v>
      </c>
      <c r="H200">
        <f t="shared" si="14"/>
        <v>0.92153377495422939</v>
      </c>
    </row>
    <row r="201" spans="1:8" x14ac:dyDescent="0.2">
      <c r="A201">
        <v>193</v>
      </c>
      <c r="B201">
        <v>462.05500000000001</v>
      </c>
      <c r="C201">
        <v>117.062</v>
      </c>
      <c r="D201" s="2">
        <f t="shared" si="10"/>
        <v>390.21199999999999</v>
      </c>
      <c r="E201" s="5">
        <f t="shared" si="11"/>
        <v>972.27946142672351</v>
      </c>
      <c r="F201">
        <f t="shared" si="12"/>
        <v>0.3453684433465925</v>
      </c>
      <c r="G201">
        <f t="shared" si="13"/>
        <v>0.38118238853730552</v>
      </c>
      <c r="H201">
        <f t="shared" si="14"/>
        <v>0.90604512100325441</v>
      </c>
    </row>
    <row r="202" spans="1:8" x14ac:dyDescent="0.2">
      <c r="A202">
        <v>194</v>
      </c>
      <c r="B202">
        <v>462.59199999999998</v>
      </c>
      <c r="C202">
        <v>116.56</v>
      </c>
      <c r="D202" s="2">
        <f t="shared" ref="D202:D239" si="15">C202+273.15</f>
        <v>389.71</v>
      </c>
      <c r="E202" s="5">
        <f t="shared" ref="E202:E239" si="16">1/($C$4*D202^$D$4+$E$4*D202^$F$4)</f>
        <v>971.074084455459</v>
      </c>
      <c r="F202">
        <f t="shared" ref="F202:F239" si="17">-$I$6*E202*((D203-D202))</f>
        <v>0.34150461501386903</v>
      </c>
      <c r="G202">
        <f t="shared" ref="G202:G239" si="18">$L$6*$F$6*(B203-B202)*((D202^4-$K$6^4))</f>
        <v>0.37825260564478724</v>
      </c>
      <c r="H202">
        <f t="shared" ref="H202:H239" si="19">F202/G202</f>
        <v>0.90284801721781704</v>
      </c>
    </row>
    <row r="203" spans="1:8" x14ac:dyDescent="0.2">
      <c r="A203">
        <v>195</v>
      </c>
      <c r="B203">
        <v>463.12900000000002</v>
      </c>
      <c r="C203">
        <v>116.063</v>
      </c>
      <c r="D203" s="2">
        <f t="shared" si="15"/>
        <v>389.21299999999997</v>
      </c>
      <c r="E203" s="5">
        <f t="shared" si="16"/>
        <v>969.87959414029251</v>
      </c>
      <c r="F203">
        <f t="shared" si="17"/>
        <v>0.34245711360603803</v>
      </c>
      <c r="G203">
        <f t="shared" si="18"/>
        <v>0.37466413547291666</v>
      </c>
      <c r="H203">
        <f t="shared" si="19"/>
        <v>0.91403761711479115</v>
      </c>
    </row>
    <row r="204" spans="1:8" x14ac:dyDescent="0.2">
      <c r="A204">
        <v>196</v>
      </c>
      <c r="B204">
        <v>463.66500000000002</v>
      </c>
      <c r="C204">
        <v>115.56399999999999</v>
      </c>
      <c r="D204" s="2">
        <f t="shared" si="15"/>
        <v>388.71399999999994</v>
      </c>
      <c r="E204" s="5">
        <f t="shared" si="16"/>
        <v>968.67917700480655</v>
      </c>
      <c r="F204">
        <f t="shared" si="17"/>
        <v>0.33380800681084566</v>
      </c>
      <c r="G204">
        <f t="shared" si="18"/>
        <v>0.37177953419193394</v>
      </c>
      <c r="H204">
        <f t="shared" si="19"/>
        <v>0.89786547163329011</v>
      </c>
    </row>
    <row r="205" spans="1:8" x14ac:dyDescent="0.2">
      <c r="A205">
        <v>197</v>
      </c>
      <c r="B205">
        <v>464.20100000000002</v>
      </c>
      <c r="C205">
        <v>115.077</v>
      </c>
      <c r="D205" s="2">
        <f t="shared" si="15"/>
        <v>388.22699999999998</v>
      </c>
      <c r="E205" s="5">
        <f t="shared" si="16"/>
        <v>967.50654570735821</v>
      </c>
      <c r="F205">
        <f t="shared" si="17"/>
        <v>0.33614234718557062</v>
      </c>
      <c r="G205">
        <f t="shared" si="18"/>
        <v>0.36966337942748134</v>
      </c>
      <c r="H205">
        <f t="shared" si="19"/>
        <v>0.90932011633441578</v>
      </c>
    </row>
    <row r="206" spans="1:8" x14ac:dyDescent="0.2">
      <c r="A206">
        <v>198</v>
      </c>
      <c r="B206">
        <v>464.738</v>
      </c>
      <c r="C206">
        <v>114.586</v>
      </c>
      <c r="D206" s="2">
        <f t="shared" si="15"/>
        <v>387.73599999999999</v>
      </c>
      <c r="E206" s="5">
        <f t="shared" si="16"/>
        <v>966.32320120390432</v>
      </c>
      <c r="F206">
        <f t="shared" si="17"/>
        <v>0.33641498620857907</v>
      </c>
      <c r="G206">
        <f t="shared" si="18"/>
        <v>0.36684121226191768</v>
      </c>
      <c r="H206">
        <f t="shared" si="19"/>
        <v>0.91705886624424615</v>
      </c>
    </row>
    <row r="207" spans="1:8" x14ac:dyDescent="0.2">
      <c r="A207">
        <v>199</v>
      </c>
      <c r="B207">
        <v>465.27499999999998</v>
      </c>
      <c r="C207">
        <v>114.09399999999999</v>
      </c>
      <c r="D207" s="2">
        <f t="shared" si="15"/>
        <v>387.24399999999997</v>
      </c>
      <c r="E207" s="5">
        <f t="shared" si="16"/>
        <v>965.13635736345645</v>
      </c>
      <c r="F207">
        <f t="shared" si="17"/>
        <v>0.32575784204635538</v>
      </c>
      <c r="G207">
        <f t="shared" si="18"/>
        <v>0.36334614640180185</v>
      </c>
      <c r="H207">
        <f t="shared" si="19"/>
        <v>0.89654959952738866</v>
      </c>
    </row>
    <row r="208" spans="1:8" x14ac:dyDescent="0.2">
      <c r="A208">
        <v>200</v>
      </c>
      <c r="B208">
        <v>465.81099999999998</v>
      </c>
      <c r="C208">
        <v>113.617</v>
      </c>
      <c r="D208" s="2">
        <f t="shared" si="15"/>
        <v>386.767</v>
      </c>
      <c r="E208" s="5">
        <f t="shared" si="16"/>
        <v>963.9846569813127</v>
      </c>
      <c r="F208">
        <f t="shared" si="17"/>
        <v>0.32946180740423164</v>
      </c>
      <c r="G208">
        <f t="shared" si="18"/>
        <v>0.36130297192663979</v>
      </c>
      <c r="H208">
        <f t="shared" si="19"/>
        <v>0.91187129086534802</v>
      </c>
    </row>
    <row r="209" spans="1:8" x14ac:dyDescent="0.2">
      <c r="A209">
        <v>201</v>
      </c>
      <c r="B209">
        <v>466.34800000000001</v>
      </c>
      <c r="C209">
        <v>113.134</v>
      </c>
      <c r="D209" s="2">
        <f t="shared" si="15"/>
        <v>386.28399999999999</v>
      </c>
      <c r="E209" s="5">
        <f t="shared" si="16"/>
        <v>962.81742591191494</v>
      </c>
      <c r="F209">
        <f t="shared" si="17"/>
        <v>0.32429385463382837</v>
      </c>
      <c r="G209">
        <f t="shared" si="18"/>
        <v>0.35855792503450162</v>
      </c>
      <c r="H209">
        <f t="shared" si="19"/>
        <v>0.90443923280352467</v>
      </c>
    </row>
    <row r="210" spans="1:8" x14ac:dyDescent="0.2">
      <c r="A210">
        <v>202</v>
      </c>
      <c r="B210">
        <v>466.88499999999999</v>
      </c>
      <c r="C210">
        <v>112.658</v>
      </c>
      <c r="D210" s="2">
        <f t="shared" si="15"/>
        <v>385.80799999999999</v>
      </c>
      <c r="E210" s="5">
        <f t="shared" si="16"/>
        <v>961.66608376506429</v>
      </c>
      <c r="F210">
        <f t="shared" si="17"/>
        <v>0.32662796201864897</v>
      </c>
      <c r="G210">
        <f t="shared" si="18"/>
        <v>0.35520003030612546</v>
      </c>
      <c r="H210">
        <f t="shared" si="19"/>
        <v>0.91956062542322436</v>
      </c>
    </row>
    <row r="211" spans="1:8" x14ac:dyDescent="0.2">
      <c r="A211">
        <v>203</v>
      </c>
      <c r="B211">
        <v>467.42099999999999</v>
      </c>
      <c r="C211">
        <v>112.178</v>
      </c>
      <c r="D211" s="2">
        <f t="shared" si="15"/>
        <v>385.32799999999997</v>
      </c>
      <c r="E211" s="5">
        <f t="shared" si="16"/>
        <v>960.50403383981245</v>
      </c>
      <c r="F211">
        <f t="shared" si="17"/>
        <v>0.32011640019652166</v>
      </c>
      <c r="G211">
        <f t="shared" si="18"/>
        <v>0.35315494320803509</v>
      </c>
      <c r="H211">
        <f t="shared" si="19"/>
        <v>0.90644745699608908</v>
      </c>
    </row>
    <row r="212" spans="1:8" x14ac:dyDescent="0.2">
      <c r="A212">
        <v>204</v>
      </c>
      <c r="B212">
        <v>467.95800000000003</v>
      </c>
      <c r="C212">
        <v>111.70699999999999</v>
      </c>
      <c r="D212" s="2">
        <f t="shared" si="15"/>
        <v>384.85699999999997</v>
      </c>
      <c r="E212" s="5">
        <f t="shared" si="16"/>
        <v>959.36276460577506</v>
      </c>
      <c r="F212">
        <f t="shared" si="17"/>
        <v>0.31702065807375623</v>
      </c>
      <c r="G212">
        <f t="shared" si="18"/>
        <v>0.3505077583718752</v>
      </c>
      <c r="H212">
        <f t="shared" si="19"/>
        <v>0.90446117240409141</v>
      </c>
    </row>
    <row r="213" spans="1:8" x14ac:dyDescent="0.2">
      <c r="A213">
        <v>205</v>
      </c>
      <c r="B213">
        <v>468.495</v>
      </c>
      <c r="C213">
        <v>111.24</v>
      </c>
      <c r="D213" s="2">
        <f t="shared" si="15"/>
        <v>384.39</v>
      </c>
      <c r="E213" s="5">
        <f t="shared" si="16"/>
        <v>958.2302023798195</v>
      </c>
      <c r="F213">
        <f t="shared" si="17"/>
        <v>0.31732444748346544</v>
      </c>
      <c r="G213">
        <f t="shared" si="18"/>
        <v>0.34724478831493211</v>
      </c>
      <c r="H213">
        <f t="shared" si="19"/>
        <v>0.91383501829743652</v>
      </c>
    </row>
    <row r="214" spans="1:8" x14ac:dyDescent="0.2">
      <c r="A214">
        <v>206</v>
      </c>
      <c r="B214">
        <v>469.03100000000001</v>
      </c>
      <c r="C214">
        <v>110.77200000000001</v>
      </c>
      <c r="D214" s="2">
        <f t="shared" si="15"/>
        <v>383.92199999999997</v>
      </c>
      <c r="E214" s="5">
        <f t="shared" si="16"/>
        <v>957.09423094823103</v>
      </c>
      <c r="F214">
        <f t="shared" si="17"/>
        <v>0.31153034379671157</v>
      </c>
      <c r="G214">
        <f t="shared" si="18"/>
        <v>0.3446384703611573</v>
      </c>
      <c r="H214">
        <f t="shared" si="19"/>
        <v>0.90393374677600358</v>
      </c>
    </row>
    <row r="215" spans="1:8" x14ac:dyDescent="0.2">
      <c r="A215">
        <v>207</v>
      </c>
      <c r="B215">
        <v>469.56700000000001</v>
      </c>
      <c r="C215">
        <v>110.312</v>
      </c>
      <c r="D215" s="2">
        <f t="shared" si="15"/>
        <v>383.46199999999999</v>
      </c>
      <c r="E215" s="5">
        <f t="shared" si="16"/>
        <v>955.97671810623319</v>
      </c>
      <c r="F215">
        <f t="shared" si="17"/>
        <v>0.3125194960881631</v>
      </c>
      <c r="G215">
        <f t="shared" si="18"/>
        <v>0.34272419640741603</v>
      </c>
      <c r="H215">
        <f t="shared" si="19"/>
        <v>0.91186878359954815</v>
      </c>
    </row>
    <row r="216" spans="1:8" x14ac:dyDescent="0.2">
      <c r="A216">
        <v>208</v>
      </c>
      <c r="B216">
        <v>470.10399999999998</v>
      </c>
      <c r="C216">
        <v>109.85</v>
      </c>
      <c r="D216" s="2">
        <f t="shared" si="15"/>
        <v>383</v>
      </c>
      <c r="E216" s="5">
        <f t="shared" si="16"/>
        <v>954.85338908310405</v>
      </c>
      <c r="F216">
        <f t="shared" si="17"/>
        <v>0.31012530447488101</v>
      </c>
      <c r="G216">
        <f t="shared" si="18"/>
        <v>0.34016506818644521</v>
      </c>
      <c r="H216">
        <f t="shared" si="19"/>
        <v>0.9116906275188158</v>
      </c>
    </row>
    <row r="217" spans="1:8" x14ac:dyDescent="0.2">
      <c r="A217">
        <v>209</v>
      </c>
      <c r="B217">
        <v>470.64100000000002</v>
      </c>
      <c r="C217">
        <v>109.39100000000001</v>
      </c>
      <c r="D217" s="2">
        <f t="shared" si="15"/>
        <v>382.541</v>
      </c>
      <c r="E217" s="5">
        <f t="shared" si="16"/>
        <v>953.73640446275749</v>
      </c>
      <c r="F217">
        <f t="shared" si="17"/>
        <v>0.3050384736686641</v>
      </c>
      <c r="G217">
        <f t="shared" si="18"/>
        <v>0.33700297522133743</v>
      </c>
      <c r="H217">
        <f t="shared" si="19"/>
        <v>0.90515068440662982</v>
      </c>
    </row>
    <row r="218" spans="1:8" x14ac:dyDescent="0.2">
      <c r="A218">
        <v>210</v>
      </c>
      <c r="B218">
        <v>471.17700000000002</v>
      </c>
      <c r="C218">
        <v>108.93899999999999</v>
      </c>
      <c r="D218" s="2">
        <f t="shared" si="15"/>
        <v>382.08899999999994</v>
      </c>
      <c r="E218" s="5">
        <f t="shared" si="16"/>
        <v>952.63552940658792</v>
      </c>
      <c r="F218">
        <f t="shared" si="17"/>
        <v>0.29996778077056235</v>
      </c>
      <c r="G218">
        <f t="shared" si="18"/>
        <v>0.33514588674972134</v>
      </c>
      <c r="H218">
        <f t="shared" si="19"/>
        <v>0.89503643824986245</v>
      </c>
    </row>
    <row r="219" spans="1:8" x14ac:dyDescent="0.2">
      <c r="A219">
        <v>211</v>
      </c>
      <c r="B219">
        <v>471.714</v>
      </c>
      <c r="C219">
        <v>108.494</v>
      </c>
      <c r="D219" s="2">
        <f t="shared" si="15"/>
        <v>381.64400000000001</v>
      </c>
      <c r="E219" s="5">
        <f t="shared" si="16"/>
        <v>951.55080679617299</v>
      </c>
      <c r="F219">
        <f t="shared" si="17"/>
        <v>0.3070327120053829</v>
      </c>
      <c r="G219">
        <f t="shared" si="18"/>
        <v>0.33270716160583713</v>
      </c>
      <c r="H219">
        <f t="shared" si="19"/>
        <v>0.92283168935548454</v>
      </c>
    </row>
    <row r="220" spans="1:8" x14ac:dyDescent="0.2">
      <c r="A220">
        <v>212</v>
      </c>
      <c r="B220">
        <v>472.25099999999998</v>
      </c>
      <c r="C220">
        <v>108.038</v>
      </c>
      <c r="D220" s="2">
        <f t="shared" si="15"/>
        <v>381.18799999999999</v>
      </c>
      <c r="E220" s="5">
        <f t="shared" si="16"/>
        <v>950.43834830180174</v>
      </c>
      <c r="F220">
        <f t="shared" si="17"/>
        <v>0.29725833746419783</v>
      </c>
      <c r="G220">
        <f t="shared" si="18"/>
        <v>0.33021698737153571</v>
      </c>
      <c r="H220">
        <f t="shared" si="19"/>
        <v>0.90019093151541829</v>
      </c>
    </row>
    <row r="221" spans="1:8" x14ac:dyDescent="0.2">
      <c r="A221">
        <v>213</v>
      </c>
      <c r="B221">
        <v>472.78800000000001</v>
      </c>
      <c r="C221">
        <v>107.596</v>
      </c>
      <c r="D221" s="2">
        <f t="shared" si="15"/>
        <v>380.74599999999998</v>
      </c>
      <c r="E221" s="5">
        <f t="shared" si="16"/>
        <v>949.35915326012423</v>
      </c>
      <c r="F221">
        <f t="shared" si="17"/>
        <v>0.29826434236001886</v>
      </c>
      <c r="G221">
        <f t="shared" si="18"/>
        <v>0.32720132987548006</v>
      </c>
      <c r="H221">
        <f t="shared" si="19"/>
        <v>0.91156213354489279</v>
      </c>
    </row>
    <row r="222" spans="1:8" x14ac:dyDescent="0.2">
      <c r="A222">
        <v>214</v>
      </c>
      <c r="B222">
        <v>473.32400000000001</v>
      </c>
      <c r="C222">
        <v>107.152</v>
      </c>
      <c r="D222" s="2">
        <f t="shared" si="15"/>
        <v>380.30199999999996</v>
      </c>
      <c r="E222" s="5">
        <f t="shared" si="16"/>
        <v>948.27419218096452</v>
      </c>
      <c r="F222">
        <f t="shared" si="17"/>
        <v>0.29322648363519827</v>
      </c>
      <c r="G222">
        <f t="shared" si="18"/>
        <v>0.32540410827734867</v>
      </c>
      <c r="H222">
        <f t="shared" si="19"/>
        <v>0.90111487893470377</v>
      </c>
    </row>
    <row r="223" spans="1:8" x14ac:dyDescent="0.2">
      <c r="A223">
        <v>215</v>
      </c>
      <c r="B223">
        <v>473.86099999999999</v>
      </c>
      <c r="C223">
        <v>106.715</v>
      </c>
      <c r="D223" s="2">
        <f t="shared" si="15"/>
        <v>379.86500000000001</v>
      </c>
      <c r="E223" s="5">
        <f t="shared" si="16"/>
        <v>947.20547260460773</v>
      </c>
      <c r="F223">
        <f t="shared" si="17"/>
        <v>0.2882043147385015</v>
      </c>
      <c r="G223">
        <f t="shared" si="18"/>
        <v>0.32244104625203607</v>
      </c>
      <c r="H223">
        <f t="shared" si="19"/>
        <v>0.89382018228915738</v>
      </c>
    </row>
    <row r="224" spans="1:8" x14ac:dyDescent="0.2">
      <c r="A224">
        <v>216</v>
      </c>
      <c r="B224">
        <v>474.39699999999999</v>
      </c>
      <c r="C224">
        <v>106.285</v>
      </c>
      <c r="D224" s="2">
        <f t="shared" si="15"/>
        <v>379.43499999999995</v>
      </c>
      <c r="E224" s="5">
        <f t="shared" si="16"/>
        <v>946.15303594463569</v>
      </c>
      <c r="F224">
        <f t="shared" si="17"/>
        <v>0.29257057715841328</v>
      </c>
      <c r="G224">
        <f t="shared" si="18"/>
        <v>0.32012963444721287</v>
      </c>
      <c r="H224">
        <f t="shared" si="19"/>
        <v>0.91391282054725276</v>
      </c>
    </row>
    <row r="225" spans="1:8" x14ac:dyDescent="0.2">
      <c r="A225">
        <v>217</v>
      </c>
      <c r="B225">
        <v>474.93299999999999</v>
      </c>
      <c r="C225">
        <v>105.848</v>
      </c>
      <c r="D225" s="2">
        <f t="shared" si="15"/>
        <v>378.99799999999999</v>
      </c>
      <c r="E225" s="5">
        <f t="shared" si="16"/>
        <v>945.08261706560495</v>
      </c>
      <c r="F225">
        <f t="shared" si="17"/>
        <v>0.28889587864899974</v>
      </c>
      <c r="G225">
        <f t="shared" si="18"/>
        <v>0.31838152172695161</v>
      </c>
      <c r="H225">
        <f t="shared" si="19"/>
        <v>0.90738896240580458</v>
      </c>
    </row>
    <row r="226" spans="1:8" x14ac:dyDescent="0.2">
      <c r="A226">
        <v>218</v>
      </c>
      <c r="B226">
        <v>475.47</v>
      </c>
      <c r="C226">
        <v>105.416</v>
      </c>
      <c r="D226" s="2">
        <f t="shared" si="15"/>
        <v>378.56599999999997</v>
      </c>
      <c r="E226" s="5">
        <f t="shared" si="16"/>
        <v>944.02360404175442</v>
      </c>
      <c r="F226">
        <f t="shared" si="17"/>
        <v>0.29057612946567779</v>
      </c>
      <c r="G226">
        <f t="shared" si="18"/>
        <v>0.31607094762097426</v>
      </c>
      <c r="H226">
        <f t="shared" si="19"/>
        <v>0.91933830569625996</v>
      </c>
    </row>
    <row r="227" spans="1:8" x14ac:dyDescent="0.2">
      <c r="A227">
        <v>219</v>
      </c>
      <c r="B227">
        <v>476.00700000000001</v>
      </c>
      <c r="C227">
        <v>104.98099999999999</v>
      </c>
      <c r="D227" s="2">
        <f t="shared" si="15"/>
        <v>378.13099999999997</v>
      </c>
      <c r="E227" s="5">
        <f t="shared" si="16"/>
        <v>942.95639162011435</v>
      </c>
      <c r="F227">
        <f t="shared" si="17"/>
        <v>0.28757869130816816</v>
      </c>
      <c r="G227">
        <f t="shared" si="18"/>
        <v>0.31316803813691374</v>
      </c>
      <c r="H227">
        <f t="shared" si="19"/>
        <v>0.91828876605358367</v>
      </c>
    </row>
    <row r="228" spans="1:8" x14ac:dyDescent="0.2">
      <c r="A228">
        <v>220</v>
      </c>
      <c r="B228">
        <v>476.54300000000001</v>
      </c>
      <c r="C228">
        <v>104.55</v>
      </c>
      <c r="D228" s="2">
        <f t="shared" si="15"/>
        <v>377.7</v>
      </c>
      <c r="E228" s="5">
        <f t="shared" si="16"/>
        <v>941.89815649723107</v>
      </c>
      <c r="F228">
        <f t="shared" si="17"/>
        <v>0.27725864838357323</v>
      </c>
      <c r="G228">
        <f t="shared" si="18"/>
        <v>0.31088286008213167</v>
      </c>
      <c r="H228">
        <f t="shared" si="19"/>
        <v>0.89184282565569772</v>
      </c>
    </row>
    <row r="229" spans="1:8" x14ac:dyDescent="0.2">
      <c r="A229">
        <v>221</v>
      </c>
      <c r="B229">
        <v>477.07900000000001</v>
      </c>
      <c r="C229">
        <v>104.134</v>
      </c>
      <c r="D229" s="2">
        <f t="shared" si="15"/>
        <v>377.28399999999999</v>
      </c>
      <c r="E229" s="5">
        <f t="shared" si="16"/>
        <v>940.87596180323885</v>
      </c>
      <c r="F229">
        <f t="shared" si="17"/>
        <v>0.27762351734853224</v>
      </c>
      <c r="G229">
        <f t="shared" si="18"/>
        <v>0.30926052355168931</v>
      </c>
      <c r="H229">
        <f t="shared" si="19"/>
        <v>0.89770111671601915</v>
      </c>
    </row>
    <row r="230" spans="1:8" x14ac:dyDescent="0.2">
      <c r="A230">
        <v>222</v>
      </c>
      <c r="B230">
        <v>477.61599999999999</v>
      </c>
      <c r="C230">
        <v>103.717</v>
      </c>
      <c r="D230" s="2">
        <f t="shared" si="15"/>
        <v>376.86699999999996</v>
      </c>
      <c r="E230" s="5">
        <f t="shared" si="16"/>
        <v>939.8505322280846</v>
      </c>
      <c r="F230">
        <f t="shared" si="17"/>
        <v>0.28131117408374395</v>
      </c>
      <c r="G230">
        <f t="shared" si="18"/>
        <v>0.30706018681385477</v>
      </c>
      <c r="H230">
        <f t="shared" si="19"/>
        <v>0.91614343429771861</v>
      </c>
    </row>
    <row r="231" spans="1:8" x14ac:dyDescent="0.2">
      <c r="A231">
        <v>223</v>
      </c>
      <c r="B231">
        <v>478.15300000000002</v>
      </c>
      <c r="C231">
        <v>103.294</v>
      </c>
      <c r="D231" s="2">
        <f t="shared" si="15"/>
        <v>376.44399999999996</v>
      </c>
      <c r="E231" s="5">
        <f t="shared" si="16"/>
        <v>938.80955301780693</v>
      </c>
      <c r="F231">
        <f t="shared" si="17"/>
        <v>0.27435657720246753</v>
      </c>
      <c r="G231">
        <f t="shared" si="18"/>
        <v>0.30426797632282321</v>
      </c>
      <c r="H231">
        <f t="shared" si="19"/>
        <v>0.90169389667015043</v>
      </c>
    </row>
    <row r="232" spans="1:8" x14ac:dyDescent="0.2">
      <c r="A232">
        <v>224</v>
      </c>
      <c r="B232">
        <v>478.68900000000002</v>
      </c>
      <c r="C232">
        <v>102.881</v>
      </c>
      <c r="D232" s="2">
        <f t="shared" si="15"/>
        <v>376.03099999999995</v>
      </c>
      <c r="E232" s="5">
        <f t="shared" si="16"/>
        <v>937.79241073540004</v>
      </c>
      <c r="F232">
        <f t="shared" si="17"/>
        <v>0.27206858303289022</v>
      </c>
      <c r="G232">
        <f t="shared" si="18"/>
        <v>0.30267090695860255</v>
      </c>
      <c r="H232">
        <f t="shared" si="19"/>
        <v>0.89889241673994813</v>
      </c>
    </row>
    <row r="233" spans="1:8" x14ac:dyDescent="0.2">
      <c r="A233">
        <v>225</v>
      </c>
      <c r="B233">
        <v>479.226</v>
      </c>
      <c r="C233">
        <v>102.471</v>
      </c>
      <c r="D233" s="2">
        <f t="shared" si="15"/>
        <v>375.62099999999998</v>
      </c>
      <c r="E233" s="5">
        <f t="shared" si="16"/>
        <v>936.78190216564451</v>
      </c>
      <c r="F233">
        <f t="shared" si="17"/>
        <v>0.27111255145471036</v>
      </c>
      <c r="G233">
        <f t="shared" si="18"/>
        <v>0.30052894148307385</v>
      </c>
      <c r="H233">
        <f t="shared" si="19"/>
        <v>0.90211794616785601</v>
      </c>
    </row>
    <row r="234" spans="1:8" x14ac:dyDescent="0.2">
      <c r="A234">
        <v>226</v>
      </c>
      <c r="B234">
        <v>479.76299999999998</v>
      </c>
      <c r="C234">
        <v>102.062</v>
      </c>
      <c r="D234" s="2">
        <f t="shared" si="15"/>
        <v>375.21199999999999</v>
      </c>
      <c r="E234" s="5">
        <f t="shared" si="16"/>
        <v>935.77310926342682</v>
      </c>
      <c r="F234">
        <f t="shared" si="17"/>
        <v>0.26817198610651394</v>
      </c>
      <c r="G234">
        <f t="shared" si="18"/>
        <v>0.29784349911705027</v>
      </c>
      <c r="H234">
        <f t="shared" si="19"/>
        <v>0.90037884627834142</v>
      </c>
    </row>
    <row r="235" spans="1:8" x14ac:dyDescent="0.2">
      <c r="A235">
        <v>227</v>
      </c>
      <c r="B235">
        <v>480.29899999999998</v>
      </c>
      <c r="C235">
        <v>101.657</v>
      </c>
      <c r="D235" s="2">
        <f t="shared" si="15"/>
        <v>374.80699999999996</v>
      </c>
      <c r="E235" s="5">
        <f t="shared" si="16"/>
        <v>934.77344541312266</v>
      </c>
      <c r="F235">
        <f t="shared" si="17"/>
        <v>0.2698698415094975</v>
      </c>
      <c r="G235">
        <f t="shared" si="18"/>
        <v>0.29574533005747633</v>
      </c>
      <c r="H235">
        <f t="shared" si="19"/>
        <v>0.91250753294075659</v>
      </c>
    </row>
    <row r="236" spans="1:8" x14ac:dyDescent="0.2">
      <c r="A236">
        <v>228</v>
      </c>
      <c r="B236">
        <v>480.83499999999998</v>
      </c>
      <c r="C236">
        <v>101.249</v>
      </c>
      <c r="D236" s="2">
        <f t="shared" si="15"/>
        <v>374.399</v>
      </c>
      <c r="E236" s="5">
        <f t="shared" si="16"/>
        <v>933.76563545206955</v>
      </c>
      <c r="F236">
        <f t="shared" si="17"/>
        <v>0.25966789751285185</v>
      </c>
      <c r="G236">
        <f t="shared" si="18"/>
        <v>0.29418631815519558</v>
      </c>
      <c r="H236">
        <f t="shared" si="19"/>
        <v>0.88266476544931016</v>
      </c>
    </row>
    <row r="237" spans="1:8" x14ac:dyDescent="0.2">
      <c r="A237">
        <v>229</v>
      </c>
      <c r="B237">
        <v>481.37200000000001</v>
      </c>
      <c r="C237">
        <v>100.85599999999999</v>
      </c>
      <c r="D237" s="2">
        <f t="shared" si="15"/>
        <v>374.00599999999997</v>
      </c>
      <c r="E237" s="5">
        <f t="shared" si="16"/>
        <v>932.79417415687351</v>
      </c>
      <c r="F237">
        <f t="shared" si="17"/>
        <v>0.26797833399916582</v>
      </c>
      <c r="G237">
        <f t="shared" si="18"/>
        <v>0.29161559993003555</v>
      </c>
      <c r="H237">
        <f t="shared" si="19"/>
        <v>0.91894375356962799</v>
      </c>
    </row>
    <row r="238" spans="1:8" x14ac:dyDescent="0.2">
      <c r="A238">
        <v>230</v>
      </c>
      <c r="B238">
        <v>481.90800000000002</v>
      </c>
      <c r="C238">
        <v>100.45</v>
      </c>
      <c r="D238" s="2">
        <f t="shared" si="15"/>
        <v>373.59999999999997</v>
      </c>
      <c r="E238" s="5">
        <f t="shared" si="16"/>
        <v>931.78985363850325</v>
      </c>
      <c r="F238">
        <f t="shared" si="17"/>
        <v>0.267030472675997</v>
      </c>
      <c r="G238">
        <f t="shared" si="18"/>
        <v>0.28953248597296855</v>
      </c>
      <c r="H238">
        <f t="shared" si="19"/>
        <v>0.92228155945487789</v>
      </c>
    </row>
    <row r="239" spans="1:8" x14ac:dyDescent="0.2">
      <c r="A239">
        <v>231</v>
      </c>
      <c r="B239">
        <v>482.44400000000002</v>
      </c>
      <c r="C239">
        <v>100.045</v>
      </c>
      <c r="D239" s="2">
        <f t="shared" si="15"/>
        <v>373.19499999999999</v>
      </c>
      <c r="E239" s="5">
        <f t="shared" si="16"/>
        <v>930.78727362919733</v>
      </c>
      <c r="F239">
        <f t="shared" si="17"/>
        <v>245.79558479745739</v>
      </c>
      <c r="G239">
        <f t="shared" si="18"/>
        <v>-258.73872982912428</v>
      </c>
      <c r="H239">
        <f t="shared" si="19"/>
        <v>-0.94997600459654896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15"/>
  <sheetViews>
    <sheetView topLeftCell="D1" zoomScale="120" zoomScaleNormal="120" zoomScalePageLayoutView="120" workbookViewId="0">
      <selection activeCell="J7" sqref="J7"/>
    </sheetView>
  </sheetViews>
  <sheetFormatPr baseColWidth="10" defaultRowHeight="16" x14ac:dyDescent="0.2"/>
  <cols>
    <col min="7" max="7" width="18" customWidth="1"/>
  </cols>
  <sheetData>
    <row r="2" spans="1:12" x14ac:dyDescent="0.2">
      <c r="A2" s="2"/>
      <c r="F2" s="4" t="s">
        <v>53</v>
      </c>
    </row>
    <row r="3" spans="1:12" x14ac:dyDescent="0.2">
      <c r="A3" s="2"/>
      <c r="B3" s="2" t="s">
        <v>18</v>
      </c>
      <c r="C3" s="2"/>
      <c r="D3" s="2"/>
      <c r="E3" s="2"/>
      <c r="F3" s="2"/>
    </row>
    <row r="4" spans="1:12" x14ac:dyDescent="0.2">
      <c r="A4" s="2"/>
      <c r="B4" s="1" t="s">
        <v>15</v>
      </c>
      <c r="C4" s="2">
        <v>11.07</v>
      </c>
      <c r="D4" s="2">
        <v>-1.6439999999999999</v>
      </c>
      <c r="E4" s="2">
        <v>3.6880000000000002E-4</v>
      </c>
      <c r="F4" s="2">
        <v>2.1909999999999999E-2</v>
      </c>
    </row>
    <row r="5" spans="1:12" x14ac:dyDescent="0.2"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</row>
    <row r="6" spans="1:12" x14ac:dyDescent="0.2">
      <c r="F6">
        <v>5.6703729999999996E-8</v>
      </c>
      <c r="H6">
        <v>707.6</v>
      </c>
      <c r="I6">
        <f>H6/1000000</f>
        <v>7.0760000000000007E-4</v>
      </c>
      <c r="J6">
        <v>23</v>
      </c>
      <c r="K6">
        <f>J6+273.15</f>
        <v>296.14999999999998</v>
      </c>
      <c r="L6">
        <f>2*(20.1*10^-3)^2</f>
        <v>8.0802000000000022E-4</v>
      </c>
    </row>
    <row r="8" spans="1:12" x14ac:dyDescent="0.2">
      <c r="B8" t="s">
        <v>7</v>
      </c>
      <c r="C8" t="s">
        <v>8</v>
      </c>
      <c r="D8" t="s">
        <v>16</v>
      </c>
      <c r="E8" t="s">
        <v>20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</row>
    <row r="9" spans="1:12" x14ac:dyDescent="0.2">
      <c r="A9">
        <v>1</v>
      </c>
      <c r="B9" s="2">
        <v>592.95000000000005</v>
      </c>
      <c r="C9" s="2">
        <v>310.50700000000001</v>
      </c>
      <c r="D9" s="2">
        <f>C9+273.15</f>
        <v>583.65699999999993</v>
      </c>
      <c r="E9" s="5">
        <f>1/($C$4*D9^$D$4+$E$4*D9^$F$4)</f>
        <v>1355.4152546961714</v>
      </c>
      <c r="F9">
        <f>-$I$6*E9*(D10 - D9)</f>
        <v>1.7724017096440823</v>
      </c>
      <c r="G9">
        <f>$L$6*$F$6*(B10-B9)*((D9)^4-$K$6^4)</f>
        <v>2.6659566952213094</v>
      </c>
      <c r="H9">
        <f>F9/G9</f>
        <v>0.66482764435787267</v>
      </c>
      <c r="I9">
        <f>AVERAGE(H9:H206)</f>
        <v>0.92159535766986156</v>
      </c>
      <c r="J9">
        <f>STDEV(H9:H206)</f>
        <v>2.8623609180799675E-2</v>
      </c>
      <c r="K9">
        <f>J9/SQRT(193)</f>
        <v>2.0603724731614544E-3</v>
      </c>
    </row>
    <row r="10" spans="1:12" x14ac:dyDescent="0.2">
      <c r="A10">
        <v>2</v>
      </c>
      <c r="B10" s="2">
        <v>593.48699999999997</v>
      </c>
      <c r="C10" s="2">
        <v>308.65899999999999</v>
      </c>
      <c r="D10" s="2">
        <f t="shared" ref="D10:D73" si="0">C10+273.15</f>
        <v>581.80899999999997</v>
      </c>
      <c r="E10" s="5">
        <f t="shared" ref="E10:E73" si="1">1/($C$4*D10^$D$4+$E$4*D10^$F$4)</f>
        <v>1352.4628453853547</v>
      </c>
      <c r="F10">
        <f t="shared" ref="F10:F73" si="2">-$I$6*E10*(D11 - D10)</f>
        <v>1.9608985515496726</v>
      </c>
      <c r="G10">
        <f t="shared" ref="G10:G73" si="3">$L$6*$F$6*(B11-B10)*((D10)^4-$K$6^4)</f>
        <v>2.6299668555012605</v>
      </c>
      <c r="H10">
        <f t="shared" ref="H10:H73" si="4">F10/G10</f>
        <v>0.74559819925028437</v>
      </c>
    </row>
    <row r="11" spans="1:12" x14ac:dyDescent="0.2">
      <c r="A11">
        <v>3</v>
      </c>
      <c r="B11" s="2">
        <v>594.024</v>
      </c>
      <c r="C11" s="2">
        <v>306.61</v>
      </c>
      <c r="D11" s="2">
        <f t="shared" si="0"/>
        <v>579.76</v>
      </c>
      <c r="E11" s="5">
        <f t="shared" si="1"/>
        <v>1349.1750629672031</v>
      </c>
      <c r="F11">
        <f t="shared" si="2"/>
        <v>2.0792849259820789</v>
      </c>
      <c r="G11">
        <f t="shared" si="3"/>
        <v>2.5856375127476681</v>
      </c>
      <c r="H11">
        <f t="shared" si="4"/>
        <v>0.8041672182317986</v>
      </c>
    </row>
    <row r="12" spans="1:12" x14ac:dyDescent="0.2">
      <c r="A12">
        <v>4</v>
      </c>
      <c r="B12" s="2">
        <v>594.55999999999995</v>
      </c>
      <c r="C12" s="2">
        <v>304.43200000000002</v>
      </c>
      <c r="D12" s="2">
        <f t="shared" si="0"/>
        <v>577.58199999999999</v>
      </c>
      <c r="E12" s="5">
        <f t="shared" si="1"/>
        <v>1345.6637900731628</v>
      </c>
      <c r="F12">
        <f t="shared" si="2"/>
        <v>2.146240086966924</v>
      </c>
      <c r="G12">
        <f t="shared" si="3"/>
        <v>2.548925662920515</v>
      </c>
      <c r="H12">
        <f t="shared" si="4"/>
        <v>0.84201752847817424</v>
      </c>
    </row>
    <row r="13" spans="1:12" x14ac:dyDescent="0.2">
      <c r="A13">
        <v>5</v>
      </c>
      <c r="B13" s="2">
        <v>595.09699999999998</v>
      </c>
      <c r="C13" s="2">
        <v>302.178</v>
      </c>
      <c r="D13" s="2">
        <f t="shared" si="0"/>
        <v>575.32799999999997</v>
      </c>
      <c r="E13" s="5">
        <f t="shared" si="1"/>
        <v>1342.0120096944604</v>
      </c>
      <c r="F13">
        <f t="shared" si="2"/>
        <v>2.1689039823685761</v>
      </c>
      <c r="G13">
        <f t="shared" si="3"/>
        <v>2.5064324256206016</v>
      </c>
      <c r="H13">
        <f t="shared" si="4"/>
        <v>0.86533511145090924</v>
      </c>
    </row>
    <row r="14" spans="1:12" x14ac:dyDescent="0.2">
      <c r="A14">
        <v>6</v>
      </c>
      <c r="B14" s="2">
        <v>595.63400000000001</v>
      </c>
      <c r="C14" s="2">
        <v>299.89400000000001</v>
      </c>
      <c r="D14" s="2">
        <f t="shared" si="0"/>
        <v>573.04399999999998</v>
      </c>
      <c r="E14" s="5">
        <f t="shared" si="1"/>
        <v>1338.2928803512161</v>
      </c>
      <c r="F14">
        <f t="shared" si="2"/>
        <v>2.1600523521134631</v>
      </c>
      <c r="G14">
        <f t="shared" si="3"/>
        <v>2.4592918366406868</v>
      </c>
      <c r="H14">
        <f t="shared" si="4"/>
        <v>0.87832290577763428</v>
      </c>
    </row>
    <row r="15" spans="1:12" x14ac:dyDescent="0.2">
      <c r="A15">
        <v>7</v>
      </c>
      <c r="B15" s="2">
        <v>596.16999999999996</v>
      </c>
      <c r="C15" s="2">
        <v>297.613</v>
      </c>
      <c r="D15" s="2">
        <f t="shared" si="0"/>
        <v>570.76299999999992</v>
      </c>
      <c r="E15" s="5">
        <f t="shared" si="1"/>
        <v>1334.5597166068671</v>
      </c>
      <c r="F15">
        <f t="shared" si="2"/>
        <v>2.1644145719394969</v>
      </c>
      <c r="G15">
        <f t="shared" si="3"/>
        <v>2.4218883837261957</v>
      </c>
      <c r="H15">
        <f t="shared" si="4"/>
        <v>0.89368882004770078</v>
      </c>
    </row>
    <row r="16" spans="1:12" x14ac:dyDescent="0.2">
      <c r="A16">
        <v>8</v>
      </c>
      <c r="B16" s="2">
        <v>596.70699999999999</v>
      </c>
      <c r="C16" s="2">
        <v>295.32100000000003</v>
      </c>
      <c r="D16" s="2">
        <f t="shared" si="0"/>
        <v>568.471</v>
      </c>
      <c r="E16" s="5">
        <f t="shared" si="1"/>
        <v>1330.7894172249541</v>
      </c>
      <c r="F16">
        <f t="shared" si="2"/>
        <v>2.1356998298131877</v>
      </c>
      <c r="G16">
        <f t="shared" si="3"/>
        <v>2.3801982572014442</v>
      </c>
      <c r="H16">
        <f t="shared" si="4"/>
        <v>0.89727812519460903</v>
      </c>
    </row>
    <row r="17" spans="1:8" x14ac:dyDescent="0.2">
      <c r="A17">
        <v>9</v>
      </c>
      <c r="B17" s="2">
        <v>597.24400000000003</v>
      </c>
      <c r="C17" s="2">
        <v>293.053</v>
      </c>
      <c r="D17" s="2">
        <f t="shared" si="0"/>
        <v>566.20299999999997</v>
      </c>
      <c r="E17" s="5">
        <f t="shared" si="1"/>
        <v>1327.0396317238117</v>
      </c>
      <c r="F17">
        <f t="shared" si="2"/>
        <v>2.1137188109108664</v>
      </c>
      <c r="G17">
        <f t="shared" si="3"/>
        <v>2.3394380742757677</v>
      </c>
      <c r="H17">
        <f t="shared" si="4"/>
        <v>0.90351560665491082</v>
      </c>
    </row>
    <row r="18" spans="1:8" x14ac:dyDescent="0.2">
      <c r="A18">
        <v>10</v>
      </c>
      <c r="B18" s="2">
        <v>597.78099999999995</v>
      </c>
      <c r="C18" s="2">
        <v>290.80200000000002</v>
      </c>
      <c r="D18" s="2">
        <f t="shared" si="0"/>
        <v>563.952</v>
      </c>
      <c r="E18" s="5">
        <f t="shared" si="1"/>
        <v>1323.2992135105292</v>
      </c>
      <c r="F18">
        <f t="shared" si="2"/>
        <v>2.0768609490788221</v>
      </c>
      <c r="G18">
        <f t="shared" si="3"/>
        <v>2.2951827835098064</v>
      </c>
      <c r="H18">
        <f t="shared" si="4"/>
        <v>0.90487823627836506</v>
      </c>
    </row>
    <row r="19" spans="1:8" x14ac:dyDescent="0.2">
      <c r="A19">
        <v>11</v>
      </c>
      <c r="B19" s="2">
        <v>598.31700000000001</v>
      </c>
      <c r="C19" s="2">
        <v>288.584</v>
      </c>
      <c r="D19" s="2">
        <f t="shared" si="0"/>
        <v>561.73399999999992</v>
      </c>
      <c r="E19" s="5">
        <f t="shared" si="1"/>
        <v>1319.5952877719826</v>
      </c>
      <c r="F19">
        <f t="shared" si="2"/>
        <v>2.0579753588828651</v>
      </c>
      <c r="G19">
        <f t="shared" si="3"/>
        <v>2.2605430289103099</v>
      </c>
      <c r="H19">
        <f t="shared" si="4"/>
        <v>0.91038981897854332</v>
      </c>
    </row>
    <row r="20" spans="1:8" x14ac:dyDescent="0.2">
      <c r="A20">
        <v>12</v>
      </c>
      <c r="B20" s="2">
        <v>598.85400000000004</v>
      </c>
      <c r="C20" s="2">
        <v>286.38</v>
      </c>
      <c r="D20" s="2">
        <f t="shared" si="0"/>
        <v>559.53</v>
      </c>
      <c r="E20" s="5">
        <f t="shared" si="1"/>
        <v>1315.8966262274409</v>
      </c>
      <c r="F20">
        <f t="shared" si="2"/>
        <v>2.027066641568275</v>
      </c>
      <c r="G20">
        <f t="shared" si="3"/>
        <v>2.2223208947441897</v>
      </c>
      <c r="H20">
        <f t="shared" si="4"/>
        <v>0.91213948730910421</v>
      </c>
    </row>
    <row r="21" spans="1:8" x14ac:dyDescent="0.2">
      <c r="A21">
        <v>13</v>
      </c>
      <c r="B21" s="2">
        <v>599.39099999999996</v>
      </c>
      <c r="C21" s="2">
        <v>284.20299999999997</v>
      </c>
      <c r="D21" s="2">
        <f t="shared" si="0"/>
        <v>557.35299999999995</v>
      </c>
      <c r="E21" s="5">
        <f t="shared" si="1"/>
        <v>1312.2254707319785</v>
      </c>
      <c r="F21">
        <f t="shared" si="2"/>
        <v>1.9842701979832722</v>
      </c>
      <c r="G21">
        <f t="shared" si="3"/>
        <v>2.1809388945896151</v>
      </c>
      <c r="H21">
        <f t="shared" si="4"/>
        <v>0.90982383912991294</v>
      </c>
    </row>
    <row r="22" spans="1:8" x14ac:dyDescent="0.2">
      <c r="A22">
        <v>14</v>
      </c>
      <c r="B22" s="2">
        <v>599.92700000000002</v>
      </c>
      <c r="C22" s="2">
        <v>282.06599999999997</v>
      </c>
      <c r="D22" s="2">
        <f t="shared" si="0"/>
        <v>555.21599999999989</v>
      </c>
      <c r="E22" s="5">
        <f t="shared" si="1"/>
        <v>1308.6044854375373</v>
      </c>
      <c r="F22">
        <f t="shared" si="2"/>
        <v>1.9519416694518792</v>
      </c>
      <c r="G22">
        <f t="shared" si="3"/>
        <v>2.1488031050806162</v>
      </c>
      <c r="H22">
        <f t="shared" si="4"/>
        <v>0.90838554022782303</v>
      </c>
    </row>
    <row r="23" spans="1:8" x14ac:dyDescent="0.2">
      <c r="A23">
        <v>15</v>
      </c>
      <c r="B23" s="2">
        <v>600.46400000000006</v>
      </c>
      <c r="C23" s="2">
        <v>279.95800000000003</v>
      </c>
      <c r="D23" s="2">
        <f t="shared" si="0"/>
        <v>553.10799999999995</v>
      </c>
      <c r="E23" s="5">
        <f t="shared" si="1"/>
        <v>1305.0157923014253</v>
      </c>
      <c r="F23">
        <f t="shared" si="2"/>
        <v>1.9308904041564363</v>
      </c>
      <c r="G23">
        <f t="shared" si="3"/>
        <v>2.1134969504349339</v>
      </c>
      <c r="H23">
        <f t="shared" si="4"/>
        <v>0.91359980612183078</v>
      </c>
    </row>
    <row r="24" spans="1:8" x14ac:dyDescent="0.2">
      <c r="A24">
        <v>16</v>
      </c>
      <c r="B24" s="2">
        <v>601.00099999999998</v>
      </c>
      <c r="C24" s="2">
        <v>277.86700000000002</v>
      </c>
      <c r="D24" s="2">
        <f t="shared" si="0"/>
        <v>551.01700000000005</v>
      </c>
      <c r="E24" s="5">
        <f t="shared" si="1"/>
        <v>1301.4394433089387</v>
      </c>
      <c r="F24">
        <f t="shared" si="2"/>
        <v>1.9062599986768347</v>
      </c>
      <c r="G24">
        <f t="shared" si="3"/>
        <v>2.0788720646711947</v>
      </c>
      <c r="H24">
        <f t="shared" si="4"/>
        <v>0.91696840371864774</v>
      </c>
    </row>
    <row r="25" spans="1:8" x14ac:dyDescent="0.2">
      <c r="A25">
        <v>17</v>
      </c>
      <c r="B25" s="2">
        <v>601.53800000000001</v>
      </c>
      <c r="C25" s="2">
        <v>275.79700000000003</v>
      </c>
      <c r="D25" s="2">
        <f t="shared" si="0"/>
        <v>548.947</v>
      </c>
      <c r="E25" s="5">
        <f t="shared" si="1"/>
        <v>1297.8826646214363</v>
      </c>
      <c r="F25">
        <f t="shared" si="2"/>
        <v>1.8615598548564225</v>
      </c>
      <c r="G25">
        <f t="shared" si="3"/>
        <v>2.0411728327760321</v>
      </c>
      <c r="H25">
        <f t="shared" si="4"/>
        <v>0.91200501249307109</v>
      </c>
    </row>
    <row r="26" spans="1:8" x14ac:dyDescent="0.2">
      <c r="A26">
        <v>18</v>
      </c>
      <c r="B26" s="2">
        <v>602.07399999999996</v>
      </c>
      <c r="C26" s="2">
        <v>273.77</v>
      </c>
      <c r="D26" s="2">
        <f t="shared" si="0"/>
        <v>546.91999999999996</v>
      </c>
      <c r="E26" s="5">
        <f t="shared" si="1"/>
        <v>1294.3839471477008</v>
      </c>
      <c r="F26">
        <f t="shared" si="2"/>
        <v>1.8327280680844065</v>
      </c>
      <c r="G26">
        <f t="shared" si="3"/>
        <v>2.012163391558675</v>
      </c>
      <c r="H26">
        <f t="shared" si="4"/>
        <v>0.91082467545775536</v>
      </c>
    </row>
    <row r="27" spans="1:8" x14ac:dyDescent="0.2">
      <c r="A27">
        <v>19</v>
      </c>
      <c r="B27" s="2">
        <v>602.61099999999999</v>
      </c>
      <c r="C27" s="2">
        <v>271.76900000000001</v>
      </c>
      <c r="D27" s="2">
        <f t="shared" si="0"/>
        <v>544.91899999999998</v>
      </c>
      <c r="E27" s="5">
        <f t="shared" si="1"/>
        <v>1290.914690278398</v>
      </c>
      <c r="F27">
        <f t="shared" si="2"/>
        <v>1.816854506098768</v>
      </c>
      <c r="G27">
        <f t="shared" si="3"/>
        <v>1.9801226628363426</v>
      </c>
      <c r="H27">
        <f t="shared" si="4"/>
        <v>0.91754644305534683</v>
      </c>
    </row>
    <row r="28" spans="1:8" x14ac:dyDescent="0.2">
      <c r="A28">
        <v>20</v>
      </c>
      <c r="B28" s="2">
        <v>603.14800000000002</v>
      </c>
      <c r="C28" s="2">
        <v>269.77999999999997</v>
      </c>
      <c r="D28" s="2">
        <f t="shared" si="0"/>
        <v>542.92999999999995</v>
      </c>
      <c r="E28" s="5">
        <f t="shared" si="1"/>
        <v>1287.4510011945292</v>
      </c>
      <c r="F28">
        <f t="shared" si="2"/>
        <v>1.7746286398113258</v>
      </c>
      <c r="G28">
        <f t="shared" si="3"/>
        <v>1.944993250661585</v>
      </c>
      <c r="H28">
        <f t="shared" si="4"/>
        <v>0.91240863648636827</v>
      </c>
    </row>
    <row r="29" spans="1:8" x14ac:dyDescent="0.2">
      <c r="A29">
        <v>21</v>
      </c>
      <c r="B29" s="2">
        <v>603.68399999999997</v>
      </c>
      <c r="C29" s="2">
        <v>267.83199999999999</v>
      </c>
      <c r="D29" s="2">
        <f t="shared" si="0"/>
        <v>540.98199999999997</v>
      </c>
      <c r="E29" s="5">
        <f t="shared" si="1"/>
        <v>1284.0439307248646</v>
      </c>
      <c r="F29">
        <f t="shared" si="2"/>
        <v>1.7499433488435783</v>
      </c>
      <c r="G29">
        <f t="shared" si="3"/>
        <v>1.9181043637501733</v>
      </c>
      <c r="H29">
        <f t="shared" si="4"/>
        <v>0.9123295801393122</v>
      </c>
    </row>
    <row r="30" spans="1:8" x14ac:dyDescent="0.2">
      <c r="A30">
        <v>22</v>
      </c>
      <c r="B30" s="2">
        <v>604.221</v>
      </c>
      <c r="C30" s="2">
        <v>265.90600000000001</v>
      </c>
      <c r="D30" s="2">
        <f t="shared" si="0"/>
        <v>539.05600000000004</v>
      </c>
      <c r="E30" s="5">
        <f t="shared" si="1"/>
        <v>1280.6609071623893</v>
      </c>
      <c r="F30">
        <f t="shared" si="2"/>
        <v>1.7244903369991453</v>
      </c>
      <c r="G30">
        <f t="shared" si="3"/>
        <v>1.8882537819450085</v>
      </c>
      <c r="H30">
        <f t="shared" si="4"/>
        <v>0.9132725449768847</v>
      </c>
    </row>
    <row r="31" spans="1:8" x14ac:dyDescent="0.2">
      <c r="A31">
        <v>23</v>
      </c>
      <c r="B31" s="2">
        <v>604.75800000000004</v>
      </c>
      <c r="C31" s="2">
        <v>264.00299999999999</v>
      </c>
      <c r="D31" s="2">
        <f t="shared" si="0"/>
        <v>537.15300000000002</v>
      </c>
      <c r="E31" s="5">
        <f t="shared" si="1"/>
        <v>1277.3041396151004</v>
      </c>
      <c r="F31">
        <f t="shared" si="2"/>
        <v>1.6982785488711185</v>
      </c>
      <c r="G31">
        <f t="shared" si="3"/>
        <v>1.8590722536205833</v>
      </c>
      <c r="H31">
        <f t="shared" si="4"/>
        <v>0.91350863075046407</v>
      </c>
    </row>
    <row r="32" spans="1:8" x14ac:dyDescent="0.2">
      <c r="A32">
        <v>24</v>
      </c>
      <c r="B32" s="2">
        <v>605.29499999999996</v>
      </c>
      <c r="C32" s="2">
        <v>262.12400000000002</v>
      </c>
      <c r="D32" s="2">
        <f t="shared" si="0"/>
        <v>535.274</v>
      </c>
      <c r="E32" s="5">
        <f t="shared" si="1"/>
        <v>1273.9758645416416</v>
      </c>
      <c r="F32">
        <f t="shared" si="2"/>
        <v>1.6767254984543905</v>
      </c>
      <c r="G32">
        <f t="shared" si="3"/>
        <v>1.8271525896944476</v>
      </c>
      <c r="H32">
        <f t="shared" si="4"/>
        <v>0.91767130337745195</v>
      </c>
    </row>
    <row r="33" spans="1:8" x14ac:dyDescent="0.2">
      <c r="A33">
        <v>25</v>
      </c>
      <c r="B33" s="2">
        <v>605.83100000000002</v>
      </c>
      <c r="C33" s="2">
        <v>260.26400000000001</v>
      </c>
      <c r="D33" s="2">
        <f t="shared" si="0"/>
        <v>533.41399999999999</v>
      </c>
      <c r="E33" s="5">
        <f t="shared" si="1"/>
        <v>1270.6676515245128</v>
      </c>
      <c r="F33">
        <f t="shared" si="2"/>
        <v>1.6418012095794485</v>
      </c>
      <c r="G33">
        <f t="shared" si="3"/>
        <v>1.8026331187912161</v>
      </c>
      <c r="H33">
        <f t="shared" si="4"/>
        <v>0.91077945504539715</v>
      </c>
    </row>
    <row r="34" spans="1:8" x14ac:dyDescent="0.2">
      <c r="A34">
        <v>26</v>
      </c>
      <c r="B34" s="2">
        <v>606.36800000000005</v>
      </c>
      <c r="C34" s="2">
        <v>258.43799999999999</v>
      </c>
      <c r="D34" s="2">
        <f t="shared" si="0"/>
        <v>531.58799999999997</v>
      </c>
      <c r="E34" s="5">
        <f t="shared" si="1"/>
        <v>1267.4067119848694</v>
      </c>
      <c r="F34">
        <f t="shared" si="2"/>
        <v>1.6196514828573274</v>
      </c>
      <c r="G34">
        <f t="shared" si="3"/>
        <v>1.7754980236636047</v>
      </c>
      <c r="H34">
        <f t="shared" si="4"/>
        <v>0.91222375990895233</v>
      </c>
    </row>
    <row r="35" spans="1:8" x14ac:dyDescent="0.2">
      <c r="A35">
        <v>27</v>
      </c>
      <c r="B35" s="2">
        <v>606.90499999999997</v>
      </c>
      <c r="C35" s="2">
        <v>256.63200000000001</v>
      </c>
      <c r="D35" s="2">
        <f t="shared" si="0"/>
        <v>529.78199999999993</v>
      </c>
      <c r="E35" s="5">
        <f t="shared" si="1"/>
        <v>1264.1685834547525</v>
      </c>
      <c r="F35">
        <f t="shared" si="2"/>
        <v>1.5994119330988281</v>
      </c>
      <c r="G35">
        <f t="shared" si="3"/>
        <v>1.7456769200363735</v>
      </c>
      <c r="H35">
        <f t="shared" si="4"/>
        <v>0.91621302587050424</v>
      </c>
    </row>
    <row r="36" spans="1:8" x14ac:dyDescent="0.2">
      <c r="A36">
        <v>28</v>
      </c>
      <c r="B36" s="2">
        <v>607.44100000000003</v>
      </c>
      <c r="C36" s="2">
        <v>254.84399999999999</v>
      </c>
      <c r="D36" s="2">
        <f t="shared" si="0"/>
        <v>527.99399999999991</v>
      </c>
      <c r="E36" s="5">
        <f t="shared" si="1"/>
        <v>1260.950044437308</v>
      </c>
      <c r="F36">
        <f t="shared" si="2"/>
        <v>1.5721414190439944</v>
      </c>
      <c r="G36">
        <f t="shared" si="3"/>
        <v>1.7229005586160953</v>
      </c>
      <c r="H36">
        <f t="shared" si="4"/>
        <v>0.91249690017327711</v>
      </c>
    </row>
    <row r="37" spans="1:8" x14ac:dyDescent="0.2">
      <c r="A37">
        <v>29</v>
      </c>
      <c r="B37" s="2">
        <v>607.97799999999995</v>
      </c>
      <c r="C37" s="2">
        <v>253.08199999999999</v>
      </c>
      <c r="D37" s="2">
        <f t="shared" si="0"/>
        <v>526.23199999999997</v>
      </c>
      <c r="E37" s="5">
        <f t="shared" si="1"/>
        <v>1257.7659216811667</v>
      </c>
      <c r="F37">
        <f t="shared" si="2"/>
        <v>1.5539315601530455</v>
      </c>
      <c r="G37">
        <f t="shared" si="3"/>
        <v>1.6975033308194207</v>
      </c>
      <c r="H37">
        <f t="shared" si="4"/>
        <v>0.91542180326852718</v>
      </c>
    </row>
    <row r="38" spans="1:8" x14ac:dyDescent="0.2">
      <c r="A38">
        <v>30</v>
      </c>
      <c r="B38" s="2">
        <v>608.51499999999999</v>
      </c>
      <c r="C38" s="2">
        <v>251.33600000000001</v>
      </c>
      <c r="D38" s="2">
        <f t="shared" si="0"/>
        <v>524.48599999999999</v>
      </c>
      <c r="E38" s="5">
        <f t="shared" si="1"/>
        <v>1254.5985469171439</v>
      </c>
      <c r="F38">
        <f t="shared" si="2"/>
        <v>1.5296000244890002</v>
      </c>
      <c r="G38">
        <f t="shared" si="3"/>
        <v>1.669472433365639</v>
      </c>
      <c r="H38">
        <f t="shared" si="4"/>
        <v>0.91621759899643418</v>
      </c>
    </row>
    <row r="39" spans="1:8" x14ac:dyDescent="0.2">
      <c r="A39">
        <v>31</v>
      </c>
      <c r="B39" s="2">
        <v>609.05100000000004</v>
      </c>
      <c r="C39" s="2">
        <v>249.613</v>
      </c>
      <c r="D39" s="2">
        <f t="shared" si="0"/>
        <v>522.76299999999992</v>
      </c>
      <c r="E39" s="5">
        <f t="shared" si="1"/>
        <v>1251.4609877685539</v>
      </c>
      <c r="F39">
        <f t="shared" si="2"/>
        <v>1.5009797824317674</v>
      </c>
      <c r="G39">
        <f t="shared" si="3"/>
        <v>1.6451725131028589</v>
      </c>
      <c r="H39">
        <f t="shared" si="4"/>
        <v>0.9123540361131256</v>
      </c>
    </row>
    <row r="40" spans="1:8" x14ac:dyDescent="0.2">
      <c r="A40">
        <v>32</v>
      </c>
      <c r="B40" s="2">
        <v>609.58699999999999</v>
      </c>
      <c r="C40" s="2">
        <v>247.91800000000001</v>
      </c>
      <c r="D40" s="2">
        <f t="shared" si="0"/>
        <v>521.06799999999998</v>
      </c>
      <c r="E40" s="5">
        <f t="shared" si="1"/>
        <v>1248.3628394683208</v>
      </c>
      <c r="F40">
        <f t="shared" si="2"/>
        <v>1.4866638205846938</v>
      </c>
      <c r="G40">
        <f t="shared" si="3"/>
        <v>1.6245259736923112</v>
      </c>
      <c r="H40">
        <f t="shared" si="4"/>
        <v>0.91513699667461967</v>
      </c>
    </row>
    <row r="41" spans="1:8" x14ac:dyDescent="0.2">
      <c r="A41">
        <v>33</v>
      </c>
      <c r="B41" s="2">
        <v>610.12400000000002</v>
      </c>
      <c r="C41" s="2">
        <v>246.23500000000001</v>
      </c>
      <c r="D41" s="2">
        <f t="shared" si="0"/>
        <v>519.38499999999999</v>
      </c>
      <c r="E41" s="5">
        <f t="shared" si="1"/>
        <v>1245.2752314960246</v>
      </c>
      <c r="F41">
        <f t="shared" si="2"/>
        <v>1.4697694653493929</v>
      </c>
      <c r="G41">
        <f t="shared" si="3"/>
        <v>1.598224097673538</v>
      </c>
      <c r="H41">
        <f t="shared" si="4"/>
        <v>0.91962664528013893</v>
      </c>
    </row>
    <row r="42" spans="1:8" x14ac:dyDescent="0.2">
      <c r="A42">
        <v>34</v>
      </c>
      <c r="B42" s="2">
        <v>610.66</v>
      </c>
      <c r="C42" s="2">
        <v>244.56700000000001</v>
      </c>
      <c r="D42" s="2">
        <f t="shared" si="0"/>
        <v>517.71699999999998</v>
      </c>
      <c r="E42" s="5">
        <f t="shared" si="1"/>
        <v>1242.2039085351073</v>
      </c>
      <c r="F42">
        <f t="shared" si="2"/>
        <v>1.4494437678854009</v>
      </c>
      <c r="G42">
        <f t="shared" si="3"/>
        <v>1.5753770484431879</v>
      </c>
      <c r="H42">
        <f t="shared" si="4"/>
        <v>0.92006149849508323</v>
      </c>
    </row>
    <row r="43" spans="1:8" x14ac:dyDescent="0.2">
      <c r="A43">
        <v>35</v>
      </c>
      <c r="B43" s="2">
        <v>611.19600000000003</v>
      </c>
      <c r="C43" s="2">
        <v>242.91800000000001</v>
      </c>
      <c r="D43" s="2">
        <f t="shared" si="0"/>
        <v>516.06799999999998</v>
      </c>
      <c r="E43" s="5">
        <f t="shared" si="1"/>
        <v>1239.1565465567423</v>
      </c>
      <c r="F43">
        <f t="shared" si="2"/>
        <v>1.4160758833348428</v>
      </c>
      <c r="G43">
        <f t="shared" si="3"/>
        <v>1.5559036761793321</v>
      </c>
      <c r="H43">
        <f t="shared" si="4"/>
        <v>0.91013081658894868</v>
      </c>
    </row>
    <row r="44" spans="1:8" x14ac:dyDescent="0.2">
      <c r="A44">
        <v>36</v>
      </c>
      <c r="B44" s="2">
        <v>611.73299999999995</v>
      </c>
      <c r="C44" s="2">
        <v>241.303</v>
      </c>
      <c r="D44" s="2">
        <f t="shared" si="0"/>
        <v>514.45299999999997</v>
      </c>
      <c r="E44" s="5">
        <f t="shared" si="1"/>
        <v>1236.1613631924595</v>
      </c>
      <c r="F44">
        <f t="shared" si="2"/>
        <v>1.4126530656609078</v>
      </c>
      <c r="G44">
        <f t="shared" si="3"/>
        <v>1.534160541265968</v>
      </c>
      <c r="H44">
        <f t="shared" si="4"/>
        <v>0.92079872194809942</v>
      </c>
    </row>
    <row r="45" spans="1:8" x14ac:dyDescent="0.2">
      <c r="A45">
        <v>37</v>
      </c>
      <c r="B45" s="2">
        <v>612.27</v>
      </c>
      <c r="C45" s="2">
        <v>239.68799999999999</v>
      </c>
      <c r="D45" s="2">
        <f t="shared" si="0"/>
        <v>512.83799999999997</v>
      </c>
      <c r="E45" s="5">
        <f t="shared" si="1"/>
        <v>1233.1556086856915</v>
      </c>
      <c r="F45">
        <f t="shared" si="2"/>
        <v>1.3882762257512458</v>
      </c>
      <c r="G45">
        <f t="shared" si="3"/>
        <v>1.5098044175146315</v>
      </c>
      <c r="H45">
        <f t="shared" si="4"/>
        <v>0.91950732799984802</v>
      </c>
    </row>
    <row r="46" spans="1:8" x14ac:dyDescent="0.2">
      <c r="A46">
        <v>38</v>
      </c>
      <c r="B46" s="2">
        <v>612.80600000000004</v>
      </c>
      <c r="C46" s="2">
        <v>238.09700000000001</v>
      </c>
      <c r="D46" s="2">
        <f t="shared" si="0"/>
        <v>511.24699999999996</v>
      </c>
      <c r="E46" s="5">
        <f t="shared" si="1"/>
        <v>1230.1841576603633</v>
      </c>
      <c r="F46">
        <f t="shared" si="2"/>
        <v>1.361428076778149</v>
      </c>
      <c r="G46">
        <f t="shared" si="3"/>
        <v>1.4916000280744293</v>
      </c>
      <c r="H46">
        <f t="shared" si="4"/>
        <v>0.91272998870593691</v>
      </c>
    </row>
    <row r="47" spans="1:8" x14ac:dyDescent="0.2">
      <c r="A47">
        <v>39</v>
      </c>
      <c r="B47" s="2">
        <v>613.34299999999996</v>
      </c>
      <c r="C47" s="2">
        <v>236.53299999999999</v>
      </c>
      <c r="D47" s="2">
        <f t="shared" si="0"/>
        <v>509.68299999999999</v>
      </c>
      <c r="E47" s="5">
        <f t="shared" si="1"/>
        <v>1227.2530813108431</v>
      </c>
      <c r="F47">
        <f t="shared" si="2"/>
        <v>1.3529738687627846</v>
      </c>
      <c r="G47">
        <f t="shared" si="3"/>
        <v>1.4711259811826618</v>
      </c>
      <c r="H47">
        <f t="shared" si="4"/>
        <v>0.91968593177526992</v>
      </c>
    </row>
    <row r="48" spans="1:8" x14ac:dyDescent="0.2">
      <c r="A48">
        <v>40</v>
      </c>
      <c r="B48" s="2">
        <v>613.88</v>
      </c>
      <c r="C48" s="2">
        <v>234.97499999999999</v>
      </c>
      <c r="D48" s="2">
        <f t="shared" si="0"/>
        <v>508.125</v>
      </c>
      <c r="E48" s="5">
        <f t="shared" si="1"/>
        <v>1224.3233153295641</v>
      </c>
      <c r="F48">
        <f t="shared" si="2"/>
        <v>1.3306846892962292</v>
      </c>
      <c r="G48">
        <f t="shared" si="3"/>
        <v>1.450917015807726</v>
      </c>
      <c r="H48">
        <f t="shared" si="4"/>
        <v>0.91713356091246645</v>
      </c>
    </row>
    <row r="49" spans="1:8" x14ac:dyDescent="0.2">
      <c r="A49">
        <v>41</v>
      </c>
      <c r="B49" s="2">
        <v>614.41700000000003</v>
      </c>
      <c r="C49" s="2">
        <v>233.43899999999999</v>
      </c>
      <c r="D49" s="2">
        <f t="shared" si="0"/>
        <v>506.58899999999994</v>
      </c>
      <c r="E49" s="5">
        <f t="shared" si="1"/>
        <v>1221.4251892962113</v>
      </c>
      <c r="F49">
        <f t="shared" si="2"/>
        <v>1.3145705856618286</v>
      </c>
      <c r="G49">
        <f t="shared" si="3"/>
        <v>1.4285094294724692</v>
      </c>
      <c r="H49">
        <f t="shared" si="4"/>
        <v>0.92023934777055216</v>
      </c>
    </row>
    <row r="50" spans="1:8" x14ac:dyDescent="0.2">
      <c r="A50">
        <v>42</v>
      </c>
      <c r="B50" s="2">
        <v>614.95299999999997</v>
      </c>
      <c r="C50" s="2">
        <v>231.91800000000001</v>
      </c>
      <c r="D50" s="2">
        <f t="shared" si="0"/>
        <v>505.06799999999998</v>
      </c>
      <c r="E50" s="5">
        <f t="shared" si="1"/>
        <v>1218.545821856605</v>
      </c>
      <c r="F50">
        <f t="shared" si="2"/>
        <v>1.2925022922950753</v>
      </c>
      <c r="G50">
        <f t="shared" si="3"/>
        <v>1.4118010585650835</v>
      </c>
      <c r="H50">
        <f t="shared" si="4"/>
        <v>0.91549888311370142</v>
      </c>
    </row>
    <row r="51" spans="1:8" x14ac:dyDescent="0.2">
      <c r="A51">
        <v>43</v>
      </c>
      <c r="B51" s="2">
        <v>615.49</v>
      </c>
      <c r="C51" s="2">
        <v>230.41900000000001</v>
      </c>
      <c r="D51" s="2">
        <f t="shared" si="0"/>
        <v>503.56899999999996</v>
      </c>
      <c r="E51" s="5">
        <f t="shared" si="1"/>
        <v>1215.6987882134326</v>
      </c>
      <c r="F51">
        <f t="shared" si="2"/>
        <v>1.281740409184347</v>
      </c>
      <c r="G51">
        <f t="shared" si="3"/>
        <v>1.3928782625925427</v>
      </c>
      <c r="H51">
        <f t="shared" si="4"/>
        <v>0.92020993047781752</v>
      </c>
    </row>
    <row r="52" spans="1:8" x14ac:dyDescent="0.2">
      <c r="A52">
        <v>44</v>
      </c>
      <c r="B52" s="2">
        <v>616.02700000000004</v>
      </c>
      <c r="C52" s="2">
        <v>228.929</v>
      </c>
      <c r="D52" s="2">
        <f t="shared" si="0"/>
        <v>502.07899999999995</v>
      </c>
      <c r="E52" s="5">
        <f t="shared" si="1"/>
        <v>1212.8596636680766</v>
      </c>
      <c r="F52">
        <f t="shared" si="2"/>
        <v>1.2581497840849116</v>
      </c>
      <c r="G52">
        <f t="shared" si="3"/>
        <v>1.3716767037048376</v>
      </c>
      <c r="H52">
        <f t="shared" si="4"/>
        <v>0.91723492911026716</v>
      </c>
    </row>
    <row r="53" spans="1:8" x14ac:dyDescent="0.2">
      <c r="A53">
        <v>45</v>
      </c>
      <c r="B53" s="2">
        <v>616.56299999999999</v>
      </c>
      <c r="C53" s="2">
        <v>227.46299999999999</v>
      </c>
      <c r="D53" s="2">
        <f t="shared" si="0"/>
        <v>500.61299999999994</v>
      </c>
      <c r="E53" s="5">
        <f t="shared" si="1"/>
        <v>1210.0573125749179</v>
      </c>
      <c r="F53">
        <f t="shared" si="2"/>
        <v>1.2432554769568718</v>
      </c>
      <c r="G53">
        <f t="shared" si="3"/>
        <v>1.3560548937083925</v>
      </c>
      <c r="H53">
        <f t="shared" si="4"/>
        <v>0.91681795679889544</v>
      </c>
    </row>
    <row r="54" spans="1:8" x14ac:dyDescent="0.2">
      <c r="A54">
        <v>46</v>
      </c>
      <c r="B54" s="2">
        <v>617.1</v>
      </c>
      <c r="C54" s="2">
        <v>226.011</v>
      </c>
      <c r="D54" s="2">
        <f t="shared" si="0"/>
        <v>499.16099999999994</v>
      </c>
      <c r="E54" s="5">
        <f t="shared" si="1"/>
        <v>1207.2729457249091</v>
      </c>
      <c r="F54">
        <f t="shared" si="2"/>
        <v>1.2224551273811044</v>
      </c>
      <c r="G54">
        <f t="shared" si="3"/>
        <v>1.335712364644269</v>
      </c>
      <c r="H54">
        <f t="shared" si="4"/>
        <v>0.91520836352119295</v>
      </c>
    </row>
    <row r="55" spans="1:8" x14ac:dyDescent="0.2">
      <c r="A55">
        <v>47</v>
      </c>
      <c r="B55" s="2">
        <v>617.63599999999997</v>
      </c>
      <c r="C55" s="2">
        <v>224.58</v>
      </c>
      <c r="D55" s="2">
        <f t="shared" si="0"/>
        <v>497.73</v>
      </c>
      <c r="E55" s="5">
        <f t="shared" si="1"/>
        <v>1204.5202828109675</v>
      </c>
      <c r="F55">
        <f t="shared" si="2"/>
        <v>1.2119969811104536</v>
      </c>
      <c r="G55">
        <f t="shared" si="3"/>
        <v>1.3183042360311901</v>
      </c>
      <c r="H55">
        <f t="shared" si="4"/>
        <v>0.91936060583346157</v>
      </c>
    </row>
    <row r="56" spans="1:8" x14ac:dyDescent="0.2">
      <c r="A56">
        <v>48</v>
      </c>
      <c r="B56" s="2">
        <v>618.17200000000003</v>
      </c>
      <c r="C56" s="2">
        <v>223.15799999999999</v>
      </c>
      <c r="D56" s="2">
        <f t="shared" si="0"/>
        <v>496.30799999999999</v>
      </c>
      <c r="E56" s="5">
        <f t="shared" si="1"/>
        <v>1201.7764905810418</v>
      </c>
      <c r="F56">
        <f t="shared" si="2"/>
        <v>1.1964805019423828</v>
      </c>
      <c r="G56">
        <f t="shared" si="3"/>
        <v>1.3035812144799948</v>
      </c>
      <c r="H56">
        <f t="shared" si="4"/>
        <v>0.91784116605244648</v>
      </c>
    </row>
    <row r="57" spans="1:8" x14ac:dyDescent="0.2">
      <c r="A57">
        <v>49</v>
      </c>
      <c r="B57" s="2">
        <v>618.70899999999995</v>
      </c>
      <c r="C57" s="2">
        <v>221.751</v>
      </c>
      <c r="D57" s="2">
        <f t="shared" si="0"/>
        <v>494.90099999999995</v>
      </c>
      <c r="E57" s="5">
        <f t="shared" si="1"/>
        <v>1199.0533413386754</v>
      </c>
      <c r="F57">
        <f t="shared" si="2"/>
        <v>1.1852848516306962</v>
      </c>
      <c r="G57">
        <f t="shared" si="3"/>
        <v>1.2867246637822274</v>
      </c>
      <c r="H57">
        <f t="shared" si="4"/>
        <v>0.92116432131381032</v>
      </c>
    </row>
    <row r="58" spans="1:8" x14ac:dyDescent="0.2">
      <c r="A58">
        <v>50</v>
      </c>
      <c r="B58" s="2">
        <v>619.24599999999998</v>
      </c>
      <c r="C58" s="2">
        <v>220.35400000000001</v>
      </c>
      <c r="D58" s="2">
        <f t="shared" si="0"/>
        <v>493.50400000000002</v>
      </c>
      <c r="E58" s="5">
        <f t="shared" si="1"/>
        <v>1196.3413611635629</v>
      </c>
      <c r="F58">
        <f t="shared" si="2"/>
        <v>1.1597476716082957</v>
      </c>
      <c r="G58">
        <f t="shared" si="3"/>
        <v>1.2677643230682092</v>
      </c>
      <c r="H58">
        <f t="shared" si="4"/>
        <v>0.91479753019197252</v>
      </c>
    </row>
    <row r="59" spans="1:8" x14ac:dyDescent="0.2">
      <c r="A59">
        <v>51</v>
      </c>
      <c r="B59" s="2">
        <v>619.78200000000004</v>
      </c>
      <c r="C59" s="2">
        <v>218.98400000000001</v>
      </c>
      <c r="D59" s="2">
        <f t="shared" si="0"/>
        <v>492.13400000000001</v>
      </c>
      <c r="E59" s="5">
        <f t="shared" si="1"/>
        <v>1193.6738584701209</v>
      </c>
      <c r="F59">
        <f t="shared" si="2"/>
        <v>1.1537831879982587</v>
      </c>
      <c r="G59">
        <f t="shared" si="3"/>
        <v>1.251656299546537</v>
      </c>
      <c r="H59">
        <f t="shared" si="4"/>
        <v>0.92180512207405763</v>
      </c>
    </row>
    <row r="60" spans="1:8" x14ac:dyDescent="0.2">
      <c r="A60">
        <v>52</v>
      </c>
      <c r="B60" s="2">
        <v>620.31799999999998</v>
      </c>
      <c r="C60" s="2">
        <v>217.61799999999999</v>
      </c>
      <c r="D60" s="2">
        <f t="shared" si="0"/>
        <v>490.76799999999997</v>
      </c>
      <c r="E60" s="5">
        <f t="shared" si="1"/>
        <v>1191.0063029396765</v>
      </c>
      <c r="F60">
        <f t="shared" si="2"/>
        <v>1.1335069006463301</v>
      </c>
      <c r="G60">
        <f t="shared" si="3"/>
        <v>1.2380341493374301</v>
      </c>
      <c r="H60">
        <f t="shared" si="4"/>
        <v>0.91556997943308693</v>
      </c>
    </row>
    <row r="61" spans="1:8" x14ac:dyDescent="0.2">
      <c r="A61">
        <v>53</v>
      </c>
      <c r="B61" s="2">
        <v>620.85500000000002</v>
      </c>
      <c r="C61" s="2">
        <v>216.273</v>
      </c>
      <c r="D61" s="2">
        <f t="shared" si="0"/>
        <v>489.423</v>
      </c>
      <c r="E61" s="5">
        <f t="shared" si="1"/>
        <v>1188.3720916028117</v>
      </c>
      <c r="F61">
        <f t="shared" si="2"/>
        <v>1.121750050752262</v>
      </c>
      <c r="G61">
        <f t="shared" si="3"/>
        <v>1.2224517883129979</v>
      </c>
      <c r="H61">
        <f t="shared" si="4"/>
        <v>0.91762314185027627</v>
      </c>
    </row>
    <row r="62" spans="1:8" x14ac:dyDescent="0.2">
      <c r="A62">
        <v>54</v>
      </c>
      <c r="B62" s="2">
        <v>621.39200000000005</v>
      </c>
      <c r="C62" s="2">
        <v>214.93899999999999</v>
      </c>
      <c r="D62" s="2">
        <f t="shared" si="0"/>
        <v>488.08899999999994</v>
      </c>
      <c r="E62" s="5">
        <f t="shared" si="1"/>
        <v>1185.7518968859717</v>
      </c>
      <c r="F62">
        <f t="shared" si="2"/>
        <v>1.1075302157521447</v>
      </c>
      <c r="G62">
        <f t="shared" si="3"/>
        <v>1.2048753406296848</v>
      </c>
      <c r="H62">
        <f t="shared" si="4"/>
        <v>0.91920730585566957</v>
      </c>
    </row>
    <row r="63" spans="1:8" x14ac:dyDescent="0.2">
      <c r="A63">
        <v>55</v>
      </c>
      <c r="B63" s="2">
        <v>621.928</v>
      </c>
      <c r="C63" s="2">
        <v>213.619</v>
      </c>
      <c r="D63" s="2">
        <f t="shared" si="0"/>
        <v>486.76900000000001</v>
      </c>
      <c r="E63" s="5">
        <f t="shared" si="1"/>
        <v>1183.1518079450466</v>
      </c>
      <c r="F63">
        <f t="shared" si="2"/>
        <v>1.0933808744083346</v>
      </c>
      <c r="G63">
        <f t="shared" si="3"/>
        <v>1.1920787743489065</v>
      </c>
      <c r="H63">
        <f t="shared" si="4"/>
        <v>0.9172052199365105</v>
      </c>
    </row>
    <row r="64" spans="1:8" x14ac:dyDescent="0.2">
      <c r="A64">
        <v>56</v>
      </c>
      <c r="B64" s="2">
        <v>622.46500000000003</v>
      </c>
      <c r="C64" s="2">
        <v>212.31299999999999</v>
      </c>
      <c r="D64" s="2">
        <f t="shared" si="0"/>
        <v>485.46299999999997</v>
      </c>
      <c r="E64" s="5">
        <f t="shared" si="1"/>
        <v>1180.5720453873403</v>
      </c>
      <c r="F64">
        <f t="shared" si="2"/>
        <v>1.0851492403315723</v>
      </c>
      <c r="G64">
        <f t="shared" si="3"/>
        <v>1.1773138331048594</v>
      </c>
      <c r="H64">
        <f t="shared" si="4"/>
        <v>0.92171620668872389</v>
      </c>
    </row>
    <row r="65" spans="1:8" x14ac:dyDescent="0.2">
      <c r="A65">
        <v>57</v>
      </c>
      <c r="B65" s="2">
        <v>623.00199999999995</v>
      </c>
      <c r="C65" s="2">
        <v>211.01400000000001</v>
      </c>
      <c r="D65" s="2">
        <f t="shared" si="0"/>
        <v>484.16399999999999</v>
      </c>
      <c r="E65" s="5">
        <f t="shared" si="1"/>
        <v>1177.9989432885407</v>
      </c>
      <c r="F65">
        <f t="shared" si="2"/>
        <v>1.0686137310114179</v>
      </c>
      <c r="G65">
        <f t="shared" si="3"/>
        <v>1.1627457617574448</v>
      </c>
      <c r="H65">
        <f t="shared" si="4"/>
        <v>0.91904332499673014</v>
      </c>
    </row>
    <row r="66" spans="1:8" x14ac:dyDescent="0.2">
      <c r="A66">
        <v>58</v>
      </c>
      <c r="B66" s="2">
        <v>623.53899999999999</v>
      </c>
      <c r="C66" s="2">
        <v>209.732</v>
      </c>
      <c r="D66" s="2">
        <f t="shared" si="0"/>
        <v>482.88199999999995</v>
      </c>
      <c r="E66" s="5">
        <f t="shared" si="1"/>
        <v>1175.4524951050985</v>
      </c>
      <c r="F66">
        <f t="shared" si="2"/>
        <v>1.0488369839613325</v>
      </c>
      <c r="G66">
        <f t="shared" si="3"/>
        <v>1.1463441475655161</v>
      </c>
      <c r="H66">
        <f t="shared" si="4"/>
        <v>0.91494075857476231</v>
      </c>
    </row>
    <row r="67" spans="1:8" x14ac:dyDescent="0.2">
      <c r="A67">
        <v>59</v>
      </c>
      <c r="B67" s="2">
        <v>624.07500000000005</v>
      </c>
      <c r="C67" s="2">
        <v>208.471</v>
      </c>
      <c r="D67" s="2">
        <f t="shared" si="0"/>
        <v>481.62099999999998</v>
      </c>
      <c r="E67" s="5">
        <f t="shared" si="1"/>
        <v>1172.9409440056172</v>
      </c>
      <c r="F67">
        <f t="shared" si="2"/>
        <v>1.0399561840089391</v>
      </c>
      <c r="G67">
        <f t="shared" si="3"/>
        <v>1.1345639592305485</v>
      </c>
      <c r="H67">
        <f t="shared" si="4"/>
        <v>0.91661309664219226</v>
      </c>
    </row>
    <row r="68" spans="1:8" x14ac:dyDescent="0.2">
      <c r="A68">
        <v>60</v>
      </c>
      <c r="B68" s="2">
        <v>624.61199999999997</v>
      </c>
      <c r="C68" s="2">
        <v>207.21799999999999</v>
      </c>
      <c r="D68" s="2">
        <f t="shared" si="0"/>
        <v>480.36799999999994</v>
      </c>
      <c r="E68" s="5">
        <f t="shared" si="1"/>
        <v>1170.4386203046429</v>
      </c>
      <c r="F68">
        <f t="shared" si="2"/>
        <v>1.0335965549239465</v>
      </c>
      <c r="G68">
        <f t="shared" si="3"/>
        <v>1.1208412407339214</v>
      </c>
      <c r="H68">
        <f t="shared" si="4"/>
        <v>0.92216142425947178</v>
      </c>
    </row>
    <row r="69" spans="1:8" x14ac:dyDescent="0.2">
      <c r="A69">
        <v>61</v>
      </c>
      <c r="B69" s="2">
        <v>625.149</v>
      </c>
      <c r="C69" s="2">
        <v>205.97</v>
      </c>
      <c r="D69" s="2">
        <f t="shared" si="0"/>
        <v>479.12</v>
      </c>
      <c r="E69" s="5">
        <f t="shared" si="1"/>
        <v>1167.9396258548768</v>
      </c>
      <c r="F69">
        <f t="shared" si="2"/>
        <v>1.0231253901176263</v>
      </c>
      <c r="G69">
        <f t="shared" si="3"/>
        <v>1.1052176344204887</v>
      </c>
      <c r="H69">
        <f t="shared" si="4"/>
        <v>0.92572300536454366</v>
      </c>
    </row>
    <row r="70" spans="1:8" x14ac:dyDescent="0.2">
      <c r="A70">
        <v>62</v>
      </c>
      <c r="B70" s="2">
        <v>625.68499999999995</v>
      </c>
      <c r="C70" s="2">
        <v>204.732</v>
      </c>
      <c r="D70" s="2">
        <f t="shared" si="0"/>
        <v>477.88199999999995</v>
      </c>
      <c r="E70" s="5">
        <f t="shared" si="1"/>
        <v>1165.4540815069267</v>
      </c>
      <c r="F70">
        <f t="shared" si="2"/>
        <v>0.99950647338604437</v>
      </c>
      <c r="G70">
        <f t="shared" si="3"/>
        <v>1.0939309394829289</v>
      </c>
      <c r="H70">
        <f t="shared" si="4"/>
        <v>0.91368333896697684</v>
      </c>
    </row>
    <row r="71" spans="1:8" x14ac:dyDescent="0.2">
      <c r="A71">
        <v>63</v>
      </c>
      <c r="B71" s="2">
        <v>626.22199999999998</v>
      </c>
      <c r="C71" s="2">
        <v>203.52</v>
      </c>
      <c r="D71" s="2">
        <f t="shared" si="0"/>
        <v>476.66999999999996</v>
      </c>
      <c r="E71" s="5">
        <f t="shared" si="1"/>
        <v>1163.0143848128914</v>
      </c>
      <c r="F71">
        <f t="shared" si="2"/>
        <v>0.98589287647491808</v>
      </c>
      <c r="G71">
        <f t="shared" si="3"/>
        <v>1.0789497608356833</v>
      </c>
      <c r="H71">
        <f t="shared" si="4"/>
        <v>0.9137523472004021</v>
      </c>
    </row>
    <row r="72" spans="1:8" x14ac:dyDescent="0.2">
      <c r="A72">
        <v>64</v>
      </c>
      <c r="B72" s="2">
        <v>626.75800000000004</v>
      </c>
      <c r="C72" s="2">
        <v>202.322</v>
      </c>
      <c r="D72" s="2">
        <f t="shared" si="0"/>
        <v>475.47199999999998</v>
      </c>
      <c r="E72" s="5">
        <f t="shared" si="1"/>
        <v>1160.5966828902481</v>
      </c>
      <c r="F72">
        <f t="shared" si="2"/>
        <v>0.98055842609890242</v>
      </c>
      <c r="G72">
        <f t="shared" si="3"/>
        <v>1.0662518811898416</v>
      </c>
      <c r="H72">
        <f t="shared" si="4"/>
        <v>0.91963113350354608</v>
      </c>
    </row>
    <row r="73" spans="1:8" x14ac:dyDescent="0.2">
      <c r="A73">
        <v>65</v>
      </c>
      <c r="B73" s="2">
        <v>627.29399999999998</v>
      </c>
      <c r="C73" s="2">
        <v>201.12799999999999</v>
      </c>
      <c r="D73" s="2">
        <f t="shared" si="0"/>
        <v>474.27799999999996</v>
      </c>
      <c r="E73" s="5">
        <f t="shared" si="1"/>
        <v>1158.1809242491756</v>
      </c>
      <c r="F73">
        <f t="shared" si="2"/>
        <v>0.9654049523144862</v>
      </c>
      <c r="G73">
        <f t="shared" si="3"/>
        <v>1.0556573819740283</v>
      </c>
      <c r="H73">
        <f t="shared" si="4"/>
        <v>0.91450594558361886</v>
      </c>
    </row>
    <row r="74" spans="1:8" x14ac:dyDescent="0.2">
      <c r="A74">
        <v>66</v>
      </c>
      <c r="B74" s="2">
        <v>627.83100000000002</v>
      </c>
      <c r="C74" s="2">
        <v>199.95</v>
      </c>
      <c r="D74" s="2">
        <f t="shared" ref="D74:D137" si="5">C74+273.15</f>
        <v>473.09999999999997</v>
      </c>
      <c r="E74" s="5">
        <f t="shared" ref="E74:E137" si="6">1/($C$4*D74^$D$4+$E$4*D74^$F$4)</f>
        <v>1155.7915321308765</v>
      </c>
      <c r="F74">
        <f t="shared" ref="F74:F137" si="7">-$I$6*E74*(D75 - D74)</f>
        <v>0.9675024582646552</v>
      </c>
      <c r="G74">
        <f t="shared" ref="G74:G137" si="8">$L$6*$F$6*(B75-B74)*((D74)^4-$K$6^4)</f>
        <v>1.0433350224349416</v>
      </c>
      <c r="H74">
        <f t="shared" ref="H74:H137" si="9">F74/G74</f>
        <v>0.92731714881639082</v>
      </c>
    </row>
    <row r="75" spans="1:8" x14ac:dyDescent="0.2">
      <c r="A75">
        <v>67</v>
      </c>
      <c r="B75" s="2">
        <v>628.36800000000005</v>
      </c>
      <c r="C75" s="2">
        <v>198.767</v>
      </c>
      <c r="D75" s="2">
        <f t="shared" si="5"/>
        <v>471.91699999999997</v>
      </c>
      <c r="E75" s="5">
        <f t="shared" si="6"/>
        <v>1153.385986469408</v>
      </c>
      <c r="F75">
        <f t="shared" si="7"/>
        <v>0.93937244855365043</v>
      </c>
      <c r="G75">
        <f t="shared" si="8"/>
        <v>1.0291326248938566</v>
      </c>
      <c r="H75">
        <f t="shared" si="9"/>
        <v>0.91278074937186648</v>
      </c>
    </row>
    <row r="76" spans="1:8" x14ac:dyDescent="0.2">
      <c r="A76">
        <v>68</v>
      </c>
      <c r="B76" s="2">
        <v>628.904</v>
      </c>
      <c r="C76" s="2">
        <v>197.61600000000001</v>
      </c>
      <c r="D76" s="2">
        <f t="shared" si="5"/>
        <v>470.76599999999996</v>
      </c>
      <c r="E76" s="5">
        <f t="shared" si="6"/>
        <v>1151.0397198999067</v>
      </c>
      <c r="F76">
        <f t="shared" si="7"/>
        <v>0.93338915884811136</v>
      </c>
      <c r="G76">
        <f t="shared" si="8"/>
        <v>1.0172929022361021</v>
      </c>
      <c r="H76">
        <f t="shared" si="9"/>
        <v>0.91752253141296602</v>
      </c>
    </row>
    <row r="77" spans="1:8" x14ac:dyDescent="0.2">
      <c r="A77">
        <v>69</v>
      </c>
      <c r="B77" s="2">
        <v>629.44000000000005</v>
      </c>
      <c r="C77" s="2">
        <v>196.47</v>
      </c>
      <c r="D77" s="2">
        <f t="shared" si="5"/>
        <v>469.62</v>
      </c>
      <c r="E77" s="5">
        <f t="shared" si="6"/>
        <v>1148.6979635790863</v>
      </c>
      <c r="F77">
        <f t="shared" si="7"/>
        <v>0.92742611277160458</v>
      </c>
      <c r="G77">
        <f t="shared" si="8"/>
        <v>1.0074666762347317</v>
      </c>
      <c r="H77">
        <f t="shared" si="9"/>
        <v>0.92055264422018623</v>
      </c>
    </row>
    <row r="78" spans="1:8" x14ac:dyDescent="0.2">
      <c r="A78">
        <v>70</v>
      </c>
      <c r="B78" s="2">
        <v>629.97699999999998</v>
      </c>
      <c r="C78" s="2">
        <v>195.32900000000001</v>
      </c>
      <c r="D78" s="2">
        <f t="shared" si="5"/>
        <v>468.47899999999998</v>
      </c>
      <c r="E78" s="5">
        <f t="shared" si="6"/>
        <v>1146.3607839781262</v>
      </c>
      <c r="F78">
        <f t="shared" si="7"/>
        <v>0.91012700741357011</v>
      </c>
      <c r="G78">
        <f t="shared" si="8"/>
        <v>0.99587862692901896</v>
      </c>
      <c r="H78">
        <f t="shared" si="9"/>
        <v>0.91389350348859255</v>
      </c>
    </row>
    <row r="79" spans="1:8" x14ac:dyDescent="0.2">
      <c r="A79">
        <v>71</v>
      </c>
      <c r="B79" s="2">
        <v>630.51400000000001</v>
      </c>
      <c r="C79" s="2">
        <v>194.20699999999999</v>
      </c>
      <c r="D79" s="2">
        <f t="shared" si="5"/>
        <v>467.35699999999997</v>
      </c>
      <c r="E79" s="5">
        <f t="shared" si="6"/>
        <v>1144.0570276053973</v>
      </c>
      <c r="F79">
        <f t="shared" si="7"/>
        <v>0.90586938830889796</v>
      </c>
      <c r="G79">
        <f t="shared" si="8"/>
        <v>0.98273235427843331</v>
      </c>
      <c r="H79">
        <f t="shared" si="9"/>
        <v>0.92178647051264373</v>
      </c>
    </row>
    <row r="80" spans="1:8" x14ac:dyDescent="0.2">
      <c r="A80">
        <v>72</v>
      </c>
      <c r="B80" s="2">
        <v>631.04999999999995</v>
      </c>
      <c r="C80" s="2">
        <v>193.08799999999999</v>
      </c>
      <c r="D80" s="2">
        <f t="shared" si="5"/>
        <v>466.23799999999994</v>
      </c>
      <c r="E80" s="5">
        <f t="shared" si="6"/>
        <v>1141.7539962015348</v>
      </c>
      <c r="F80">
        <f t="shared" si="7"/>
        <v>0.89839050201594606</v>
      </c>
      <c r="G80">
        <f t="shared" si="8"/>
        <v>0.97155150496937137</v>
      </c>
      <c r="H80">
        <f t="shared" si="9"/>
        <v>0.92469673241283101</v>
      </c>
    </row>
    <row r="81" spans="1:8" x14ac:dyDescent="0.2">
      <c r="A81">
        <v>73</v>
      </c>
      <c r="B81" s="2">
        <v>631.58600000000001</v>
      </c>
      <c r="C81" s="2">
        <v>191.976</v>
      </c>
      <c r="D81" s="2">
        <f t="shared" si="5"/>
        <v>465.12599999999998</v>
      </c>
      <c r="E81" s="5">
        <f t="shared" si="6"/>
        <v>1139.4599879533293</v>
      </c>
      <c r="F81">
        <f t="shared" si="7"/>
        <v>0.87400956602374369</v>
      </c>
      <c r="G81">
        <f t="shared" si="8"/>
        <v>0.96231207815721898</v>
      </c>
      <c r="H81">
        <f t="shared" si="9"/>
        <v>0.90823921455649781</v>
      </c>
    </row>
    <row r="82" spans="1:8" x14ac:dyDescent="0.2">
      <c r="A82">
        <v>74</v>
      </c>
      <c r="B82" s="2">
        <v>632.12300000000005</v>
      </c>
      <c r="C82" s="2">
        <v>190.892</v>
      </c>
      <c r="D82" s="2">
        <f t="shared" si="5"/>
        <v>464.04199999999997</v>
      </c>
      <c r="E82" s="5">
        <f t="shared" si="6"/>
        <v>1137.2185702273214</v>
      </c>
      <c r="F82">
        <f t="shared" si="7"/>
        <v>0.8682668332559943</v>
      </c>
      <c r="G82">
        <f t="shared" si="8"/>
        <v>0.949842278915213</v>
      </c>
      <c r="H82">
        <f t="shared" si="9"/>
        <v>0.91411685132358644</v>
      </c>
    </row>
    <row r="83" spans="1:8" x14ac:dyDescent="0.2">
      <c r="A83">
        <v>75</v>
      </c>
      <c r="B83" s="2">
        <v>632.65899999999999</v>
      </c>
      <c r="C83" s="2">
        <v>189.81299999999999</v>
      </c>
      <c r="D83" s="2">
        <f t="shared" si="5"/>
        <v>462.96299999999997</v>
      </c>
      <c r="E83" s="5">
        <f t="shared" si="6"/>
        <v>1134.9824138561557</v>
      </c>
      <c r="F83">
        <f t="shared" si="7"/>
        <v>0.85933150496773347</v>
      </c>
      <c r="G83">
        <f t="shared" si="8"/>
        <v>0.93928780003074086</v>
      </c>
      <c r="H83">
        <f t="shared" si="9"/>
        <v>0.91487561633357684</v>
      </c>
    </row>
    <row r="84" spans="1:8" x14ac:dyDescent="0.2">
      <c r="A84">
        <v>76</v>
      </c>
      <c r="B84" s="2">
        <v>633.19500000000005</v>
      </c>
      <c r="C84" s="2">
        <v>188.74299999999999</v>
      </c>
      <c r="D84" s="2">
        <f t="shared" si="5"/>
        <v>461.89299999999997</v>
      </c>
      <c r="E84" s="5">
        <f t="shared" si="6"/>
        <v>1132.759901047179</v>
      </c>
      <c r="F84">
        <f t="shared" si="7"/>
        <v>0.85123644215176886</v>
      </c>
      <c r="G84">
        <f t="shared" si="8"/>
        <v>0.93062698986407344</v>
      </c>
      <c r="H84">
        <f t="shared" si="9"/>
        <v>0.91469133328714192</v>
      </c>
    </row>
    <row r="85" spans="1:8" x14ac:dyDescent="0.2">
      <c r="A85">
        <v>77</v>
      </c>
      <c r="B85" s="2">
        <v>633.73199999999997</v>
      </c>
      <c r="C85" s="2">
        <v>187.68100000000001</v>
      </c>
      <c r="D85" s="2">
        <f t="shared" si="5"/>
        <v>460.83100000000002</v>
      </c>
      <c r="E85" s="5">
        <f t="shared" si="6"/>
        <v>1130.5490677865992</v>
      </c>
      <c r="F85">
        <f t="shared" si="7"/>
        <v>0.84797511158779282</v>
      </c>
      <c r="G85">
        <f t="shared" si="8"/>
        <v>0.92036294431355425</v>
      </c>
      <c r="H85">
        <f t="shared" si="9"/>
        <v>0.92134860146966113</v>
      </c>
    </row>
    <row r="86" spans="1:8" x14ac:dyDescent="0.2">
      <c r="A86">
        <v>78</v>
      </c>
      <c r="B86" s="2">
        <v>634.26900000000001</v>
      </c>
      <c r="C86" s="2">
        <v>186.62100000000001</v>
      </c>
      <c r="D86" s="2">
        <f t="shared" si="5"/>
        <v>459.77099999999996</v>
      </c>
      <c r="E86" s="5">
        <f t="shared" si="6"/>
        <v>1128.33748744427</v>
      </c>
      <c r="F86">
        <f t="shared" si="7"/>
        <v>0.83034807036015912</v>
      </c>
      <c r="G86">
        <f t="shared" si="8"/>
        <v>0.90849379458276058</v>
      </c>
      <c r="H86">
        <f t="shared" si="9"/>
        <v>0.91398320529146704</v>
      </c>
    </row>
    <row r="87" spans="1:8" x14ac:dyDescent="0.2">
      <c r="A87">
        <v>79</v>
      </c>
      <c r="B87" s="2">
        <v>634.80499999999995</v>
      </c>
      <c r="C87" s="2">
        <v>185.58099999999999</v>
      </c>
      <c r="D87" s="2">
        <f t="shared" si="5"/>
        <v>458.73099999999999</v>
      </c>
      <c r="E87" s="5">
        <f t="shared" si="6"/>
        <v>1126.1628616566836</v>
      </c>
      <c r="F87">
        <f t="shared" si="7"/>
        <v>0.82396651749914396</v>
      </c>
      <c r="G87">
        <f t="shared" si="8"/>
        <v>0.89859818055745044</v>
      </c>
      <c r="H87">
        <f t="shared" si="9"/>
        <v>0.91694656780630435</v>
      </c>
    </row>
    <row r="88" spans="1:8" x14ac:dyDescent="0.2">
      <c r="A88">
        <v>80</v>
      </c>
      <c r="B88" s="2">
        <v>635.34100000000001</v>
      </c>
      <c r="C88" s="2">
        <v>184.547</v>
      </c>
      <c r="D88" s="2">
        <f t="shared" si="5"/>
        <v>457.697</v>
      </c>
      <c r="E88" s="5">
        <f t="shared" si="6"/>
        <v>1123.9960895464735</v>
      </c>
      <c r="F88">
        <f t="shared" si="7"/>
        <v>0.81681380305312279</v>
      </c>
      <c r="G88">
        <f t="shared" si="8"/>
        <v>0.89048441095605591</v>
      </c>
      <c r="H88">
        <f t="shared" si="9"/>
        <v>0.91726906502064676</v>
      </c>
    </row>
    <row r="89" spans="1:8" x14ac:dyDescent="0.2">
      <c r="A89">
        <v>81</v>
      </c>
      <c r="B89" s="2">
        <v>635.87800000000004</v>
      </c>
      <c r="C89" s="2">
        <v>183.52</v>
      </c>
      <c r="D89" s="2">
        <f t="shared" si="5"/>
        <v>456.66999999999996</v>
      </c>
      <c r="E89" s="5">
        <f t="shared" si="6"/>
        <v>1121.8393498673795</v>
      </c>
      <c r="F89">
        <f t="shared" si="7"/>
        <v>0.80175165920581215</v>
      </c>
      <c r="G89">
        <f t="shared" si="8"/>
        <v>0.87918561777415538</v>
      </c>
      <c r="H89">
        <f t="shared" si="9"/>
        <v>0.91192535796435836</v>
      </c>
    </row>
    <row r="90" spans="1:8" x14ac:dyDescent="0.2">
      <c r="A90">
        <v>82</v>
      </c>
      <c r="B90" s="2">
        <v>636.41399999999999</v>
      </c>
      <c r="C90" s="2">
        <v>182.51</v>
      </c>
      <c r="D90" s="2">
        <f t="shared" si="5"/>
        <v>455.65999999999997</v>
      </c>
      <c r="E90" s="5">
        <f t="shared" si="6"/>
        <v>1119.7137997167258</v>
      </c>
      <c r="F90">
        <f t="shared" si="7"/>
        <v>0.79864796055697695</v>
      </c>
      <c r="G90">
        <f t="shared" si="8"/>
        <v>0.86976788623543355</v>
      </c>
      <c r="H90">
        <f t="shared" si="9"/>
        <v>0.91823114326940614</v>
      </c>
    </row>
    <row r="91" spans="1:8" x14ac:dyDescent="0.2">
      <c r="A91">
        <v>83</v>
      </c>
      <c r="B91" s="2">
        <v>636.95000000000005</v>
      </c>
      <c r="C91" s="2">
        <v>181.50200000000001</v>
      </c>
      <c r="D91" s="2">
        <f t="shared" si="5"/>
        <v>454.65199999999999</v>
      </c>
      <c r="E91" s="5">
        <f t="shared" si="6"/>
        <v>1117.5879938008468</v>
      </c>
      <c r="F91">
        <f t="shared" si="7"/>
        <v>0.78289721176935168</v>
      </c>
      <c r="G91">
        <f t="shared" si="8"/>
        <v>0.86203631761791732</v>
      </c>
      <c r="H91">
        <f t="shared" si="9"/>
        <v>0.90819516042287829</v>
      </c>
    </row>
    <row r="92" spans="1:8" x14ac:dyDescent="0.2">
      <c r="A92">
        <v>84</v>
      </c>
      <c r="B92" s="2">
        <v>637.48699999999997</v>
      </c>
      <c r="C92" s="2">
        <v>180.512</v>
      </c>
      <c r="D92" s="2">
        <f t="shared" si="5"/>
        <v>453.66199999999998</v>
      </c>
      <c r="E92" s="5">
        <f t="shared" si="6"/>
        <v>1115.4958027821096</v>
      </c>
      <c r="F92">
        <f t="shared" si="7"/>
        <v>0.78616753072845613</v>
      </c>
      <c r="G92">
        <f t="shared" si="8"/>
        <v>0.85290944974790528</v>
      </c>
      <c r="H92">
        <f t="shared" si="9"/>
        <v>0.92174794283358441</v>
      </c>
    </row>
    <row r="93" spans="1:8" x14ac:dyDescent="0.2">
      <c r="A93">
        <v>85</v>
      </c>
      <c r="B93" s="2">
        <v>638.024</v>
      </c>
      <c r="C93" s="2">
        <v>179.51599999999999</v>
      </c>
      <c r="D93" s="2">
        <f t="shared" si="5"/>
        <v>452.66599999999994</v>
      </c>
      <c r="E93" s="5">
        <f t="shared" si="6"/>
        <v>1113.386581560138</v>
      </c>
      <c r="F93">
        <f t="shared" si="7"/>
        <v>0.77443919524500904</v>
      </c>
      <c r="G93">
        <f t="shared" si="8"/>
        <v>0.84221606677874905</v>
      </c>
      <c r="H93">
        <f t="shared" si="9"/>
        <v>0.91952555382496037</v>
      </c>
    </row>
    <row r="94" spans="1:8" x14ac:dyDescent="0.2">
      <c r="A94">
        <v>86</v>
      </c>
      <c r="B94" s="2">
        <v>638.55999999999995</v>
      </c>
      <c r="C94" s="2">
        <v>178.53299999999999</v>
      </c>
      <c r="D94" s="2">
        <f t="shared" si="5"/>
        <v>451.68299999999999</v>
      </c>
      <c r="E94" s="5">
        <f t="shared" si="6"/>
        <v>1111.3006078973269</v>
      </c>
      <c r="F94">
        <f t="shared" si="7"/>
        <v>0.76355197715385525</v>
      </c>
      <c r="G94">
        <f t="shared" si="8"/>
        <v>0.83484319124367634</v>
      </c>
      <c r="H94">
        <f t="shared" si="9"/>
        <v>0.91460526379376983</v>
      </c>
    </row>
    <row r="95" spans="1:8" x14ac:dyDescent="0.2">
      <c r="A95">
        <v>87</v>
      </c>
      <c r="B95" s="2">
        <v>639.09699999999998</v>
      </c>
      <c r="C95" s="2">
        <v>177.56200000000001</v>
      </c>
      <c r="D95" s="2">
        <f t="shared" si="5"/>
        <v>450.71199999999999</v>
      </c>
      <c r="E95" s="5">
        <f t="shared" si="6"/>
        <v>1109.2359181859626</v>
      </c>
      <c r="F95">
        <f t="shared" si="7"/>
        <v>0.75349952228008032</v>
      </c>
      <c r="G95">
        <f t="shared" si="8"/>
        <v>0.82606534837857382</v>
      </c>
      <c r="H95">
        <f t="shared" si="9"/>
        <v>0.9121548600955991</v>
      </c>
    </row>
    <row r="96" spans="1:8" x14ac:dyDescent="0.2">
      <c r="A96">
        <v>88</v>
      </c>
      <c r="B96" s="2">
        <v>639.63400000000001</v>
      </c>
      <c r="C96" s="2">
        <v>176.602</v>
      </c>
      <c r="D96" s="2">
        <f t="shared" si="5"/>
        <v>449.75199999999995</v>
      </c>
      <c r="E96" s="5">
        <f t="shared" si="6"/>
        <v>1107.1905300312135</v>
      </c>
      <c r="F96">
        <f t="shared" si="7"/>
        <v>0.74897630621189648</v>
      </c>
      <c r="G96">
        <f t="shared" si="8"/>
        <v>0.81744253832974245</v>
      </c>
      <c r="H96">
        <f t="shared" si="9"/>
        <v>0.9162433701361552</v>
      </c>
    </row>
    <row r="97" spans="1:8" x14ac:dyDescent="0.2">
      <c r="A97">
        <v>89</v>
      </c>
      <c r="B97" s="2">
        <v>640.17100000000005</v>
      </c>
      <c r="C97" s="2">
        <v>175.64599999999999</v>
      </c>
      <c r="D97" s="2">
        <f t="shared" si="5"/>
        <v>448.79599999999994</v>
      </c>
      <c r="E97" s="5">
        <f t="shared" si="6"/>
        <v>1105.149621063797</v>
      </c>
      <c r="F97">
        <f t="shared" si="7"/>
        <v>0.74212167439960608</v>
      </c>
      <c r="G97">
        <f t="shared" si="8"/>
        <v>0.80740400268738777</v>
      </c>
      <c r="H97">
        <f t="shared" si="9"/>
        <v>0.91914539924189875</v>
      </c>
    </row>
    <row r="98" spans="1:8" x14ac:dyDescent="0.2">
      <c r="A98">
        <v>90</v>
      </c>
      <c r="B98" s="2">
        <v>640.70699999999999</v>
      </c>
      <c r="C98" s="2">
        <v>174.697</v>
      </c>
      <c r="D98" s="2">
        <f t="shared" si="5"/>
        <v>447.84699999999998</v>
      </c>
      <c r="E98" s="5">
        <f t="shared" si="6"/>
        <v>1103.119661915204</v>
      </c>
      <c r="F98">
        <f t="shared" si="7"/>
        <v>0.72748888462276973</v>
      </c>
      <c r="G98">
        <f t="shared" si="8"/>
        <v>0.80049439824935165</v>
      </c>
      <c r="H98">
        <f t="shared" si="9"/>
        <v>0.90879946969492609</v>
      </c>
    </row>
    <row r="99" spans="1:8" x14ac:dyDescent="0.2">
      <c r="A99">
        <v>91</v>
      </c>
      <c r="B99" s="2">
        <v>641.24400000000003</v>
      </c>
      <c r="C99" s="2">
        <v>173.76499999999999</v>
      </c>
      <c r="D99" s="2">
        <f t="shared" si="5"/>
        <v>446.91499999999996</v>
      </c>
      <c r="E99" s="5">
        <f t="shared" si="6"/>
        <v>1101.1221902476962</v>
      </c>
      <c r="F99">
        <f t="shared" si="7"/>
        <v>0.71993835312098831</v>
      </c>
      <c r="G99">
        <f t="shared" si="8"/>
        <v>0.79228111109785659</v>
      </c>
      <c r="H99">
        <f t="shared" si="9"/>
        <v>0.90869054308688035</v>
      </c>
    </row>
    <row r="100" spans="1:8" x14ac:dyDescent="0.2">
      <c r="A100">
        <v>92</v>
      </c>
      <c r="B100" s="2">
        <v>641.78099999999995</v>
      </c>
      <c r="C100" s="2">
        <v>172.84100000000001</v>
      </c>
      <c r="D100" s="2">
        <f t="shared" si="5"/>
        <v>445.99099999999999</v>
      </c>
      <c r="E100" s="5">
        <f t="shared" si="6"/>
        <v>1099.1380691144341</v>
      </c>
      <c r="F100">
        <f t="shared" si="7"/>
        <v>0.72019659047521067</v>
      </c>
      <c r="G100">
        <f t="shared" si="8"/>
        <v>0.78272857645297833</v>
      </c>
      <c r="H100">
        <f t="shared" si="9"/>
        <v>0.92011025551010506</v>
      </c>
    </row>
    <row r="101" spans="1:8" x14ac:dyDescent="0.2">
      <c r="A101">
        <v>93</v>
      </c>
      <c r="B101" s="2">
        <v>642.31700000000001</v>
      </c>
      <c r="C101" s="2">
        <v>171.91499999999999</v>
      </c>
      <c r="D101" s="2">
        <f t="shared" si="5"/>
        <v>445.06499999999994</v>
      </c>
      <c r="E101" s="5">
        <f t="shared" si="6"/>
        <v>1097.1458592444355</v>
      </c>
      <c r="F101">
        <f t="shared" si="7"/>
        <v>0.71112781556120164</v>
      </c>
      <c r="G101">
        <f t="shared" si="8"/>
        <v>0.77612945811606227</v>
      </c>
      <c r="H101">
        <f t="shared" si="9"/>
        <v>0.91624896868024786</v>
      </c>
    </row>
    <row r="102" spans="1:8" x14ac:dyDescent="0.2">
      <c r="A102">
        <v>94</v>
      </c>
      <c r="B102" s="2">
        <v>642.85400000000004</v>
      </c>
      <c r="C102" s="2">
        <v>170.999</v>
      </c>
      <c r="D102" s="2">
        <f t="shared" si="5"/>
        <v>444.149</v>
      </c>
      <c r="E102" s="5">
        <f t="shared" si="6"/>
        <v>1095.1714236938467</v>
      </c>
      <c r="F102">
        <f t="shared" si="7"/>
        <v>0.70054874266280964</v>
      </c>
      <c r="G102">
        <f t="shared" si="8"/>
        <v>0.76820640006101792</v>
      </c>
      <c r="H102">
        <f t="shared" si="9"/>
        <v>0.91192776135055076</v>
      </c>
    </row>
    <row r="103" spans="1:8" x14ac:dyDescent="0.2">
      <c r="A103">
        <v>95</v>
      </c>
      <c r="B103" s="2">
        <v>643.39099999999996</v>
      </c>
      <c r="C103" s="2">
        <v>170.095</v>
      </c>
      <c r="D103" s="2">
        <f t="shared" si="5"/>
        <v>443.245</v>
      </c>
      <c r="E103" s="5">
        <f t="shared" si="6"/>
        <v>1093.2192045737274</v>
      </c>
      <c r="F103">
        <f t="shared" si="7"/>
        <v>0.69465859442243882</v>
      </c>
      <c r="G103">
        <f t="shared" si="8"/>
        <v>0.75901897159500686</v>
      </c>
      <c r="H103">
        <f t="shared" si="9"/>
        <v>0.91520583861386129</v>
      </c>
    </row>
    <row r="104" spans="1:8" x14ac:dyDescent="0.2">
      <c r="A104">
        <v>96</v>
      </c>
      <c r="B104" s="2">
        <v>643.92700000000002</v>
      </c>
      <c r="C104" s="2">
        <v>169.197</v>
      </c>
      <c r="D104" s="2">
        <f t="shared" si="5"/>
        <v>442.34699999999998</v>
      </c>
      <c r="E104" s="5">
        <f t="shared" si="6"/>
        <v>1091.2763505332782</v>
      </c>
      <c r="F104">
        <f t="shared" si="7"/>
        <v>0.68724655961722891</v>
      </c>
      <c r="G104">
        <f t="shared" si="8"/>
        <v>0.75136042480970999</v>
      </c>
      <c r="H104">
        <f t="shared" si="9"/>
        <v>0.91466962715168476</v>
      </c>
    </row>
    <row r="105" spans="1:8" x14ac:dyDescent="0.2">
      <c r="A105">
        <v>97</v>
      </c>
      <c r="B105" s="2">
        <v>644.46299999999997</v>
      </c>
      <c r="C105" s="2">
        <v>168.30699999999999</v>
      </c>
      <c r="D105" s="2">
        <f t="shared" si="5"/>
        <v>441.45699999999999</v>
      </c>
      <c r="E105" s="5">
        <f t="shared" si="6"/>
        <v>1089.3472697499558</v>
      </c>
      <c r="F105">
        <f t="shared" si="7"/>
        <v>0.68449004973068706</v>
      </c>
      <c r="G105">
        <f t="shared" si="8"/>
        <v>0.74520370365462651</v>
      </c>
      <c r="H105">
        <f t="shared" si="9"/>
        <v>0.9185274393750491</v>
      </c>
    </row>
    <row r="106" spans="1:8" x14ac:dyDescent="0.2">
      <c r="A106">
        <v>98</v>
      </c>
      <c r="B106" s="2">
        <v>645</v>
      </c>
      <c r="C106" s="2">
        <v>167.41900000000001</v>
      </c>
      <c r="D106" s="2">
        <f t="shared" si="5"/>
        <v>440.56899999999996</v>
      </c>
      <c r="E106" s="5">
        <f t="shared" si="6"/>
        <v>1087.4190141568877</v>
      </c>
      <c r="F106">
        <f t="shared" si="7"/>
        <v>0.67789222878171984</v>
      </c>
      <c r="G106">
        <f t="shared" si="8"/>
        <v>0.7377075997751843</v>
      </c>
      <c r="H106">
        <f t="shared" si="9"/>
        <v>0.91891723629837463</v>
      </c>
    </row>
    <row r="107" spans="1:8" x14ac:dyDescent="0.2">
      <c r="A107">
        <v>99</v>
      </c>
      <c r="B107" s="2">
        <v>645.53700000000003</v>
      </c>
      <c r="C107" s="2">
        <v>166.53800000000001</v>
      </c>
      <c r="D107" s="2">
        <f t="shared" si="5"/>
        <v>439.68799999999999</v>
      </c>
      <c r="E107" s="5">
        <f t="shared" si="6"/>
        <v>1085.5024918652134</v>
      </c>
      <c r="F107">
        <f t="shared" si="7"/>
        <v>0.66901646158535699</v>
      </c>
      <c r="G107">
        <f t="shared" si="8"/>
        <v>0.72895525330140531</v>
      </c>
      <c r="H107">
        <f t="shared" si="9"/>
        <v>0.91777438814716228</v>
      </c>
    </row>
    <row r="108" spans="1:8" x14ac:dyDescent="0.2">
      <c r="A108">
        <v>100</v>
      </c>
      <c r="B108" s="2">
        <v>646.07299999999998</v>
      </c>
      <c r="C108" s="2">
        <v>165.667</v>
      </c>
      <c r="D108" s="2">
        <f t="shared" si="5"/>
        <v>438.81700000000001</v>
      </c>
      <c r="E108" s="5">
        <f t="shared" si="6"/>
        <v>1083.6043266208569</v>
      </c>
      <c r="F108">
        <f t="shared" si="7"/>
        <v>0.65787872566156269</v>
      </c>
      <c r="G108">
        <f t="shared" si="8"/>
        <v>0.72305034975582827</v>
      </c>
      <c r="H108">
        <f t="shared" si="9"/>
        <v>0.90986571804263172</v>
      </c>
    </row>
    <row r="109" spans="1:8" x14ac:dyDescent="0.2">
      <c r="A109">
        <v>101</v>
      </c>
      <c r="B109" s="2">
        <v>646.61</v>
      </c>
      <c r="C109" s="2">
        <v>164.809</v>
      </c>
      <c r="D109" s="2">
        <f t="shared" si="5"/>
        <v>437.95899999999995</v>
      </c>
      <c r="E109" s="5">
        <f t="shared" si="6"/>
        <v>1081.73118779023</v>
      </c>
      <c r="F109">
        <f t="shared" si="7"/>
        <v>0.65521063813918989</v>
      </c>
      <c r="G109">
        <f t="shared" si="8"/>
        <v>0.71593605766031787</v>
      </c>
      <c r="H109">
        <f t="shared" si="9"/>
        <v>0.91518038675188551</v>
      </c>
    </row>
    <row r="110" spans="1:8" x14ac:dyDescent="0.2">
      <c r="A110">
        <v>102</v>
      </c>
      <c r="B110" s="2">
        <v>647.14700000000005</v>
      </c>
      <c r="C110" s="2">
        <v>163.953</v>
      </c>
      <c r="D110" s="2">
        <f t="shared" si="5"/>
        <v>437.10299999999995</v>
      </c>
      <c r="E110" s="5">
        <f t="shared" si="6"/>
        <v>1079.8591450826978</v>
      </c>
      <c r="F110">
        <f t="shared" si="7"/>
        <v>0.64643564807720022</v>
      </c>
      <c r="G110">
        <f t="shared" si="8"/>
        <v>0.70755981909492494</v>
      </c>
      <c r="H110">
        <f t="shared" si="9"/>
        <v>0.91361271603026906</v>
      </c>
    </row>
    <row r="111" spans="1:8" x14ac:dyDescent="0.2">
      <c r="A111">
        <v>103</v>
      </c>
      <c r="B111" s="2">
        <v>647.68299999999999</v>
      </c>
      <c r="C111" s="2">
        <v>163.107</v>
      </c>
      <c r="D111" s="2">
        <f t="shared" si="5"/>
        <v>436.25699999999995</v>
      </c>
      <c r="E111" s="5">
        <f t="shared" si="6"/>
        <v>1078.0057607320616</v>
      </c>
      <c r="F111">
        <f t="shared" si="7"/>
        <v>0.64227496983954191</v>
      </c>
      <c r="G111">
        <f t="shared" si="8"/>
        <v>0.70063961035061328</v>
      </c>
      <c r="H111">
        <f t="shared" si="9"/>
        <v>0.91669805753365186</v>
      </c>
    </row>
    <row r="112" spans="1:8" x14ac:dyDescent="0.2">
      <c r="A112">
        <v>104</v>
      </c>
      <c r="B112" s="2">
        <v>648.21900000000005</v>
      </c>
      <c r="C112" s="2">
        <v>162.26499999999999</v>
      </c>
      <c r="D112" s="2">
        <f t="shared" si="5"/>
        <v>435.41499999999996</v>
      </c>
      <c r="E112" s="5">
        <f t="shared" si="6"/>
        <v>1076.1579677130073</v>
      </c>
      <c r="F112">
        <f t="shared" si="7"/>
        <v>0.63279767307955781</v>
      </c>
      <c r="G112">
        <f t="shared" si="8"/>
        <v>0.69508636789255129</v>
      </c>
      <c r="H112">
        <f t="shared" si="9"/>
        <v>0.91038711491084479</v>
      </c>
    </row>
    <row r="113" spans="1:8" x14ac:dyDescent="0.2">
      <c r="A113">
        <v>105</v>
      </c>
      <c r="B113" s="2">
        <v>648.75599999999997</v>
      </c>
      <c r="C113" s="2">
        <v>161.434</v>
      </c>
      <c r="D113" s="2">
        <f t="shared" si="5"/>
        <v>434.58399999999995</v>
      </c>
      <c r="E113" s="5">
        <f t="shared" si="6"/>
        <v>1074.3312102539724</v>
      </c>
      <c r="F113">
        <f t="shared" si="7"/>
        <v>0.62716233060990967</v>
      </c>
      <c r="G113">
        <f t="shared" si="8"/>
        <v>0.68707264612518248</v>
      </c>
      <c r="H113">
        <f t="shared" si="9"/>
        <v>0.91280352106412144</v>
      </c>
    </row>
    <row r="114" spans="1:8" x14ac:dyDescent="0.2">
      <c r="A114">
        <v>106</v>
      </c>
      <c r="B114" s="2">
        <v>649.29200000000003</v>
      </c>
      <c r="C114" s="2">
        <v>160.60900000000001</v>
      </c>
      <c r="D114" s="2">
        <f t="shared" si="5"/>
        <v>433.75900000000001</v>
      </c>
      <c r="E114" s="5">
        <f t="shared" si="6"/>
        <v>1072.51459014596</v>
      </c>
      <c r="F114">
        <f t="shared" si="7"/>
        <v>0.62534293096557225</v>
      </c>
      <c r="G114">
        <f t="shared" si="8"/>
        <v>0.68043984774627875</v>
      </c>
      <c r="H114">
        <f t="shared" si="9"/>
        <v>0.91902749822310381</v>
      </c>
    </row>
    <row r="115" spans="1:8" x14ac:dyDescent="0.2">
      <c r="A115">
        <v>107</v>
      </c>
      <c r="B115" s="2">
        <v>649.82799999999997</v>
      </c>
      <c r="C115" s="2">
        <v>159.785</v>
      </c>
      <c r="D115" s="2">
        <f t="shared" si="5"/>
        <v>432.93499999999995</v>
      </c>
      <c r="E115" s="5">
        <f t="shared" si="6"/>
        <v>1070.6971347028605</v>
      </c>
      <c r="F115">
        <f t="shared" si="7"/>
        <v>0.62049511457036421</v>
      </c>
      <c r="G115">
        <f t="shared" si="8"/>
        <v>0.67510994710257044</v>
      </c>
      <c r="H115">
        <f t="shared" si="9"/>
        <v>0.91910231397626185</v>
      </c>
    </row>
    <row r="116" spans="1:8" x14ac:dyDescent="0.2">
      <c r="A116">
        <v>108</v>
      </c>
      <c r="B116" s="2">
        <v>650.36500000000001</v>
      </c>
      <c r="C116" s="2">
        <v>158.96600000000001</v>
      </c>
      <c r="D116" s="2">
        <f t="shared" si="5"/>
        <v>432.11599999999999</v>
      </c>
      <c r="E116" s="5">
        <f t="shared" si="6"/>
        <v>1068.88769803275</v>
      </c>
      <c r="F116">
        <f t="shared" si="7"/>
        <v>0.60810132784287108</v>
      </c>
      <c r="G116">
        <f t="shared" si="8"/>
        <v>0.66858784704654717</v>
      </c>
      <c r="H116">
        <f t="shared" si="9"/>
        <v>0.9095309322912879</v>
      </c>
    </row>
    <row r="117" spans="1:8" x14ac:dyDescent="0.2">
      <c r="A117">
        <v>109</v>
      </c>
      <c r="B117" s="2">
        <v>650.90200000000004</v>
      </c>
      <c r="C117" s="2">
        <v>158.16200000000001</v>
      </c>
      <c r="D117" s="2">
        <f t="shared" si="5"/>
        <v>431.31200000000001</v>
      </c>
      <c r="E117" s="5">
        <f t="shared" si="6"/>
        <v>1067.108481337772</v>
      </c>
      <c r="F117">
        <f t="shared" si="7"/>
        <v>0.60633402699986771</v>
      </c>
      <c r="G117">
        <f t="shared" si="8"/>
        <v>0.66222116973724188</v>
      </c>
      <c r="H117">
        <f t="shared" si="9"/>
        <v>0.91560652952313615</v>
      </c>
    </row>
    <row r="118" spans="1:8" x14ac:dyDescent="0.2">
      <c r="A118">
        <v>110</v>
      </c>
      <c r="B118" s="2">
        <v>651.43899999999996</v>
      </c>
      <c r="C118" s="2">
        <v>157.35900000000001</v>
      </c>
      <c r="D118" s="2">
        <f t="shared" si="5"/>
        <v>430.50900000000001</v>
      </c>
      <c r="E118" s="5">
        <f t="shared" si="6"/>
        <v>1065.3285886562089</v>
      </c>
      <c r="F118">
        <f t="shared" si="7"/>
        <v>0.6053226869945042</v>
      </c>
      <c r="G118">
        <f t="shared" si="8"/>
        <v>0.65589784962970943</v>
      </c>
      <c r="H118">
        <f t="shared" si="9"/>
        <v>0.92289170842112422</v>
      </c>
    </row>
    <row r="119" spans="1:8" x14ac:dyDescent="0.2">
      <c r="A119">
        <v>111</v>
      </c>
      <c r="B119" s="2">
        <v>651.976</v>
      </c>
      <c r="C119" s="2">
        <v>156.55600000000001</v>
      </c>
      <c r="D119" s="2">
        <f t="shared" si="5"/>
        <v>429.70600000000002</v>
      </c>
      <c r="E119" s="5">
        <f t="shared" si="6"/>
        <v>1063.5458074406058</v>
      </c>
      <c r="F119">
        <f t="shared" si="7"/>
        <v>0.59302123051584676</v>
      </c>
      <c r="G119">
        <f t="shared" si="8"/>
        <v>0.64960981411262464</v>
      </c>
      <c r="H119">
        <f t="shared" si="9"/>
        <v>0.91288834871733182</v>
      </c>
    </row>
    <row r="120" spans="1:8" x14ac:dyDescent="0.2">
      <c r="A120">
        <v>112</v>
      </c>
      <c r="B120" s="2">
        <v>652.51300000000003</v>
      </c>
      <c r="C120" s="2">
        <v>155.768</v>
      </c>
      <c r="D120" s="2">
        <f t="shared" si="5"/>
        <v>428.91800000000001</v>
      </c>
      <c r="E120" s="5">
        <f t="shared" si="6"/>
        <v>1061.793519078861</v>
      </c>
      <c r="F120">
        <f t="shared" si="7"/>
        <v>0.59429814943330017</v>
      </c>
      <c r="G120">
        <f t="shared" si="8"/>
        <v>0.64347341381229706</v>
      </c>
      <c r="H120">
        <f t="shared" si="9"/>
        <v>0.9235784053801771</v>
      </c>
    </row>
    <row r="121" spans="1:8" x14ac:dyDescent="0.2">
      <c r="A121">
        <v>113</v>
      </c>
      <c r="B121" s="2">
        <v>653.04999999999995</v>
      </c>
      <c r="C121" s="2">
        <v>154.977</v>
      </c>
      <c r="D121" s="2">
        <f t="shared" si="5"/>
        <v>428.12699999999995</v>
      </c>
      <c r="E121" s="5">
        <f t="shared" si="6"/>
        <v>1060.0317594677108</v>
      </c>
      <c r="F121">
        <f t="shared" si="7"/>
        <v>0.58731144435850446</v>
      </c>
      <c r="G121">
        <f t="shared" si="8"/>
        <v>0.63616070528275692</v>
      </c>
      <c r="H121">
        <f t="shared" si="9"/>
        <v>0.92321238875868605</v>
      </c>
    </row>
    <row r="122" spans="1:8" x14ac:dyDescent="0.2">
      <c r="A122">
        <v>114</v>
      </c>
      <c r="B122" s="2">
        <v>653.58600000000001</v>
      </c>
      <c r="C122" s="2">
        <v>154.19399999999999</v>
      </c>
      <c r="D122" s="2">
        <f t="shared" si="5"/>
        <v>427.34399999999994</v>
      </c>
      <c r="E122" s="5">
        <f t="shared" si="6"/>
        <v>1058.2850536954766</v>
      </c>
      <c r="F122">
        <f t="shared" si="7"/>
        <v>0.57286451555610296</v>
      </c>
      <c r="G122">
        <f t="shared" si="8"/>
        <v>0.63014139773251443</v>
      </c>
      <c r="H122">
        <f t="shared" si="9"/>
        <v>0.9091047146203769</v>
      </c>
    </row>
    <row r="123" spans="1:8" x14ac:dyDescent="0.2">
      <c r="A123">
        <v>115</v>
      </c>
      <c r="B123" s="2">
        <v>654.12199999999996</v>
      </c>
      <c r="C123" s="2">
        <v>153.429</v>
      </c>
      <c r="D123" s="2">
        <f t="shared" si="5"/>
        <v>426.57899999999995</v>
      </c>
      <c r="E123" s="5">
        <f t="shared" si="6"/>
        <v>1056.5758449070818</v>
      </c>
      <c r="F123">
        <f t="shared" si="7"/>
        <v>0.57567746224929983</v>
      </c>
      <c r="G123">
        <f t="shared" si="8"/>
        <v>0.62545705720428346</v>
      </c>
      <c r="H123">
        <f t="shared" si="9"/>
        <v>0.92041085094236152</v>
      </c>
    </row>
    <row r="124" spans="1:8" x14ac:dyDescent="0.2">
      <c r="A124">
        <v>116</v>
      </c>
      <c r="B124" s="2">
        <v>654.65899999999999</v>
      </c>
      <c r="C124" s="2">
        <v>152.65899999999999</v>
      </c>
      <c r="D124" s="2">
        <f t="shared" si="5"/>
        <v>425.80899999999997</v>
      </c>
      <c r="E124" s="5">
        <f t="shared" si="6"/>
        <v>1054.8528116657606</v>
      </c>
      <c r="F124">
        <f t="shared" si="7"/>
        <v>0.57026018104451237</v>
      </c>
      <c r="G124">
        <f t="shared" si="8"/>
        <v>0.61843673012678635</v>
      </c>
      <c r="H124">
        <f t="shared" si="9"/>
        <v>0.92209946994513525</v>
      </c>
    </row>
    <row r="125" spans="1:8" x14ac:dyDescent="0.2">
      <c r="A125">
        <v>117</v>
      </c>
      <c r="B125" s="2">
        <v>655.19500000000005</v>
      </c>
      <c r="C125" s="2">
        <v>151.89500000000001</v>
      </c>
      <c r="D125" s="2">
        <f t="shared" si="5"/>
        <v>425.04499999999996</v>
      </c>
      <c r="E125" s="5">
        <f t="shared" si="6"/>
        <v>1053.140572864753</v>
      </c>
      <c r="F125">
        <f t="shared" si="7"/>
        <v>0.56933453379035925</v>
      </c>
      <c r="G125">
        <f t="shared" si="8"/>
        <v>0.61380108580405768</v>
      </c>
      <c r="H125">
        <f t="shared" si="9"/>
        <v>0.92755543604904378</v>
      </c>
    </row>
    <row r="126" spans="1:8" x14ac:dyDescent="0.2">
      <c r="A126">
        <v>118</v>
      </c>
      <c r="B126" s="2">
        <v>655.73199999999997</v>
      </c>
      <c r="C126" s="2">
        <v>151.131</v>
      </c>
      <c r="D126" s="2">
        <f t="shared" si="5"/>
        <v>424.28099999999995</v>
      </c>
      <c r="E126" s="5">
        <f t="shared" si="6"/>
        <v>1051.4257115707906</v>
      </c>
      <c r="F126">
        <f t="shared" si="7"/>
        <v>0.56171156929815269</v>
      </c>
      <c r="G126">
        <f t="shared" si="8"/>
        <v>0.60804277640942339</v>
      </c>
      <c r="H126">
        <f t="shared" si="9"/>
        <v>0.92380271765604571</v>
      </c>
    </row>
    <row r="127" spans="1:8" x14ac:dyDescent="0.2">
      <c r="A127">
        <v>119</v>
      </c>
      <c r="B127" s="2">
        <v>656.26900000000001</v>
      </c>
      <c r="C127" s="2">
        <v>150.376</v>
      </c>
      <c r="D127" s="2">
        <f t="shared" si="5"/>
        <v>423.52599999999995</v>
      </c>
      <c r="E127" s="5">
        <f t="shared" si="6"/>
        <v>1049.7284742460999</v>
      </c>
      <c r="F127">
        <f t="shared" si="7"/>
        <v>0.55114859833536467</v>
      </c>
      <c r="G127">
        <f t="shared" si="8"/>
        <v>0.60126102223745403</v>
      </c>
      <c r="H127">
        <f t="shared" si="9"/>
        <v>0.9166544611263715</v>
      </c>
    </row>
    <row r="128" spans="1:8" x14ac:dyDescent="0.2">
      <c r="A128">
        <v>120</v>
      </c>
      <c r="B128" s="2">
        <v>656.80499999999995</v>
      </c>
      <c r="C128" s="2">
        <v>149.63399999999999</v>
      </c>
      <c r="D128" s="2">
        <f t="shared" si="5"/>
        <v>422.78399999999999</v>
      </c>
      <c r="E128" s="5">
        <f t="shared" si="6"/>
        <v>1048.0579637853027</v>
      </c>
      <c r="F128">
        <f t="shared" si="7"/>
        <v>0.55397954393534721</v>
      </c>
      <c r="G128">
        <f t="shared" si="8"/>
        <v>0.59684965028179859</v>
      </c>
      <c r="H128">
        <f t="shared" si="9"/>
        <v>0.92817268749975723</v>
      </c>
    </row>
    <row r="129" spans="1:8" x14ac:dyDescent="0.2">
      <c r="A129">
        <v>121</v>
      </c>
      <c r="B129" s="2">
        <v>657.34199999999998</v>
      </c>
      <c r="C129" s="2">
        <v>148.887</v>
      </c>
      <c r="D129" s="2">
        <f t="shared" si="5"/>
        <v>422.03699999999998</v>
      </c>
      <c r="E129" s="5">
        <f t="shared" si="6"/>
        <v>1046.373695190983</v>
      </c>
      <c r="F129">
        <f t="shared" si="7"/>
        <v>0.54716596574394838</v>
      </c>
      <c r="G129">
        <f t="shared" si="8"/>
        <v>0.59130858748519155</v>
      </c>
      <c r="H129">
        <f t="shared" si="9"/>
        <v>0.92534757201991646</v>
      </c>
    </row>
    <row r="130" spans="1:8" x14ac:dyDescent="0.2">
      <c r="A130">
        <v>122</v>
      </c>
      <c r="B130" s="2">
        <v>657.87900000000002</v>
      </c>
      <c r="C130" s="2">
        <v>148.148</v>
      </c>
      <c r="D130" s="2">
        <f t="shared" si="5"/>
        <v>421.298</v>
      </c>
      <c r="E130" s="5">
        <f t="shared" si="6"/>
        <v>1044.7049939297799</v>
      </c>
      <c r="F130">
        <f t="shared" si="7"/>
        <v>0.54185797496559918</v>
      </c>
      <c r="G130">
        <f t="shared" si="8"/>
        <v>0.58476476317582027</v>
      </c>
      <c r="H130">
        <f t="shared" si="9"/>
        <v>0.92662555798130342</v>
      </c>
    </row>
    <row r="131" spans="1:8" x14ac:dyDescent="0.2">
      <c r="A131">
        <v>123</v>
      </c>
      <c r="B131" s="2">
        <v>658.41499999999996</v>
      </c>
      <c r="C131" s="2">
        <v>147.41499999999999</v>
      </c>
      <c r="D131" s="2">
        <f t="shared" si="5"/>
        <v>420.56499999999994</v>
      </c>
      <c r="E131" s="5">
        <f t="shared" si="6"/>
        <v>1043.0474130251775</v>
      </c>
      <c r="F131">
        <f t="shared" si="7"/>
        <v>0.5365698740549415</v>
      </c>
      <c r="G131">
        <f t="shared" si="8"/>
        <v>0.57939448101976254</v>
      </c>
      <c r="H131">
        <f t="shared" si="9"/>
        <v>0.92608730602775569</v>
      </c>
    </row>
    <row r="132" spans="1:8" x14ac:dyDescent="0.2">
      <c r="A132">
        <v>124</v>
      </c>
      <c r="B132" s="2">
        <v>658.95100000000002</v>
      </c>
      <c r="C132" s="2">
        <v>146.68799999999999</v>
      </c>
      <c r="D132" s="2">
        <f t="shared" si="5"/>
        <v>419.83799999999997</v>
      </c>
      <c r="E132" s="5">
        <f t="shared" si="6"/>
        <v>1041.401011146964</v>
      </c>
      <c r="F132">
        <f t="shared" si="7"/>
        <v>0.53793360950595537</v>
      </c>
      <c r="G132">
        <f t="shared" si="8"/>
        <v>0.57516689534319942</v>
      </c>
      <c r="H132">
        <f t="shared" si="9"/>
        <v>0.93526524885437445</v>
      </c>
    </row>
    <row r="133" spans="1:8" x14ac:dyDescent="0.2">
      <c r="A133">
        <v>125</v>
      </c>
      <c r="B133" s="2">
        <v>659.48800000000006</v>
      </c>
      <c r="C133" s="2">
        <v>145.958</v>
      </c>
      <c r="D133" s="2">
        <f t="shared" si="5"/>
        <v>419.10799999999995</v>
      </c>
      <c r="E133" s="5">
        <f t="shared" si="6"/>
        <v>1039.7454205349491</v>
      </c>
      <c r="F133">
        <f t="shared" si="7"/>
        <v>0.52751400731205866</v>
      </c>
      <c r="G133">
        <f t="shared" si="8"/>
        <v>0.56986411984901031</v>
      </c>
      <c r="H133">
        <f t="shared" si="9"/>
        <v>0.92568384100375956</v>
      </c>
    </row>
    <row r="134" spans="1:8" x14ac:dyDescent="0.2">
      <c r="A134">
        <v>126</v>
      </c>
      <c r="B134" s="2">
        <v>660.02499999999998</v>
      </c>
      <c r="C134" s="2">
        <v>145.24100000000001</v>
      </c>
      <c r="D134" s="2">
        <f t="shared" si="5"/>
        <v>418.39099999999996</v>
      </c>
      <c r="E134" s="5">
        <f t="shared" si="6"/>
        <v>1038.1169764200818</v>
      </c>
      <c r="F134">
        <f t="shared" si="7"/>
        <v>0.51934210176799422</v>
      </c>
      <c r="G134">
        <f t="shared" si="8"/>
        <v>0.56363113018249056</v>
      </c>
      <c r="H134">
        <f t="shared" si="9"/>
        <v>0.92142196191300396</v>
      </c>
    </row>
    <row r="135" spans="1:8" x14ac:dyDescent="0.2">
      <c r="A135">
        <v>127</v>
      </c>
      <c r="B135" s="2">
        <v>660.56100000000004</v>
      </c>
      <c r="C135" s="2">
        <v>144.53399999999999</v>
      </c>
      <c r="D135" s="2">
        <f t="shared" si="5"/>
        <v>417.68399999999997</v>
      </c>
      <c r="E135" s="5">
        <f t="shared" si="6"/>
        <v>1036.5089762189314</v>
      </c>
      <c r="F135">
        <f t="shared" si="7"/>
        <v>0.52293826487117845</v>
      </c>
      <c r="G135">
        <f t="shared" si="8"/>
        <v>0.55959952448055084</v>
      </c>
      <c r="H135">
        <f t="shared" si="9"/>
        <v>0.93448661407744538</v>
      </c>
    </row>
    <row r="136" spans="1:8" x14ac:dyDescent="0.2">
      <c r="A136">
        <v>128</v>
      </c>
      <c r="B136" s="2">
        <v>661.09799999999996</v>
      </c>
      <c r="C136" s="2">
        <v>143.821</v>
      </c>
      <c r="D136" s="2">
        <f t="shared" si="5"/>
        <v>416.971</v>
      </c>
      <c r="E136" s="5">
        <f t="shared" si="6"/>
        <v>1034.8850482404939</v>
      </c>
      <c r="F136">
        <f t="shared" si="7"/>
        <v>0.51406383141475009</v>
      </c>
      <c r="G136">
        <f t="shared" si="8"/>
        <v>0.55449930491062893</v>
      </c>
      <c r="H136">
        <f t="shared" si="9"/>
        <v>0.92707750372672515</v>
      </c>
    </row>
    <row r="137" spans="1:8" x14ac:dyDescent="0.2">
      <c r="A137">
        <v>129</v>
      </c>
      <c r="B137" s="2">
        <v>661.63499999999999</v>
      </c>
      <c r="C137" s="2">
        <v>143.119</v>
      </c>
      <c r="D137" s="2">
        <f t="shared" si="5"/>
        <v>416.26900000000001</v>
      </c>
      <c r="E137" s="5">
        <f t="shared" si="6"/>
        <v>1033.2839350497479</v>
      </c>
      <c r="F137">
        <f t="shared" si="7"/>
        <v>0.51107504699645057</v>
      </c>
      <c r="G137">
        <f t="shared" si="8"/>
        <v>0.5484799828240402</v>
      </c>
      <c r="H137">
        <f t="shared" si="9"/>
        <v>0.9318025506874521</v>
      </c>
    </row>
    <row r="138" spans="1:8" x14ac:dyDescent="0.2">
      <c r="A138">
        <v>130</v>
      </c>
      <c r="B138" s="2">
        <v>662.17100000000005</v>
      </c>
      <c r="C138" s="2">
        <v>142.41999999999999</v>
      </c>
      <c r="D138" s="2">
        <f t="shared" ref="D138:D201" si="10">C138+273.15</f>
        <v>415.56999999999994</v>
      </c>
      <c r="E138" s="5">
        <f t="shared" ref="E138:E201" si="11">1/($C$4*D138^$D$4+$E$4*D138^$F$4)</f>
        <v>1031.6874565565081</v>
      </c>
      <c r="F138">
        <f t="shared" ref="F138:F201" si="12">-$I$6*E138*(D139 - D138)</f>
        <v>0.5015251444061648</v>
      </c>
      <c r="G138">
        <f t="shared" ref="G138:G201" si="13">$L$6*$F$6*(B139-B138)*((D138)^4-$K$6^4)</f>
        <v>0.54353956307750495</v>
      </c>
      <c r="H138">
        <f t="shared" ref="H138:H201" si="14">F138/G138</f>
        <v>0.92270218853351582</v>
      </c>
    </row>
    <row r="139" spans="1:8" x14ac:dyDescent="0.2">
      <c r="A139">
        <v>131</v>
      </c>
      <c r="B139" s="2">
        <v>662.70699999999999</v>
      </c>
      <c r="C139" s="2">
        <v>141.733</v>
      </c>
      <c r="D139" s="2">
        <f t="shared" si="10"/>
        <v>414.88299999999998</v>
      </c>
      <c r="E139" s="5">
        <f t="shared" si="11"/>
        <v>1030.1162384349102</v>
      </c>
      <c r="F139">
        <f t="shared" si="12"/>
        <v>0.50586371371969274</v>
      </c>
      <c r="G139">
        <f t="shared" si="13"/>
        <v>0.5397132407342663</v>
      </c>
      <c r="H139">
        <f t="shared" si="14"/>
        <v>0.93728238542281805</v>
      </c>
    </row>
    <row r="140" spans="1:8" x14ac:dyDescent="0.2">
      <c r="A140">
        <v>132</v>
      </c>
      <c r="B140" s="2">
        <v>663.24400000000003</v>
      </c>
      <c r="C140" s="2">
        <v>141.03899999999999</v>
      </c>
      <c r="D140" s="2">
        <f t="shared" si="10"/>
        <v>414.18899999999996</v>
      </c>
      <c r="E140" s="5">
        <f t="shared" si="11"/>
        <v>1028.5268493489339</v>
      </c>
      <c r="F140">
        <f t="shared" si="12"/>
        <v>0.49707756384332047</v>
      </c>
      <c r="G140">
        <f t="shared" si="13"/>
        <v>0.53484788558252405</v>
      </c>
      <c r="H140">
        <f t="shared" si="14"/>
        <v>0.92938118901214983</v>
      </c>
    </row>
    <row r="141" spans="1:8" x14ac:dyDescent="0.2">
      <c r="A141">
        <v>133</v>
      </c>
      <c r="B141" s="2">
        <v>663.78099999999995</v>
      </c>
      <c r="C141" s="2">
        <v>140.35599999999999</v>
      </c>
      <c r="D141" s="2">
        <f t="shared" si="10"/>
        <v>413.50599999999997</v>
      </c>
      <c r="E141" s="5">
        <f t="shared" si="11"/>
        <v>1026.9605308716054</v>
      </c>
      <c r="F141">
        <f t="shared" si="12"/>
        <v>0.49414054471843361</v>
      </c>
      <c r="G141">
        <f t="shared" si="13"/>
        <v>0.52909634571125452</v>
      </c>
      <c r="H141">
        <f t="shared" si="14"/>
        <v>0.93393301375795656</v>
      </c>
    </row>
    <row r="142" spans="1:8" x14ac:dyDescent="0.2">
      <c r="A142">
        <v>134</v>
      </c>
      <c r="B142" s="2">
        <v>664.31700000000001</v>
      </c>
      <c r="C142" s="2">
        <v>139.67599999999999</v>
      </c>
      <c r="D142" s="2">
        <f t="shared" si="10"/>
        <v>412.82599999999996</v>
      </c>
      <c r="E142" s="5">
        <f t="shared" si="11"/>
        <v>1025.3990012593777</v>
      </c>
      <c r="F142">
        <f t="shared" si="12"/>
        <v>0.49048689730479883</v>
      </c>
      <c r="G142">
        <f t="shared" si="13"/>
        <v>0.52536336848209375</v>
      </c>
      <c r="H142">
        <f t="shared" si="14"/>
        <v>0.93361457370341261</v>
      </c>
    </row>
    <row r="143" spans="1:8" x14ac:dyDescent="0.2">
      <c r="A143">
        <v>135</v>
      </c>
      <c r="B143" s="2">
        <v>664.85400000000004</v>
      </c>
      <c r="C143" s="2">
        <v>139</v>
      </c>
      <c r="D143" s="2">
        <f t="shared" si="10"/>
        <v>412.15</v>
      </c>
      <c r="E143" s="5">
        <f t="shared" si="11"/>
        <v>1023.8445887426338</v>
      </c>
      <c r="F143">
        <f t="shared" si="12"/>
        <v>0.48394758390418885</v>
      </c>
      <c r="G143">
        <f t="shared" si="13"/>
        <v>0.52069409878969497</v>
      </c>
      <c r="H143">
        <f t="shared" si="14"/>
        <v>0.92942782533752544</v>
      </c>
    </row>
    <row r="144" spans="1:8" x14ac:dyDescent="0.2">
      <c r="A144">
        <v>136</v>
      </c>
      <c r="B144" s="2">
        <v>665.39099999999996</v>
      </c>
      <c r="C144" s="2">
        <v>138.33199999999999</v>
      </c>
      <c r="D144" s="2">
        <f t="shared" si="10"/>
        <v>411.48199999999997</v>
      </c>
      <c r="E144" s="5">
        <f t="shared" si="11"/>
        <v>1022.3065455252073</v>
      </c>
      <c r="F144">
        <f t="shared" si="12"/>
        <v>0.4796036659998491</v>
      </c>
      <c r="G144">
        <f t="shared" si="13"/>
        <v>0.51514151574555633</v>
      </c>
      <c r="H144">
        <f t="shared" si="14"/>
        <v>0.93101342318668712</v>
      </c>
    </row>
    <row r="145" spans="1:8" x14ac:dyDescent="0.2">
      <c r="A145">
        <v>137</v>
      </c>
      <c r="B145" s="2">
        <v>665.92700000000002</v>
      </c>
      <c r="C145" s="2">
        <v>137.66900000000001</v>
      </c>
      <c r="D145" s="2">
        <f t="shared" si="10"/>
        <v>410.81899999999996</v>
      </c>
      <c r="E145" s="5">
        <f t="shared" si="11"/>
        <v>1020.7780228291123</v>
      </c>
      <c r="F145">
        <f t="shared" si="12"/>
        <v>0.48105348428328171</v>
      </c>
      <c r="G145">
        <f t="shared" si="13"/>
        <v>0.51061488781898956</v>
      </c>
      <c r="H145">
        <f t="shared" si="14"/>
        <v>0.94210626395565022</v>
      </c>
    </row>
    <row r="146" spans="1:8" x14ac:dyDescent="0.2">
      <c r="A146">
        <v>138</v>
      </c>
      <c r="B146" s="2">
        <v>666.46299999999997</v>
      </c>
      <c r="C146" s="2">
        <v>137.00299999999999</v>
      </c>
      <c r="D146" s="2">
        <f t="shared" si="10"/>
        <v>410.15299999999996</v>
      </c>
      <c r="E146" s="5">
        <f t="shared" si="11"/>
        <v>1019.240585697181</v>
      </c>
      <c r="F146">
        <f t="shared" si="12"/>
        <v>0.46951072962400831</v>
      </c>
      <c r="G146">
        <f t="shared" si="13"/>
        <v>0.50703398620283802</v>
      </c>
      <c r="H146">
        <f t="shared" si="14"/>
        <v>0.92599459286774788</v>
      </c>
    </row>
    <row r="147" spans="1:8" x14ac:dyDescent="0.2">
      <c r="A147">
        <v>139</v>
      </c>
      <c r="B147" s="2">
        <v>667</v>
      </c>
      <c r="C147" s="2">
        <v>136.352</v>
      </c>
      <c r="D147" s="2">
        <f t="shared" si="10"/>
        <v>409.50199999999995</v>
      </c>
      <c r="E147" s="5">
        <f t="shared" si="11"/>
        <v>1017.7358398900407</v>
      </c>
      <c r="F147">
        <f t="shared" si="12"/>
        <v>0.47457877112177521</v>
      </c>
      <c r="G147">
        <f t="shared" si="13"/>
        <v>0.50168785944003425</v>
      </c>
      <c r="H147">
        <f t="shared" si="14"/>
        <v>0.94596423292260412</v>
      </c>
    </row>
    <row r="148" spans="1:8" x14ac:dyDescent="0.2">
      <c r="A148">
        <v>140</v>
      </c>
      <c r="B148" s="2">
        <v>667.53599999999994</v>
      </c>
      <c r="C148" s="2">
        <v>135.69300000000001</v>
      </c>
      <c r="D148" s="2">
        <f t="shared" si="10"/>
        <v>408.84299999999996</v>
      </c>
      <c r="E148" s="5">
        <f t="shared" si="11"/>
        <v>1016.2106533617269</v>
      </c>
      <c r="F148">
        <f t="shared" si="12"/>
        <v>0.46092429198229712</v>
      </c>
      <c r="G148">
        <f t="shared" si="13"/>
        <v>0.49725316676537928</v>
      </c>
      <c r="H148">
        <f t="shared" si="14"/>
        <v>0.92694088804018948</v>
      </c>
    </row>
    <row r="149" spans="1:8" x14ac:dyDescent="0.2">
      <c r="A149">
        <v>141</v>
      </c>
      <c r="B149" s="2">
        <v>668.072</v>
      </c>
      <c r="C149" s="2">
        <v>135.05199999999999</v>
      </c>
      <c r="D149" s="2">
        <f t="shared" si="10"/>
        <v>408.202</v>
      </c>
      <c r="E149" s="5">
        <f t="shared" si="11"/>
        <v>1014.7252442595008</v>
      </c>
      <c r="F149">
        <f t="shared" si="12"/>
        <v>0.46527668967905639</v>
      </c>
      <c r="G149">
        <f t="shared" si="13"/>
        <v>0.49387983023571796</v>
      </c>
      <c r="H149">
        <f t="shared" si="14"/>
        <v>0.94208481738764283</v>
      </c>
    </row>
    <row r="150" spans="1:8" x14ac:dyDescent="0.2">
      <c r="A150">
        <v>142</v>
      </c>
      <c r="B150" s="2">
        <v>668.60900000000004</v>
      </c>
      <c r="C150" s="2">
        <v>134.404</v>
      </c>
      <c r="D150" s="2">
        <f t="shared" si="10"/>
        <v>407.55399999999997</v>
      </c>
      <c r="E150" s="5">
        <f t="shared" si="11"/>
        <v>1013.22172753317</v>
      </c>
      <c r="F150">
        <f t="shared" si="12"/>
        <v>0.4552668659455627</v>
      </c>
      <c r="G150">
        <f t="shared" si="13"/>
        <v>0.48955235950951409</v>
      </c>
      <c r="H150">
        <f t="shared" si="14"/>
        <v>0.92996562492661206</v>
      </c>
    </row>
    <row r="151" spans="1:8" x14ac:dyDescent="0.2">
      <c r="A151">
        <v>143</v>
      </c>
      <c r="B151" s="2">
        <v>669.14599999999996</v>
      </c>
      <c r="C151" s="2">
        <v>133.76900000000001</v>
      </c>
      <c r="D151" s="2">
        <f t="shared" si="10"/>
        <v>406.91899999999998</v>
      </c>
      <c r="E151" s="5">
        <f t="shared" si="11"/>
        <v>1011.746533948976</v>
      </c>
      <c r="F151">
        <f t="shared" si="12"/>
        <v>0.4538881112657458</v>
      </c>
      <c r="G151">
        <f t="shared" si="13"/>
        <v>0.48533168274542393</v>
      </c>
      <c r="H151">
        <f t="shared" si="14"/>
        <v>0.93521220106256375</v>
      </c>
    </row>
    <row r="152" spans="1:8" x14ac:dyDescent="0.2">
      <c r="A152">
        <v>144</v>
      </c>
      <c r="B152" s="2">
        <v>669.68299999999999</v>
      </c>
      <c r="C152" s="2">
        <v>133.13499999999999</v>
      </c>
      <c r="D152" s="2">
        <f t="shared" si="10"/>
        <v>406.28499999999997</v>
      </c>
      <c r="E152" s="5">
        <f t="shared" si="11"/>
        <v>1010.271846324966</v>
      </c>
      <c r="F152">
        <f t="shared" si="12"/>
        <v>0.45036706582951075</v>
      </c>
      <c r="G152">
        <f t="shared" si="13"/>
        <v>0.48024134655043105</v>
      </c>
      <c r="H152">
        <f t="shared" si="14"/>
        <v>0.9377931930777994</v>
      </c>
    </row>
    <row r="153" spans="1:8" x14ac:dyDescent="0.2">
      <c r="A153">
        <v>145</v>
      </c>
      <c r="B153" s="2">
        <v>670.21900000000005</v>
      </c>
      <c r="C153" s="2">
        <v>132.505</v>
      </c>
      <c r="D153" s="2">
        <f t="shared" si="10"/>
        <v>405.65499999999997</v>
      </c>
      <c r="E153" s="5">
        <f t="shared" si="11"/>
        <v>1008.8046640223814</v>
      </c>
      <c r="F153">
        <f t="shared" si="12"/>
        <v>0.44614386266389827</v>
      </c>
      <c r="G153">
        <f t="shared" si="13"/>
        <v>0.47698882344374682</v>
      </c>
      <c r="H153">
        <f t="shared" si="14"/>
        <v>0.93533399680697926</v>
      </c>
    </row>
    <row r="154" spans="1:8" x14ac:dyDescent="0.2">
      <c r="A154">
        <v>146</v>
      </c>
      <c r="B154" s="2">
        <v>670.75599999999997</v>
      </c>
      <c r="C154" s="2">
        <v>131.88</v>
      </c>
      <c r="D154" s="2">
        <f t="shared" si="10"/>
        <v>405.03</v>
      </c>
      <c r="E154" s="5">
        <f t="shared" si="11"/>
        <v>1007.34735422049</v>
      </c>
      <c r="F154">
        <f t="shared" si="12"/>
        <v>0.44336097044044204</v>
      </c>
      <c r="G154">
        <f t="shared" si="13"/>
        <v>0.47201168805031174</v>
      </c>
      <c r="H154">
        <f t="shared" si="14"/>
        <v>0.93930083018025645</v>
      </c>
    </row>
    <row r="155" spans="1:8" x14ac:dyDescent="0.2">
      <c r="A155">
        <v>147</v>
      </c>
      <c r="B155" s="2">
        <v>671.29200000000003</v>
      </c>
      <c r="C155" s="2">
        <v>131.25800000000001</v>
      </c>
      <c r="D155" s="2">
        <f t="shared" si="10"/>
        <v>404.40800000000002</v>
      </c>
      <c r="E155" s="5">
        <f t="shared" si="11"/>
        <v>1005.8952873823229</v>
      </c>
      <c r="F155">
        <f t="shared" si="12"/>
        <v>0.44129833331807689</v>
      </c>
      <c r="G155">
        <f t="shared" si="13"/>
        <v>0.46796117588758723</v>
      </c>
      <c r="H155">
        <f t="shared" si="14"/>
        <v>0.94302338753009018</v>
      </c>
    </row>
    <row r="156" spans="1:8" x14ac:dyDescent="0.2">
      <c r="A156">
        <v>148</v>
      </c>
      <c r="B156" s="2">
        <v>671.82799999999997</v>
      </c>
      <c r="C156" s="2">
        <v>130.63800000000001</v>
      </c>
      <c r="D156" s="2">
        <f t="shared" si="10"/>
        <v>403.78800000000001</v>
      </c>
      <c r="E156" s="5">
        <f t="shared" si="11"/>
        <v>1004.4461500349704</v>
      </c>
      <c r="F156">
        <f t="shared" si="12"/>
        <v>0.43071213403343167</v>
      </c>
      <c r="G156">
        <f t="shared" si="13"/>
        <v>0.46480780861442855</v>
      </c>
      <c r="H156">
        <f t="shared" si="14"/>
        <v>0.926645650204039</v>
      </c>
    </row>
    <row r="157" spans="1:8" x14ac:dyDescent="0.2">
      <c r="A157">
        <v>149</v>
      </c>
      <c r="B157" s="2">
        <v>672.36500000000001</v>
      </c>
      <c r="C157" s="2">
        <v>130.03200000000001</v>
      </c>
      <c r="D157" s="2">
        <f t="shared" si="10"/>
        <v>403.18200000000002</v>
      </c>
      <c r="E157" s="5">
        <f t="shared" si="11"/>
        <v>1003.0280567627753</v>
      </c>
      <c r="F157">
        <f t="shared" si="12"/>
        <v>0.43152353300296992</v>
      </c>
      <c r="G157">
        <f t="shared" si="13"/>
        <v>0.46089018177359786</v>
      </c>
      <c r="H157">
        <f t="shared" si="14"/>
        <v>0.936282763374088</v>
      </c>
    </row>
    <row r="158" spans="1:8" x14ac:dyDescent="0.2">
      <c r="A158">
        <v>150</v>
      </c>
      <c r="B158" s="2">
        <v>672.90200000000004</v>
      </c>
      <c r="C158" s="2">
        <v>129.42400000000001</v>
      </c>
      <c r="D158" s="2">
        <f t="shared" si="10"/>
        <v>402.57399999999996</v>
      </c>
      <c r="E158" s="5">
        <f t="shared" si="11"/>
        <v>1001.6036158624178</v>
      </c>
      <c r="F158">
        <f t="shared" si="12"/>
        <v>0.43445438249210272</v>
      </c>
      <c r="G158">
        <f t="shared" si="13"/>
        <v>0.45612635607266355</v>
      </c>
      <c r="H158">
        <f t="shared" si="14"/>
        <v>0.95248690786658163</v>
      </c>
    </row>
    <row r="159" spans="1:8" x14ac:dyDescent="0.2">
      <c r="A159">
        <v>151</v>
      </c>
      <c r="B159" s="2">
        <v>673.43799999999999</v>
      </c>
      <c r="C159" s="2">
        <v>128.81100000000001</v>
      </c>
      <c r="D159" s="2">
        <f t="shared" si="10"/>
        <v>401.96100000000001</v>
      </c>
      <c r="E159" s="5">
        <f t="shared" si="11"/>
        <v>1000.1657699525468</v>
      </c>
      <c r="F159">
        <f t="shared" si="12"/>
        <v>0.42321494469346599</v>
      </c>
      <c r="G159">
        <f t="shared" si="13"/>
        <v>0.4530502234207342</v>
      </c>
      <c r="H159">
        <f t="shared" si="14"/>
        <v>0.93414575871522953</v>
      </c>
    </row>
    <row r="160" spans="1:8" x14ac:dyDescent="0.2">
      <c r="A160">
        <v>152</v>
      </c>
      <c r="B160" s="2">
        <v>673.97500000000002</v>
      </c>
      <c r="C160" s="2">
        <v>128.21299999999999</v>
      </c>
      <c r="D160" s="2">
        <f t="shared" si="10"/>
        <v>401.36299999999994</v>
      </c>
      <c r="E160" s="5">
        <f t="shared" si="11"/>
        <v>998.76147191714801</v>
      </c>
      <c r="F160">
        <f t="shared" si="12"/>
        <v>0.42403417051712033</v>
      </c>
      <c r="G160">
        <f t="shared" si="13"/>
        <v>0.44923647817383605</v>
      </c>
      <c r="H160">
        <f t="shared" si="14"/>
        <v>0.94389968561955595</v>
      </c>
    </row>
    <row r="161" spans="1:8" x14ac:dyDescent="0.2">
      <c r="A161">
        <v>153</v>
      </c>
      <c r="B161" s="2">
        <v>674.51199999999994</v>
      </c>
      <c r="C161" s="2">
        <v>127.613</v>
      </c>
      <c r="D161" s="2">
        <f t="shared" si="10"/>
        <v>400.76299999999998</v>
      </c>
      <c r="E161" s="5">
        <f t="shared" si="11"/>
        <v>997.35085345591631</v>
      </c>
      <c r="F161">
        <f t="shared" si="12"/>
        <v>0.41778947463198973</v>
      </c>
      <c r="G161">
        <f t="shared" si="13"/>
        <v>0.4454270718094106</v>
      </c>
      <c r="H161">
        <f t="shared" si="14"/>
        <v>0.93795258769263479</v>
      </c>
    </row>
    <row r="162" spans="1:8" x14ac:dyDescent="0.2">
      <c r="A162">
        <v>154</v>
      </c>
      <c r="B162" s="2">
        <v>675.04899999999998</v>
      </c>
      <c r="C162" s="2">
        <v>127.021</v>
      </c>
      <c r="D162" s="2">
        <f t="shared" si="10"/>
        <v>400.17099999999999</v>
      </c>
      <c r="E162" s="5">
        <f t="shared" si="11"/>
        <v>995.9574491826661</v>
      </c>
      <c r="F162">
        <f t="shared" si="12"/>
        <v>0.41509156022353355</v>
      </c>
      <c r="G162">
        <f t="shared" si="13"/>
        <v>0.44086268415825625</v>
      </c>
      <c r="H162">
        <f t="shared" si="14"/>
        <v>0.94154387554045815</v>
      </c>
    </row>
    <row r="163" spans="1:8" x14ac:dyDescent="0.2">
      <c r="A163">
        <v>155</v>
      </c>
      <c r="B163" s="2">
        <v>675.58500000000004</v>
      </c>
      <c r="C163" s="2">
        <v>126.432</v>
      </c>
      <c r="D163" s="2">
        <f t="shared" si="10"/>
        <v>399.58199999999999</v>
      </c>
      <c r="E163" s="5">
        <f t="shared" si="11"/>
        <v>994.56953479285653</v>
      </c>
      <c r="F163">
        <f t="shared" si="12"/>
        <v>0.41521686766348337</v>
      </c>
      <c r="G163">
        <f t="shared" si="13"/>
        <v>0.43797871316515652</v>
      </c>
      <c r="H163">
        <f t="shared" si="14"/>
        <v>0.94802979044990721</v>
      </c>
    </row>
    <row r="164" spans="1:8" x14ac:dyDescent="0.2">
      <c r="A164">
        <v>156</v>
      </c>
      <c r="B164" s="2">
        <v>676.12199999999996</v>
      </c>
      <c r="C164" s="2">
        <v>125.842</v>
      </c>
      <c r="D164" s="2">
        <f t="shared" si="10"/>
        <v>398.99199999999996</v>
      </c>
      <c r="E164" s="5">
        <f t="shared" si="11"/>
        <v>993.17769279408333</v>
      </c>
      <c r="F164">
        <f t="shared" si="12"/>
        <v>0.40549975293796964</v>
      </c>
      <c r="G164">
        <f t="shared" si="13"/>
        <v>0.43428234027735574</v>
      </c>
      <c r="H164">
        <f t="shared" si="14"/>
        <v>0.93372379056213983</v>
      </c>
    </row>
    <row r="165" spans="1:8" x14ac:dyDescent="0.2">
      <c r="A165">
        <v>157</v>
      </c>
      <c r="B165" s="2">
        <v>676.65899999999999</v>
      </c>
      <c r="C165" s="2">
        <v>125.265</v>
      </c>
      <c r="D165" s="2">
        <f t="shared" si="10"/>
        <v>398.41499999999996</v>
      </c>
      <c r="E165" s="5">
        <f t="shared" si="11"/>
        <v>991.81499762417286</v>
      </c>
      <c r="F165">
        <f t="shared" si="12"/>
        <v>0.40494338466798369</v>
      </c>
      <c r="G165">
        <f t="shared" si="13"/>
        <v>0.42988122069788948</v>
      </c>
      <c r="H165">
        <f t="shared" si="14"/>
        <v>0.94198900805803865</v>
      </c>
    </row>
    <row r="166" spans="1:8" x14ac:dyDescent="0.2">
      <c r="A166">
        <v>158</v>
      </c>
      <c r="B166" s="2">
        <v>677.19500000000005</v>
      </c>
      <c r="C166" s="2">
        <v>124.688</v>
      </c>
      <c r="D166" s="2">
        <f t="shared" si="10"/>
        <v>397.83799999999997</v>
      </c>
      <c r="E166" s="5">
        <f t="shared" si="11"/>
        <v>990.45079861376166</v>
      </c>
      <c r="F166">
        <f t="shared" si="12"/>
        <v>0.40018134449156351</v>
      </c>
      <c r="G166">
        <f t="shared" si="13"/>
        <v>0.42709973867842926</v>
      </c>
      <c r="H166">
        <f t="shared" si="14"/>
        <v>0.93697398581849034</v>
      </c>
    </row>
    <row r="167" spans="1:8" x14ac:dyDescent="0.2">
      <c r="A167">
        <v>159</v>
      </c>
      <c r="B167" s="2">
        <v>677.73199999999997</v>
      </c>
      <c r="C167" s="2">
        <v>124.117</v>
      </c>
      <c r="D167" s="2">
        <f t="shared" si="10"/>
        <v>397.267</v>
      </c>
      <c r="E167" s="5">
        <f t="shared" si="11"/>
        <v>989.09930502060422</v>
      </c>
      <c r="F167">
        <f t="shared" si="12"/>
        <v>0.3996352875608214</v>
      </c>
      <c r="G167">
        <f t="shared" si="13"/>
        <v>0.42356881919568806</v>
      </c>
      <c r="H167">
        <f t="shared" si="14"/>
        <v>0.94349553000545727</v>
      </c>
    </row>
    <row r="168" spans="1:8" x14ac:dyDescent="0.2">
      <c r="A168">
        <v>160</v>
      </c>
      <c r="B168" s="2">
        <v>678.26900000000001</v>
      </c>
      <c r="C168" s="2">
        <v>123.54600000000001</v>
      </c>
      <c r="D168" s="2">
        <f t="shared" si="10"/>
        <v>396.69599999999997</v>
      </c>
      <c r="E168" s="5">
        <f t="shared" si="11"/>
        <v>987.74633891931148</v>
      </c>
      <c r="F168">
        <f t="shared" si="12"/>
        <v>0.39629291844075093</v>
      </c>
      <c r="G168">
        <f t="shared" si="13"/>
        <v>0.41927087034784188</v>
      </c>
      <c r="H168">
        <f t="shared" si="14"/>
        <v>0.9451954487369284</v>
      </c>
    </row>
    <row r="169" spans="1:8" x14ac:dyDescent="0.2">
      <c r="A169">
        <v>161</v>
      </c>
      <c r="B169" s="2">
        <v>678.80499999999995</v>
      </c>
      <c r="C169" s="2">
        <v>122.979</v>
      </c>
      <c r="D169" s="2">
        <f t="shared" si="10"/>
        <v>396.12899999999996</v>
      </c>
      <c r="E169" s="5">
        <f t="shared" si="11"/>
        <v>986.40139374424882</v>
      </c>
      <c r="F169">
        <f t="shared" si="12"/>
        <v>0.38109578391252769</v>
      </c>
      <c r="G169">
        <f t="shared" si="13"/>
        <v>0.41580123509200995</v>
      </c>
      <c r="H169">
        <f t="shared" si="14"/>
        <v>0.91653355437531947</v>
      </c>
    </row>
    <row r="170" spans="1:8" x14ac:dyDescent="0.2">
      <c r="A170">
        <v>162</v>
      </c>
      <c r="B170" s="2">
        <v>679.34100000000001</v>
      </c>
      <c r="C170" s="2">
        <v>122.43300000000001</v>
      </c>
      <c r="D170" s="2">
        <f t="shared" si="10"/>
        <v>395.58299999999997</v>
      </c>
      <c r="E170" s="5">
        <f t="shared" si="11"/>
        <v>985.10488931962834</v>
      </c>
      <c r="F170">
        <f t="shared" si="12"/>
        <v>0.39314196390094419</v>
      </c>
      <c r="G170">
        <f t="shared" si="13"/>
        <v>0.41324369780080483</v>
      </c>
      <c r="H170">
        <f t="shared" si="14"/>
        <v>0.95135622392588737</v>
      </c>
    </row>
    <row r="171" spans="1:8" x14ac:dyDescent="0.2">
      <c r="A171">
        <v>163</v>
      </c>
      <c r="B171" s="2">
        <v>679.87800000000004</v>
      </c>
      <c r="C171" s="2">
        <v>121.869</v>
      </c>
      <c r="D171" s="2">
        <f t="shared" si="10"/>
        <v>395.01900000000001</v>
      </c>
      <c r="E171" s="5">
        <f t="shared" si="11"/>
        <v>983.76422968939767</v>
      </c>
      <c r="F171">
        <f t="shared" si="12"/>
        <v>0.38494969761730258</v>
      </c>
      <c r="G171">
        <f t="shared" si="13"/>
        <v>0.40981498523204252</v>
      </c>
      <c r="H171">
        <f t="shared" si="14"/>
        <v>0.93932557736838029</v>
      </c>
    </row>
    <row r="172" spans="1:8" x14ac:dyDescent="0.2">
      <c r="A172">
        <v>164</v>
      </c>
      <c r="B172" s="2">
        <v>680.41499999999996</v>
      </c>
      <c r="C172" s="2">
        <v>121.316</v>
      </c>
      <c r="D172" s="2">
        <f t="shared" si="10"/>
        <v>394.46600000000001</v>
      </c>
      <c r="E172" s="5">
        <f t="shared" si="11"/>
        <v>982.44832335263902</v>
      </c>
      <c r="F172">
        <f t="shared" si="12"/>
        <v>0.38512996021681861</v>
      </c>
      <c r="G172">
        <f t="shared" si="13"/>
        <v>0.40571045147472534</v>
      </c>
      <c r="H172">
        <f t="shared" si="14"/>
        <v>0.94927295763986785</v>
      </c>
    </row>
    <row r="173" spans="1:8" x14ac:dyDescent="0.2">
      <c r="A173">
        <v>165</v>
      </c>
      <c r="B173" s="2">
        <v>680.95100000000002</v>
      </c>
      <c r="C173" s="2">
        <v>120.762</v>
      </c>
      <c r="D173" s="2">
        <f t="shared" si="10"/>
        <v>393.91199999999998</v>
      </c>
      <c r="E173" s="5">
        <f t="shared" si="11"/>
        <v>981.12865326269116</v>
      </c>
      <c r="F173">
        <f t="shared" si="12"/>
        <v>0.38114140264174984</v>
      </c>
      <c r="G173">
        <f t="shared" si="13"/>
        <v>0.40312779668078103</v>
      </c>
      <c r="H173">
        <f t="shared" si="14"/>
        <v>0.94546048617818024</v>
      </c>
    </row>
    <row r="174" spans="1:8" x14ac:dyDescent="0.2">
      <c r="A174">
        <v>166</v>
      </c>
      <c r="B174" s="2">
        <v>681.48800000000006</v>
      </c>
      <c r="C174" s="2">
        <v>120.21299999999999</v>
      </c>
      <c r="D174" s="2">
        <f t="shared" si="10"/>
        <v>393.36299999999994</v>
      </c>
      <c r="E174" s="5">
        <f t="shared" si="11"/>
        <v>979.81952699749422</v>
      </c>
      <c r="F174">
        <f t="shared" si="12"/>
        <v>0.38271280411146674</v>
      </c>
      <c r="G174">
        <f t="shared" si="13"/>
        <v>0.39983223104289889</v>
      </c>
      <c r="H174">
        <f t="shared" si="14"/>
        <v>0.95718347446182905</v>
      </c>
    </row>
    <row r="175" spans="1:8" x14ac:dyDescent="0.2">
      <c r="A175">
        <v>167</v>
      </c>
      <c r="B175" s="2">
        <v>682.02499999999998</v>
      </c>
      <c r="C175" s="2">
        <v>119.661</v>
      </c>
      <c r="D175" s="2">
        <f t="shared" si="10"/>
        <v>392.81099999999998</v>
      </c>
      <c r="E175" s="5">
        <f t="shared" si="11"/>
        <v>978.50187568925401</v>
      </c>
      <c r="F175">
        <f t="shared" si="12"/>
        <v>0.36558082558152805</v>
      </c>
      <c r="G175">
        <f t="shared" si="13"/>
        <v>0.39653253944369349</v>
      </c>
      <c r="H175">
        <f t="shared" si="14"/>
        <v>0.92194407574826409</v>
      </c>
    </row>
    <row r="176" spans="1:8" x14ac:dyDescent="0.2">
      <c r="A176">
        <v>168</v>
      </c>
      <c r="B176" s="2">
        <v>682.56200000000001</v>
      </c>
      <c r="C176" s="2">
        <v>119.133</v>
      </c>
      <c r="D176" s="2">
        <f t="shared" si="10"/>
        <v>392.28299999999996</v>
      </c>
      <c r="E176" s="5">
        <f t="shared" si="11"/>
        <v>977.24022704385959</v>
      </c>
      <c r="F176">
        <f t="shared" si="12"/>
        <v>0.36510945749846668</v>
      </c>
      <c r="G176">
        <f t="shared" si="13"/>
        <v>0.39265673395091705</v>
      </c>
      <c r="H176">
        <f t="shared" si="14"/>
        <v>0.92984387106959987</v>
      </c>
    </row>
    <row r="177" spans="1:8" x14ac:dyDescent="0.2">
      <c r="A177">
        <v>169</v>
      </c>
      <c r="B177" s="2">
        <v>683.09799999999996</v>
      </c>
      <c r="C177" s="2">
        <v>118.605</v>
      </c>
      <c r="D177" s="2">
        <f t="shared" si="10"/>
        <v>391.755</v>
      </c>
      <c r="E177" s="5">
        <f t="shared" si="11"/>
        <v>975.97732064730508</v>
      </c>
      <c r="F177">
        <f t="shared" si="12"/>
        <v>0.37154363502444537</v>
      </c>
      <c r="G177">
        <f t="shared" si="13"/>
        <v>0.39025873201343569</v>
      </c>
      <c r="H177">
        <f t="shared" si="14"/>
        <v>0.95204438631665</v>
      </c>
    </row>
    <row r="178" spans="1:8" x14ac:dyDescent="0.2">
      <c r="A178">
        <v>170</v>
      </c>
      <c r="B178" s="2">
        <v>683.63499999999999</v>
      </c>
      <c r="C178" s="2">
        <v>118.06699999999999</v>
      </c>
      <c r="D178" s="2">
        <f t="shared" si="10"/>
        <v>391.21699999999998</v>
      </c>
      <c r="E178" s="5">
        <f t="shared" si="11"/>
        <v>974.68920205846973</v>
      </c>
      <c r="F178">
        <f t="shared" si="12"/>
        <v>0.36484605199020476</v>
      </c>
      <c r="G178">
        <f t="shared" si="13"/>
        <v>0.38708186376875653</v>
      </c>
      <c r="H178">
        <f t="shared" si="14"/>
        <v>0.94255527354845148</v>
      </c>
    </row>
    <row r="179" spans="1:8" x14ac:dyDescent="0.2">
      <c r="A179">
        <v>171</v>
      </c>
      <c r="B179" s="2">
        <v>684.17200000000003</v>
      </c>
      <c r="C179" s="2">
        <v>117.538</v>
      </c>
      <c r="D179" s="2">
        <f t="shared" si="10"/>
        <v>390.68799999999999</v>
      </c>
      <c r="E179" s="5">
        <f t="shared" si="11"/>
        <v>973.42135906170404</v>
      </c>
      <c r="F179">
        <f t="shared" si="12"/>
        <v>0.36368267953886241</v>
      </c>
      <c r="G179">
        <f t="shared" si="13"/>
        <v>0.3832558638346571</v>
      </c>
      <c r="H179">
        <f t="shared" si="14"/>
        <v>0.94892919810813681</v>
      </c>
    </row>
    <row r="180" spans="1:8" x14ac:dyDescent="0.2">
      <c r="A180">
        <v>172</v>
      </c>
      <c r="B180" s="2">
        <v>684.70799999999997</v>
      </c>
      <c r="C180" s="2">
        <v>117.01</v>
      </c>
      <c r="D180" s="2">
        <f t="shared" si="10"/>
        <v>390.15999999999997</v>
      </c>
      <c r="E180" s="5">
        <f t="shared" si="11"/>
        <v>972.15465440892467</v>
      </c>
      <c r="F180">
        <f t="shared" si="12"/>
        <v>0.36183362919983841</v>
      </c>
      <c r="G180">
        <f t="shared" si="13"/>
        <v>0.38087837955949966</v>
      </c>
      <c r="H180">
        <f t="shared" si="14"/>
        <v>0.94999781719905652</v>
      </c>
    </row>
    <row r="181" spans="1:8" x14ac:dyDescent="0.2">
      <c r="A181">
        <v>173</v>
      </c>
      <c r="B181" s="2">
        <v>685.245</v>
      </c>
      <c r="C181" s="2">
        <v>116.48399999999999</v>
      </c>
      <c r="D181" s="2">
        <f t="shared" si="10"/>
        <v>389.63399999999996</v>
      </c>
      <c r="E181" s="5">
        <f t="shared" si="11"/>
        <v>970.89149808900015</v>
      </c>
      <c r="F181">
        <f t="shared" si="12"/>
        <v>0.35380645438459557</v>
      </c>
      <c r="G181">
        <f t="shared" si="13"/>
        <v>0.37710648158664772</v>
      </c>
      <c r="H181">
        <f t="shared" si="14"/>
        <v>0.93821366553017327</v>
      </c>
    </row>
    <row r="182" spans="1:8" x14ac:dyDescent="0.2">
      <c r="A182">
        <v>174</v>
      </c>
      <c r="B182" s="2">
        <v>685.78099999999995</v>
      </c>
      <c r="C182" s="2">
        <v>115.96899999999999</v>
      </c>
      <c r="D182" s="2">
        <f t="shared" si="10"/>
        <v>389.11899999999997</v>
      </c>
      <c r="E182" s="5">
        <f t="shared" si="11"/>
        <v>969.65354924348617</v>
      </c>
      <c r="F182">
        <f t="shared" si="12"/>
        <v>0.35404145534547393</v>
      </c>
      <c r="G182">
        <f t="shared" si="13"/>
        <v>0.37411989472972773</v>
      </c>
      <c r="H182">
        <f t="shared" si="14"/>
        <v>0.94633153791845559</v>
      </c>
    </row>
    <row r="183" spans="1:8" x14ac:dyDescent="0.2">
      <c r="A183">
        <v>175</v>
      </c>
      <c r="B183" s="2">
        <v>686.31700000000001</v>
      </c>
      <c r="C183" s="2">
        <v>115.453</v>
      </c>
      <c r="D183" s="2">
        <f t="shared" si="10"/>
        <v>388.60299999999995</v>
      </c>
      <c r="E183" s="5">
        <f t="shared" si="11"/>
        <v>968.41199778119062</v>
      </c>
      <c r="F183">
        <f t="shared" si="12"/>
        <v>0.35495863474830569</v>
      </c>
      <c r="G183">
        <f t="shared" si="13"/>
        <v>0.37183180211352762</v>
      </c>
      <c r="H183">
        <f t="shared" si="14"/>
        <v>0.95462150555892955</v>
      </c>
    </row>
    <row r="184" spans="1:8" x14ac:dyDescent="0.2">
      <c r="A184">
        <v>176</v>
      </c>
      <c r="B184" s="2">
        <v>686.85400000000004</v>
      </c>
      <c r="C184" s="2">
        <v>114.935</v>
      </c>
      <c r="D184" s="2">
        <f t="shared" si="10"/>
        <v>388.08499999999998</v>
      </c>
      <c r="E184" s="5">
        <f t="shared" si="11"/>
        <v>967.16442735829253</v>
      </c>
      <c r="F184">
        <f t="shared" si="12"/>
        <v>0.3414984088505425</v>
      </c>
      <c r="G184">
        <f t="shared" si="13"/>
        <v>0.36884609112016786</v>
      </c>
      <c r="H184">
        <f t="shared" si="14"/>
        <v>0.9258561147101444</v>
      </c>
    </row>
    <row r="185" spans="1:8" x14ac:dyDescent="0.2">
      <c r="A185">
        <v>177</v>
      </c>
      <c r="B185" s="2">
        <v>687.39099999999996</v>
      </c>
      <c r="C185" s="2">
        <v>114.43600000000001</v>
      </c>
      <c r="D185" s="2">
        <f t="shared" si="10"/>
        <v>387.58600000000001</v>
      </c>
      <c r="E185" s="5">
        <f t="shared" si="11"/>
        <v>965.96147409961645</v>
      </c>
      <c r="F185">
        <f t="shared" si="12"/>
        <v>0.34722528424905358</v>
      </c>
      <c r="G185">
        <f t="shared" si="13"/>
        <v>0.36598117825154053</v>
      </c>
      <c r="H185">
        <f t="shared" si="14"/>
        <v>0.94875175250243082</v>
      </c>
    </row>
    <row r="186" spans="1:8" x14ac:dyDescent="0.2">
      <c r="A186">
        <v>178</v>
      </c>
      <c r="B186" s="2">
        <v>687.928</v>
      </c>
      <c r="C186" s="2">
        <v>113.928</v>
      </c>
      <c r="D186" s="2">
        <f t="shared" si="10"/>
        <v>387.07799999999997</v>
      </c>
      <c r="E186" s="5">
        <f t="shared" si="11"/>
        <v>964.73567221247515</v>
      </c>
      <c r="F186">
        <f t="shared" si="12"/>
        <v>0.34268877475209536</v>
      </c>
      <c r="G186">
        <f t="shared" si="13"/>
        <v>0.36239981895520185</v>
      </c>
      <c r="H186">
        <f t="shared" si="14"/>
        <v>0.94560967425443698</v>
      </c>
    </row>
    <row r="187" spans="1:8" x14ac:dyDescent="0.2">
      <c r="A187">
        <v>179</v>
      </c>
      <c r="B187" s="2">
        <v>688.46400000000006</v>
      </c>
      <c r="C187" s="2">
        <v>113.426</v>
      </c>
      <c r="D187" s="2">
        <f t="shared" si="10"/>
        <v>386.57599999999996</v>
      </c>
      <c r="E187" s="5">
        <f t="shared" si="11"/>
        <v>963.52320668203458</v>
      </c>
      <c r="F187">
        <f t="shared" si="12"/>
        <v>0.33816735443989798</v>
      </c>
      <c r="G187">
        <f t="shared" si="13"/>
        <v>0.36021622630610295</v>
      </c>
      <c r="H187">
        <f t="shared" si="14"/>
        <v>0.93878989824442727</v>
      </c>
    </row>
    <row r="188" spans="1:8" x14ac:dyDescent="0.2">
      <c r="A188">
        <v>180</v>
      </c>
      <c r="B188" s="2">
        <v>689.00099999999998</v>
      </c>
      <c r="C188" s="2">
        <v>112.93</v>
      </c>
      <c r="D188" s="2">
        <f t="shared" si="10"/>
        <v>386.08</v>
      </c>
      <c r="E188" s="5">
        <f t="shared" si="11"/>
        <v>962.32411844452008</v>
      </c>
      <c r="F188">
        <f t="shared" si="12"/>
        <v>0.33706557037461765</v>
      </c>
      <c r="G188">
        <f t="shared" si="13"/>
        <v>0.35740161499771861</v>
      </c>
      <c r="H188">
        <f t="shared" si="14"/>
        <v>0.94310030013929635</v>
      </c>
    </row>
    <row r="189" spans="1:8" x14ac:dyDescent="0.2">
      <c r="A189">
        <v>181</v>
      </c>
      <c r="B189" s="2">
        <v>689.53800000000001</v>
      </c>
      <c r="C189" s="2">
        <v>112.435</v>
      </c>
      <c r="D189" s="2">
        <f t="shared" si="10"/>
        <v>385.58499999999998</v>
      </c>
      <c r="E189" s="5">
        <f t="shared" si="11"/>
        <v>961.12634369218836</v>
      </c>
      <c r="F189">
        <f t="shared" si="12"/>
        <v>0.33528584939271672</v>
      </c>
      <c r="G189">
        <f t="shared" si="13"/>
        <v>0.35394313092478175</v>
      </c>
      <c r="H189">
        <f t="shared" si="14"/>
        <v>0.94728734674602288</v>
      </c>
    </row>
    <row r="190" spans="1:8" x14ac:dyDescent="0.2">
      <c r="A190">
        <v>182</v>
      </c>
      <c r="B190" s="2">
        <v>690.07399999999996</v>
      </c>
      <c r="C190" s="2">
        <v>111.94199999999999</v>
      </c>
      <c r="D190" s="2">
        <f t="shared" si="10"/>
        <v>385.09199999999998</v>
      </c>
      <c r="E190" s="5">
        <f t="shared" si="11"/>
        <v>959.93231244531944</v>
      </c>
      <c r="F190">
        <f t="shared" si="12"/>
        <v>0.32807683437028962</v>
      </c>
      <c r="G190">
        <f t="shared" si="13"/>
        <v>0.3518273264745842</v>
      </c>
      <c r="H190">
        <f t="shared" si="14"/>
        <v>0.93249389596231291</v>
      </c>
    </row>
    <row r="191" spans="1:8" x14ac:dyDescent="0.2">
      <c r="A191">
        <v>183</v>
      </c>
      <c r="B191" s="2">
        <v>690.61099999999999</v>
      </c>
      <c r="C191" s="2">
        <v>111.459</v>
      </c>
      <c r="D191" s="2">
        <f t="shared" si="10"/>
        <v>384.60899999999998</v>
      </c>
      <c r="E191" s="5">
        <f t="shared" si="11"/>
        <v>958.76144043421039</v>
      </c>
      <c r="F191">
        <f t="shared" si="12"/>
        <v>0.33513928005409671</v>
      </c>
      <c r="G191">
        <f t="shared" si="13"/>
        <v>0.34911781195489122</v>
      </c>
      <c r="H191">
        <f t="shared" si="14"/>
        <v>0.95996041616289507</v>
      </c>
    </row>
    <row r="192" spans="1:8" x14ac:dyDescent="0.2">
      <c r="A192">
        <v>184</v>
      </c>
      <c r="B192" s="2">
        <v>691.14800000000002</v>
      </c>
      <c r="C192" s="2">
        <v>110.965</v>
      </c>
      <c r="D192" s="2">
        <f t="shared" si="10"/>
        <v>384.11500000000001</v>
      </c>
      <c r="E192" s="5">
        <f t="shared" si="11"/>
        <v>957.56281713785017</v>
      </c>
      <c r="F192">
        <f t="shared" si="12"/>
        <v>0.32523429571524892</v>
      </c>
      <c r="G192">
        <f t="shared" si="13"/>
        <v>0.34635712935884444</v>
      </c>
      <c r="H192">
        <f t="shared" si="14"/>
        <v>0.93901429520825275</v>
      </c>
    </row>
    <row r="193" spans="1:8" x14ac:dyDescent="0.2">
      <c r="A193">
        <v>185</v>
      </c>
      <c r="B193" s="2">
        <v>691.68499999999995</v>
      </c>
      <c r="C193" s="2">
        <v>110.485</v>
      </c>
      <c r="D193" s="2">
        <f t="shared" si="10"/>
        <v>383.63499999999999</v>
      </c>
      <c r="E193" s="5">
        <f t="shared" si="11"/>
        <v>956.39711172201112</v>
      </c>
      <c r="F193">
        <f t="shared" si="12"/>
        <v>0.32619185939468542</v>
      </c>
      <c r="G193">
        <f t="shared" si="13"/>
        <v>0.34304485906277304</v>
      </c>
      <c r="H193">
        <f t="shared" si="14"/>
        <v>0.95087231531721128</v>
      </c>
    </row>
    <row r="194" spans="1:8" x14ac:dyDescent="0.2">
      <c r="A194">
        <v>186</v>
      </c>
      <c r="B194" s="2">
        <v>692.221</v>
      </c>
      <c r="C194" s="2">
        <v>110.003</v>
      </c>
      <c r="D194" s="2">
        <f t="shared" si="10"/>
        <v>383.15299999999996</v>
      </c>
      <c r="E194" s="5">
        <f t="shared" si="11"/>
        <v>955.22550689137688</v>
      </c>
      <c r="F194">
        <f t="shared" si="12"/>
        <v>0.32241268025859682</v>
      </c>
      <c r="G194">
        <f t="shared" si="13"/>
        <v>0.34101154681168078</v>
      </c>
      <c r="H194">
        <f t="shared" si="14"/>
        <v>0.94545971616804236</v>
      </c>
    </row>
    <row r="195" spans="1:8" x14ac:dyDescent="0.2">
      <c r="A195">
        <v>187</v>
      </c>
      <c r="B195" s="2">
        <v>692.75800000000004</v>
      </c>
      <c r="C195" s="2">
        <v>109.526</v>
      </c>
      <c r="D195" s="2">
        <f t="shared" si="10"/>
        <v>382.67599999999999</v>
      </c>
      <c r="E195" s="5">
        <f t="shared" si="11"/>
        <v>954.06502762539299</v>
      </c>
      <c r="F195">
        <f t="shared" si="12"/>
        <v>0.3206707964351862</v>
      </c>
      <c r="G195">
        <f t="shared" si="13"/>
        <v>0.33837587094584853</v>
      </c>
      <c r="H195">
        <f t="shared" si="14"/>
        <v>0.94767630900757771</v>
      </c>
    </row>
    <row r="196" spans="1:8" x14ac:dyDescent="0.2">
      <c r="A196">
        <v>188</v>
      </c>
      <c r="B196" s="2">
        <v>693.29499999999996</v>
      </c>
      <c r="C196" s="2">
        <v>109.051</v>
      </c>
      <c r="D196" s="2">
        <f t="shared" si="10"/>
        <v>382.20099999999996</v>
      </c>
      <c r="E196" s="5">
        <f t="shared" si="11"/>
        <v>952.90839814132949</v>
      </c>
      <c r="F196">
        <f t="shared" si="12"/>
        <v>0.31151642792645251</v>
      </c>
      <c r="G196">
        <f t="shared" si="13"/>
        <v>0.33513576866831318</v>
      </c>
      <c r="H196">
        <f t="shared" si="14"/>
        <v>0.92952306811142882</v>
      </c>
    </row>
    <row r="197" spans="1:8" x14ac:dyDescent="0.2">
      <c r="A197">
        <v>189</v>
      </c>
      <c r="B197" s="2">
        <v>693.83100000000002</v>
      </c>
      <c r="C197" s="2">
        <v>108.589</v>
      </c>
      <c r="D197" s="2">
        <f t="shared" si="10"/>
        <v>381.73899999999998</v>
      </c>
      <c r="E197" s="5">
        <f t="shared" si="11"/>
        <v>951.78245145776475</v>
      </c>
      <c r="F197">
        <f t="shared" si="12"/>
        <v>0.31923011849681077</v>
      </c>
      <c r="G197">
        <f t="shared" si="13"/>
        <v>0.33322707271034013</v>
      </c>
      <c r="H197">
        <f t="shared" si="14"/>
        <v>0.95799574716518809</v>
      </c>
    </row>
    <row r="198" spans="1:8" x14ac:dyDescent="0.2">
      <c r="A198">
        <v>190</v>
      </c>
      <c r="B198" s="2">
        <v>694.36800000000005</v>
      </c>
      <c r="C198" s="2">
        <v>108.11499999999999</v>
      </c>
      <c r="D198" s="2">
        <f t="shared" si="10"/>
        <v>381.26499999999999</v>
      </c>
      <c r="E198" s="5">
        <f t="shared" si="11"/>
        <v>950.62626316810952</v>
      </c>
      <c r="F198">
        <f t="shared" si="12"/>
        <v>0.31211569873143713</v>
      </c>
      <c r="G198">
        <f t="shared" si="13"/>
        <v>0.33063685074485272</v>
      </c>
      <c r="H198">
        <f t="shared" si="14"/>
        <v>0.94398340060494934</v>
      </c>
    </row>
    <row r="199" spans="1:8" x14ac:dyDescent="0.2">
      <c r="A199">
        <v>191</v>
      </c>
      <c r="B199" s="2">
        <v>694.90499999999997</v>
      </c>
      <c r="C199" s="2">
        <v>107.651</v>
      </c>
      <c r="D199" s="2">
        <f t="shared" si="10"/>
        <v>380.80099999999999</v>
      </c>
      <c r="E199" s="5">
        <f t="shared" si="11"/>
        <v>949.49349000702068</v>
      </c>
      <c r="F199">
        <f t="shared" si="12"/>
        <v>0.30838447142979841</v>
      </c>
      <c r="G199">
        <f t="shared" si="13"/>
        <v>0.32749960796939959</v>
      </c>
      <c r="H199">
        <f t="shared" si="14"/>
        <v>0.94163310100393394</v>
      </c>
    </row>
    <row r="200" spans="1:8" x14ac:dyDescent="0.2">
      <c r="A200">
        <v>192</v>
      </c>
      <c r="B200" s="2">
        <v>695.44100000000003</v>
      </c>
      <c r="C200" s="2">
        <v>107.19199999999999</v>
      </c>
      <c r="D200" s="2">
        <f t="shared" si="10"/>
        <v>380.34199999999998</v>
      </c>
      <c r="E200" s="5">
        <f t="shared" si="11"/>
        <v>948.37197268092166</v>
      </c>
      <c r="F200">
        <f t="shared" si="12"/>
        <v>0.31003341963548003</v>
      </c>
      <c r="G200">
        <f t="shared" si="13"/>
        <v>0.3256206703267106</v>
      </c>
      <c r="H200">
        <f t="shared" si="14"/>
        <v>0.95213064737078534</v>
      </c>
    </row>
    <row r="201" spans="1:8" x14ac:dyDescent="0.2">
      <c r="A201">
        <v>193</v>
      </c>
      <c r="B201" s="2">
        <v>695.97799999999995</v>
      </c>
      <c r="C201" s="2">
        <v>106.73</v>
      </c>
      <c r="D201" s="2">
        <f t="shared" si="10"/>
        <v>379.88</v>
      </c>
      <c r="E201" s="5">
        <f t="shared" si="11"/>
        <v>947.24217054162125</v>
      </c>
      <c r="F201">
        <f t="shared" si="12"/>
        <v>0.30095058338399605</v>
      </c>
      <c r="G201">
        <f t="shared" si="13"/>
        <v>0.32312353852934378</v>
      </c>
      <c r="H201">
        <f t="shared" si="14"/>
        <v>0.93137932554754399</v>
      </c>
    </row>
    <row r="202" spans="1:8" x14ac:dyDescent="0.2">
      <c r="A202">
        <v>194</v>
      </c>
      <c r="B202" s="2">
        <v>696.51499999999999</v>
      </c>
      <c r="C202" s="2">
        <v>106.28100000000001</v>
      </c>
      <c r="D202" s="2">
        <f t="shared" ref="D202:D215" si="15">C202+273.15</f>
        <v>379.43099999999998</v>
      </c>
      <c r="E202" s="5">
        <f t="shared" ref="E202:E215" si="16">1/($C$4*D202^$D$4+$E$4*D202^$F$4)</f>
        <v>946.14324194330618</v>
      </c>
      <c r="F202">
        <f t="shared" ref="F202:F215" si="17">-$I$6*E202*(D203 - D202)</f>
        <v>0.30127093109957997</v>
      </c>
      <c r="G202">
        <f t="shared" ref="G202:G215" si="18">$L$6*$F$6*(B203-B202)*((D202)^4-$K$6^4)</f>
        <v>0.32010816979733125</v>
      </c>
      <c r="H202">
        <f t="shared" ref="H202:H215" si="19">F202/G202</f>
        <v>0.94115352098111826</v>
      </c>
    </row>
    <row r="203" spans="1:8" x14ac:dyDescent="0.2">
      <c r="A203">
        <v>195</v>
      </c>
      <c r="B203" s="2">
        <v>697.05100000000004</v>
      </c>
      <c r="C203" s="2">
        <v>105.831</v>
      </c>
      <c r="D203" s="2">
        <f t="shared" si="15"/>
        <v>378.98099999999999</v>
      </c>
      <c r="E203" s="5">
        <f t="shared" si="16"/>
        <v>945.04095875457006</v>
      </c>
      <c r="F203">
        <f t="shared" si="17"/>
        <v>0.30158865306905952</v>
      </c>
      <c r="G203">
        <f t="shared" si="18"/>
        <v>0.31769772723524875</v>
      </c>
      <c r="H203">
        <f t="shared" si="19"/>
        <v>0.9492943361402747</v>
      </c>
    </row>
    <row r="204" spans="1:8" x14ac:dyDescent="0.2">
      <c r="A204">
        <v>196</v>
      </c>
      <c r="B204" s="2">
        <v>697.58699999999999</v>
      </c>
      <c r="C204" s="2">
        <v>105.38</v>
      </c>
      <c r="D204" s="2">
        <f t="shared" si="15"/>
        <v>378.53</v>
      </c>
      <c r="E204" s="5">
        <f t="shared" si="16"/>
        <v>943.93531519840997</v>
      </c>
      <c r="F204">
        <f t="shared" si="17"/>
        <v>0.29989995443645157</v>
      </c>
      <c r="G204">
        <f t="shared" si="18"/>
        <v>0.31587875647110575</v>
      </c>
      <c r="H204">
        <f t="shared" si="19"/>
        <v>0.94941476212846931</v>
      </c>
    </row>
    <row r="205" spans="1:8" x14ac:dyDescent="0.2">
      <c r="A205">
        <v>197</v>
      </c>
      <c r="B205" s="2">
        <v>698.12400000000002</v>
      </c>
      <c r="C205" s="2">
        <v>104.931</v>
      </c>
      <c r="D205" s="2">
        <f t="shared" si="15"/>
        <v>378.08099999999996</v>
      </c>
      <c r="E205" s="5">
        <f t="shared" si="16"/>
        <v>942.83366919571267</v>
      </c>
      <c r="F205">
        <f t="shared" si="17"/>
        <v>0.29621420231937273</v>
      </c>
      <c r="G205">
        <f t="shared" si="18"/>
        <v>0.3134863086457057</v>
      </c>
      <c r="H205">
        <f t="shared" si="19"/>
        <v>0.9449031557360501</v>
      </c>
    </row>
    <row r="206" spans="1:8" x14ac:dyDescent="0.2">
      <c r="A206">
        <v>198</v>
      </c>
      <c r="B206" s="2">
        <v>698.66099999999994</v>
      </c>
      <c r="C206" s="2">
        <v>104.48699999999999</v>
      </c>
      <c r="D206" s="2">
        <f t="shared" si="15"/>
        <v>377.63699999999994</v>
      </c>
      <c r="E206" s="5">
        <f t="shared" si="16"/>
        <v>941.7434027726207</v>
      </c>
      <c r="F206">
        <f t="shared" si="17"/>
        <v>0.29853717904724014</v>
      </c>
      <c r="G206">
        <f t="shared" si="18"/>
        <v>0.31054948636153212</v>
      </c>
      <c r="H206">
        <f t="shared" si="19"/>
        <v>0.96131918472952282</v>
      </c>
    </row>
    <row r="207" spans="1:8" x14ac:dyDescent="0.2">
      <c r="A207">
        <v>199</v>
      </c>
      <c r="B207" s="2">
        <v>699.197</v>
      </c>
      <c r="C207" s="2">
        <v>104.039</v>
      </c>
      <c r="D207" s="2">
        <f t="shared" si="15"/>
        <v>377.18899999999996</v>
      </c>
      <c r="E207" s="5">
        <f t="shared" si="16"/>
        <v>940.64241922613849</v>
      </c>
      <c r="F207">
        <f t="shared" si="17"/>
        <v>0.29286337337154134</v>
      </c>
      <c r="G207">
        <f t="shared" si="18"/>
        <v>0.30875860557797813</v>
      </c>
      <c r="H207">
        <f t="shared" si="19"/>
        <v>0.94851890143537265</v>
      </c>
    </row>
    <row r="208" spans="1:8" x14ac:dyDescent="0.2">
      <c r="A208">
        <v>200</v>
      </c>
      <c r="B208" s="2">
        <v>699.73400000000004</v>
      </c>
      <c r="C208" s="2">
        <v>103.599</v>
      </c>
      <c r="D208" s="2">
        <f t="shared" si="15"/>
        <v>376.74899999999997</v>
      </c>
      <c r="E208" s="5">
        <f t="shared" si="16"/>
        <v>939.56022140396681</v>
      </c>
      <c r="F208">
        <f t="shared" si="17"/>
        <v>0.28920227350947098</v>
      </c>
      <c r="G208">
        <f t="shared" si="18"/>
        <v>0.30643887390402269</v>
      </c>
      <c r="H208">
        <f t="shared" si="19"/>
        <v>0.9437519131467953</v>
      </c>
    </row>
    <row r="209" spans="1:8" x14ac:dyDescent="0.2">
      <c r="A209">
        <v>201</v>
      </c>
      <c r="B209" s="2">
        <v>700.27099999999996</v>
      </c>
      <c r="C209" s="2">
        <v>103.164</v>
      </c>
      <c r="D209" s="2">
        <f t="shared" si="15"/>
        <v>376.31399999999996</v>
      </c>
      <c r="E209" s="5">
        <f t="shared" si="16"/>
        <v>938.48946946924593</v>
      </c>
      <c r="F209">
        <f t="shared" si="17"/>
        <v>0.29020083993665147</v>
      </c>
      <c r="G209">
        <f t="shared" si="18"/>
        <v>0.30358708462808559</v>
      </c>
      <c r="H209">
        <f t="shared" si="19"/>
        <v>0.95590640916811997</v>
      </c>
    </row>
    <row r="210" spans="1:8" x14ac:dyDescent="0.2">
      <c r="A210">
        <v>202</v>
      </c>
      <c r="B210" s="2">
        <v>700.80700000000002</v>
      </c>
      <c r="C210" s="2">
        <v>102.727</v>
      </c>
      <c r="D210" s="2">
        <f t="shared" si="15"/>
        <v>375.87699999999995</v>
      </c>
      <c r="E210" s="5">
        <f t="shared" si="16"/>
        <v>937.41294202464326</v>
      </c>
      <c r="F210">
        <f t="shared" si="17"/>
        <v>0.2785916270661607</v>
      </c>
      <c r="G210">
        <f t="shared" si="18"/>
        <v>0.30130340848831128</v>
      </c>
      <c r="H210">
        <f t="shared" si="19"/>
        <v>0.92462155826215398</v>
      </c>
    </row>
    <row r="211" spans="1:8" x14ac:dyDescent="0.2">
      <c r="A211">
        <v>203</v>
      </c>
      <c r="B211" s="2">
        <v>701.34299999999996</v>
      </c>
      <c r="C211" s="2">
        <v>102.307</v>
      </c>
      <c r="D211" s="2">
        <f t="shared" si="15"/>
        <v>375.45699999999999</v>
      </c>
      <c r="E211" s="5">
        <f t="shared" si="16"/>
        <v>936.37748823809943</v>
      </c>
      <c r="F211">
        <f t="shared" si="17"/>
        <v>0.28689744772325709</v>
      </c>
      <c r="G211">
        <f t="shared" si="18"/>
        <v>0.29967411686549039</v>
      </c>
      <c r="H211">
        <f t="shared" si="19"/>
        <v>0.95736478920544166</v>
      </c>
    </row>
    <row r="212" spans="1:8" x14ac:dyDescent="0.2">
      <c r="A212">
        <v>204</v>
      </c>
      <c r="B212" s="2">
        <v>701.88</v>
      </c>
      <c r="C212" s="2">
        <v>101.874</v>
      </c>
      <c r="D212" s="2">
        <f t="shared" si="15"/>
        <v>375.024</v>
      </c>
      <c r="E212" s="5">
        <f t="shared" si="16"/>
        <v>935.30915894677696</v>
      </c>
      <c r="F212">
        <f t="shared" si="17"/>
        <v>0.27995187384832398</v>
      </c>
      <c r="G212">
        <f t="shared" si="18"/>
        <v>0.29686868881859163</v>
      </c>
      <c r="H212">
        <f t="shared" si="19"/>
        <v>0.94301583290043411</v>
      </c>
    </row>
    <row r="213" spans="1:8" x14ac:dyDescent="0.2">
      <c r="A213">
        <v>205</v>
      </c>
      <c r="B213" s="2">
        <v>702.41600000000005</v>
      </c>
      <c r="C213" s="2">
        <v>101.45099999999999</v>
      </c>
      <c r="D213" s="2">
        <f t="shared" si="15"/>
        <v>374.601</v>
      </c>
      <c r="E213" s="5">
        <f t="shared" si="16"/>
        <v>934.26469315417182</v>
      </c>
      <c r="F213">
        <f t="shared" si="17"/>
        <v>0.28030033547540134</v>
      </c>
      <c r="G213">
        <f t="shared" si="18"/>
        <v>0.29468071952016039</v>
      </c>
      <c r="H213">
        <f t="shared" si="19"/>
        <v>0.95120011900277979</v>
      </c>
    </row>
    <row r="214" spans="1:8" x14ac:dyDescent="0.2">
      <c r="A214">
        <v>206</v>
      </c>
      <c r="B214" s="2">
        <v>702.952</v>
      </c>
      <c r="C214" s="2">
        <v>101.027</v>
      </c>
      <c r="D214" s="2">
        <f t="shared" si="15"/>
        <v>374.17699999999996</v>
      </c>
      <c r="E214" s="5">
        <f t="shared" si="16"/>
        <v>933.21695583923474</v>
      </c>
      <c r="F214">
        <f t="shared" si="17"/>
        <v>0.27404289195002818</v>
      </c>
      <c r="G214">
        <f t="shared" si="18"/>
        <v>0.29304070303079233</v>
      </c>
      <c r="H214">
        <f t="shared" si="19"/>
        <v>0.93517006038997974</v>
      </c>
    </row>
    <row r="215" spans="1:8" x14ac:dyDescent="0.2">
      <c r="A215">
        <v>207</v>
      </c>
      <c r="B215" s="2">
        <v>703.48900000000003</v>
      </c>
      <c r="C215" s="2">
        <v>100.61199999999999</v>
      </c>
      <c r="D215" s="2">
        <f t="shared" si="15"/>
        <v>373.76199999999994</v>
      </c>
      <c r="E215" s="5">
        <f t="shared" si="16"/>
        <v>932.19068061746395</v>
      </c>
      <c r="F215">
        <f t="shared" si="17"/>
        <v>246.54018986234513</v>
      </c>
      <c r="G215">
        <f t="shared" si="18"/>
        <v>-381.095301955953</v>
      </c>
      <c r="H215">
        <f t="shared" si="19"/>
        <v>-0.64692529295687895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39"/>
  <sheetViews>
    <sheetView workbookViewId="0">
      <selection activeCell="M34" sqref="M34"/>
    </sheetView>
  </sheetViews>
  <sheetFormatPr baseColWidth="10" defaultRowHeight="16" x14ac:dyDescent="0.2"/>
  <sheetData>
    <row r="2" spans="1:12" x14ac:dyDescent="0.2">
      <c r="A2" s="2"/>
    </row>
    <row r="3" spans="1:12" x14ac:dyDescent="0.2">
      <c r="A3" s="2"/>
      <c r="B3" s="2" t="s">
        <v>18</v>
      </c>
      <c r="C3" s="2"/>
      <c r="D3" s="2"/>
      <c r="E3" s="2"/>
      <c r="F3" s="2"/>
    </row>
    <row r="4" spans="1:12" x14ac:dyDescent="0.2">
      <c r="A4" s="2"/>
      <c r="B4" s="1" t="s">
        <v>15</v>
      </c>
      <c r="C4" s="2">
        <v>11.07</v>
      </c>
      <c r="D4" s="2">
        <v>-1.6439999999999999</v>
      </c>
      <c r="E4" s="2">
        <v>3.6880000000000002E-4</v>
      </c>
      <c r="F4" s="2">
        <v>2.1909999999999999E-2</v>
      </c>
    </row>
    <row r="5" spans="1:12" x14ac:dyDescent="0.2"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</row>
    <row r="6" spans="1:12" x14ac:dyDescent="0.2">
      <c r="F6">
        <v>5.6703729999999996E-8</v>
      </c>
      <c r="H6">
        <v>707.6</v>
      </c>
      <c r="I6">
        <f>H6/1000000</f>
        <v>7.0760000000000007E-4</v>
      </c>
      <c r="J6">
        <v>22</v>
      </c>
      <c r="K6">
        <f>J6+273.15</f>
        <v>295.14999999999998</v>
      </c>
      <c r="L6">
        <f>2*(20.1*10^-3)^2</f>
        <v>8.0802000000000022E-4</v>
      </c>
    </row>
    <row r="8" spans="1:12" x14ac:dyDescent="0.2">
      <c r="B8" t="s">
        <v>7</v>
      </c>
      <c r="C8" t="s">
        <v>8</v>
      </c>
      <c r="D8" t="s">
        <v>16</v>
      </c>
      <c r="E8" t="s">
        <v>20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</row>
    <row r="9" spans="1:12" x14ac:dyDescent="0.2">
      <c r="A9">
        <v>1</v>
      </c>
      <c r="B9">
        <v>848.93600000000004</v>
      </c>
      <c r="C9">
        <v>187.226</v>
      </c>
      <c r="D9" s="2">
        <f>C9+273.15</f>
        <v>460.37599999999998</v>
      </c>
      <c r="E9" s="5">
        <f>1/($C$4*D9^$D$4+$E$4*D9^$F$4)</f>
        <v>1129.6003586503771</v>
      </c>
      <c r="F9">
        <f>-$I$6*E9*(D10-D9)</f>
        <v>0.84726352660786919</v>
      </c>
      <c r="G9">
        <f>$L$6*$F$6*(B10-B9)*(D9^4-$K$6^4)</f>
        <v>0.91681995262339366</v>
      </c>
      <c r="H9">
        <f>F9/G9</f>
        <v>0.92413294909595356</v>
      </c>
      <c r="I9">
        <f>AVERAGE(H9:H137)</f>
        <v>0.94077821939382344</v>
      </c>
      <c r="J9">
        <f>STDEV(H9:H137)</f>
        <v>1.4897752899533151E-2</v>
      </c>
      <c r="K9">
        <f>J9/SQRT(120)</f>
        <v>1.3599725532020502E-3</v>
      </c>
    </row>
    <row r="10" spans="1:12" x14ac:dyDescent="0.2">
      <c r="A10">
        <v>2</v>
      </c>
      <c r="B10">
        <v>849.47199999999998</v>
      </c>
      <c r="C10">
        <v>186.166</v>
      </c>
      <c r="D10" s="2">
        <f t="shared" ref="D10:D73" si="0">C10+273.15</f>
        <v>459.31599999999997</v>
      </c>
      <c r="E10" s="5">
        <f t="shared" ref="E10:E73" si="1">1/($C$4*D10^$D$4+$E$4*D10^$F$4)</f>
        <v>1127.3866707286215</v>
      </c>
      <c r="F10">
        <f t="shared" ref="F10:F73" si="2">-$I$6*E10*(D11-D10)</f>
        <v>0.82964836053589197</v>
      </c>
      <c r="G10">
        <f t="shared" ref="G10:G73" si="3">$L$6*$F$6*(B11-B10)*(D10^4-$K$6^4)</f>
        <v>0.90838638023414953</v>
      </c>
      <c r="H10">
        <f t="shared" ref="H10:H73" si="4">F10/G10</f>
        <v>0.91332100369232561</v>
      </c>
    </row>
    <row r="11" spans="1:12" x14ac:dyDescent="0.2">
      <c r="A11">
        <v>3</v>
      </c>
      <c r="B11">
        <v>850.00900000000001</v>
      </c>
      <c r="C11">
        <v>185.126</v>
      </c>
      <c r="D11" s="2">
        <f t="shared" si="0"/>
        <v>458.27599999999995</v>
      </c>
      <c r="E11" s="5">
        <f t="shared" si="1"/>
        <v>1125.2099748298342</v>
      </c>
      <c r="F11">
        <f t="shared" si="2"/>
        <v>0.8288427198953161</v>
      </c>
      <c r="G11">
        <f t="shared" si="3"/>
        <v>0.89850174195523524</v>
      </c>
      <c r="H11">
        <f t="shared" si="4"/>
        <v>0.92247202336154221</v>
      </c>
    </row>
    <row r="12" spans="1:12" x14ac:dyDescent="0.2">
      <c r="A12">
        <v>4</v>
      </c>
      <c r="B12">
        <v>850.54600000000005</v>
      </c>
      <c r="C12">
        <v>184.08500000000001</v>
      </c>
      <c r="D12" s="2">
        <f t="shared" si="0"/>
        <v>457.23500000000001</v>
      </c>
      <c r="E12" s="5">
        <f t="shared" si="1"/>
        <v>1123.0264437425053</v>
      </c>
      <c r="F12">
        <f t="shared" si="2"/>
        <v>0.82643965205594616</v>
      </c>
      <c r="G12">
        <f t="shared" si="3"/>
        <v>0.88701987531191462</v>
      </c>
      <c r="H12">
        <f t="shared" si="4"/>
        <v>0.93170364617290469</v>
      </c>
    </row>
    <row r="13" spans="1:12" x14ac:dyDescent="0.2">
      <c r="A13">
        <v>5</v>
      </c>
      <c r="B13">
        <v>851.08199999999999</v>
      </c>
      <c r="C13">
        <v>183.04499999999999</v>
      </c>
      <c r="D13" s="2">
        <f t="shared" si="0"/>
        <v>456.19499999999994</v>
      </c>
      <c r="E13" s="5">
        <f t="shared" si="1"/>
        <v>1120.8402674399736</v>
      </c>
      <c r="F13">
        <f t="shared" si="2"/>
        <v>0.80579627841234414</v>
      </c>
      <c r="G13">
        <f t="shared" si="3"/>
        <v>0.87892401936913334</v>
      </c>
      <c r="H13">
        <f t="shared" si="4"/>
        <v>0.91679856353308198</v>
      </c>
    </row>
    <row r="14" spans="1:12" x14ac:dyDescent="0.2">
      <c r="A14">
        <v>6</v>
      </c>
      <c r="B14">
        <v>851.61900000000003</v>
      </c>
      <c r="C14">
        <v>182.029</v>
      </c>
      <c r="D14" s="2">
        <f t="shared" si="0"/>
        <v>455.17899999999997</v>
      </c>
      <c r="E14" s="5">
        <f t="shared" si="1"/>
        <v>1118.6999589103873</v>
      </c>
      <c r="F14">
        <f t="shared" si="2"/>
        <v>0.8026743801979479</v>
      </c>
      <c r="G14">
        <f t="shared" si="3"/>
        <v>0.86784336098350812</v>
      </c>
      <c r="H14">
        <f t="shared" si="4"/>
        <v>0.92490697778490161</v>
      </c>
    </row>
    <row r="15" spans="1:12" x14ac:dyDescent="0.2">
      <c r="A15">
        <v>7</v>
      </c>
      <c r="B15">
        <v>852.15499999999997</v>
      </c>
      <c r="C15">
        <v>181.01499999999999</v>
      </c>
      <c r="D15" s="2">
        <f t="shared" si="0"/>
        <v>454.16499999999996</v>
      </c>
      <c r="E15" s="5">
        <f t="shared" si="1"/>
        <v>1116.5593433557842</v>
      </c>
      <c r="F15">
        <f t="shared" si="2"/>
        <v>0.79402777831534221</v>
      </c>
      <c r="G15">
        <f t="shared" si="3"/>
        <v>0.85848086500266141</v>
      </c>
      <c r="H15">
        <f t="shared" si="4"/>
        <v>0.92492192975423004</v>
      </c>
    </row>
    <row r="16" spans="1:12" x14ac:dyDescent="0.2">
      <c r="A16">
        <v>8</v>
      </c>
      <c r="B16">
        <v>852.69100000000003</v>
      </c>
      <c r="C16">
        <v>180.01</v>
      </c>
      <c r="D16" s="2">
        <f t="shared" si="0"/>
        <v>453.15999999999997</v>
      </c>
      <c r="E16" s="5">
        <f t="shared" si="1"/>
        <v>1114.4332670565914</v>
      </c>
      <c r="F16">
        <f t="shared" si="2"/>
        <v>0.77989867699180826</v>
      </c>
      <c r="G16">
        <f t="shared" si="3"/>
        <v>0.8492631397498136</v>
      </c>
      <c r="H16">
        <f t="shared" si="4"/>
        <v>0.91832394518094873</v>
      </c>
    </row>
    <row r="17" spans="1:8" x14ac:dyDescent="0.2">
      <c r="A17">
        <v>9</v>
      </c>
      <c r="B17">
        <v>853.22699999999998</v>
      </c>
      <c r="C17">
        <v>179.02099999999999</v>
      </c>
      <c r="D17" s="2">
        <f t="shared" si="0"/>
        <v>452.17099999999994</v>
      </c>
      <c r="E17" s="5">
        <f t="shared" si="1"/>
        <v>1112.3366995731835</v>
      </c>
      <c r="F17">
        <f t="shared" si="2"/>
        <v>0.77685728578592439</v>
      </c>
      <c r="G17">
        <f t="shared" si="3"/>
        <v>0.84181947234900179</v>
      </c>
      <c r="H17">
        <f t="shared" si="4"/>
        <v>0.9228312141773013</v>
      </c>
    </row>
    <row r="18" spans="1:8" x14ac:dyDescent="0.2">
      <c r="A18">
        <v>10</v>
      </c>
      <c r="B18">
        <v>853.76400000000001</v>
      </c>
      <c r="C18">
        <v>178.03399999999999</v>
      </c>
      <c r="D18" s="2">
        <f t="shared" si="0"/>
        <v>451.18399999999997</v>
      </c>
      <c r="E18" s="5">
        <f t="shared" si="1"/>
        <v>1110.2400764724935</v>
      </c>
      <c r="F18">
        <f t="shared" si="2"/>
        <v>0.76675133703724929</v>
      </c>
      <c r="G18">
        <f t="shared" si="3"/>
        <v>0.83131751712613211</v>
      </c>
      <c r="H18">
        <f t="shared" si="4"/>
        <v>0.92233270831091307</v>
      </c>
    </row>
    <row r="19" spans="1:8" x14ac:dyDescent="0.2">
      <c r="A19">
        <v>11</v>
      </c>
      <c r="B19">
        <v>854.3</v>
      </c>
      <c r="C19">
        <v>177.05799999999999</v>
      </c>
      <c r="D19" s="2">
        <f t="shared" si="0"/>
        <v>450.20799999999997</v>
      </c>
      <c r="E19" s="5">
        <f t="shared" si="1"/>
        <v>1108.1625964965572</v>
      </c>
      <c r="F19">
        <f t="shared" si="2"/>
        <v>0.75590696256284817</v>
      </c>
      <c r="G19">
        <f t="shared" si="3"/>
        <v>0.82254023703631329</v>
      </c>
      <c r="H19">
        <f t="shared" si="4"/>
        <v>0.9189908633363022</v>
      </c>
    </row>
    <row r="20" spans="1:8" x14ac:dyDescent="0.2">
      <c r="A20">
        <v>12</v>
      </c>
      <c r="B20">
        <v>854.83600000000001</v>
      </c>
      <c r="C20">
        <v>176.09399999999999</v>
      </c>
      <c r="D20" s="2">
        <f t="shared" si="0"/>
        <v>449.24399999999997</v>
      </c>
      <c r="E20" s="5">
        <f t="shared" si="1"/>
        <v>1106.1065328776076</v>
      </c>
      <c r="F20">
        <f t="shared" si="2"/>
        <v>0.74746033844429394</v>
      </c>
      <c r="G20">
        <f t="shared" si="3"/>
        <v>0.81544524946492802</v>
      </c>
      <c r="H20">
        <f t="shared" si="4"/>
        <v>0.91662847865599328</v>
      </c>
    </row>
    <row r="21" spans="1:8" x14ac:dyDescent="0.2">
      <c r="A21">
        <v>13</v>
      </c>
      <c r="B21">
        <v>855.37300000000005</v>
      </c>
      <c r="C21">
        <v>175.13900000000001</v>
      </c>
      <c r="D21" s="2">
        <f t="shared" si="0"/>
        <v>448.28899999999999</v>
      </c>
      <c r="E21" s="5">
        <f t="shared" si="1"/>
        <v>1104.0656176487698</v>
      </c>
      <c r="F21">
        <f t="shared" si="2"/>
        <v>0.747643647313189</v>
      </c>
      <c r="G21">
        <f t="shared" si="3"/>
        <v>0.80544813871446597</v>
      </c>
      <c r="H21">
        <f t="shared" si="4"/>
        <v>0.92823313057307977</v>
      </c>
    </row>
    <row r="22" spans="1:8" x14ac:dyDescent="0.2">
      <c r="A22">
        <v>14</v>
      </c>
      <c r="B22">
        <v>855.90899999999999</v>
      </c>
      <c r="C22">
        <v>174.18199999999999</v>
      </c>
      <c r="D22" s="2">
        <f t="shared" si="0"/>
        <v>447.33199999999999</v>
      </c>
      <c r="E22" s="5">
        <f t="shared" si="1"/>
        <v>1102.0163838584344</v>
      </c>
      <c r="F22">
        <f t="shared" si="2"/>
        <v>0.73689851959126473</v>
      </c>
      <c r="G22">
        <f t="shared" si="3"/>
        <v>0.79700597499044989</v>
      </c>
      <c r="H22">
        <f t="shared" si="4"/>
        <v>0.92458343188718828</v>
      </c>
    </row>
    <row r="23" spans="1:8" x14ac:dyDescent="0.2">
      <c r="A23">
        <v>15</v>
      </c>
      <c r="B23">
        <v>856.44500000000005</v>
      </c>
      <c r="C23">
        <v>173.23699999999999</v>
      </c>
      <c r="D23" s="2">
        <f t="shared" si="0"/>
        <v>446.38699999999994</v>
      </c>
      <c r="E23" s="5">
        <f t="shared" si="1"/>
        <v>1099.9888696472703</v>
      </c>
      <c r="F23">
        <f t="shared" si="2"/>
        <v>0.72542417971933337</v>
      </c>
      <c r="G23">
        <f t="shared" si="3"/>
        <v>0.79019416471066728</v>
      </c>
      <c r="H23">
        <f t="shared" si="4"/>
        <v>0.91803282296440436</v>
      </c>
    </row>
    <row r="24" spans="1:8" x14ac:dyDescent="0.2">
      <c r="A24">
        <v>16</v>
      </c>
      <c r="B24">
        <v>856.98199999999997</v>
      </c>
      <c r="C24">
        <v>172.30500000000001</v>
      </c>
      <c r="D24" s="2">
        <f t="shared" si="0"/>
        <v>445.45499999999998</v>
      </c>
      <c r="E24" s="5">
        <f t="shared" si="1"/>
        <v>1097.9853740830988</v>
      </c>
      <c r="F24">
        <f t="shared" si="2"/>
        <v>0.71555662909579998</v>
      </c>
      <c r="G24">
        <f t="shared" si="3"/>
        <v>0.78206102602353933</v>
      </c>
      <c r="H24">
        <f t="shared" si="4"/>
        <v>0.91496265033703694</v>
      </c>
    </row>
    <row r="25" spans="1:8" x14ac:dyDescent="0.2">
      <c r="A25">
        <v>17</v>
      </c>
      <c r="B25">
        <v>857.51900000000001</v>
      </c>
      <c r="C25">
        <v>171.38399999999999</v>
      </c>
      <c r="D25" s="2">
        <f t="shared" si="0"/>
        <v>444.53399999999999</v>
      </c>
      <c r="E25" s="5">
        <f t="shared" si="1"/>
        <v>1096.0017434778179</v>
      </c>
      <c r="F25">
        <f t="shared" si="2"/>
        <v>0.7181415519922556</v>
      </c>
      <c r="G25">
        <f t="shared" si="3"/>
        <v>0.77263239399969774</v>
      </c>
      <c r="H25">
        <f t="shared" si="4"/>
        <v>0.92947378024708671</v>
      </c>
    </row>
    <row r="26" spans="1:8" x14ac:dyDescent="0.2">
      <c r="A26">
        <v>18</v>
      </c>
      <c r="B26">
        <v>858.05499999999995</v>
      </c>
      <c r="C26">
        <v>170.458</v>
      </c>
      <c r="D26" s="2">
        <f t="shared" si="0"/>
        <v>443.60799999999995</v>
      </c>
      <c r="E26" s="5">
        <f t="shared" si="1"/>
        <v>1094.0035513585613</v>
      </c>
      <c r="F26">
        <f t="shared" si="2"/>
        <v>0.70909109225420086</v>
      </c>
      <c r="G26">
        <f t="shared" si="3"/>
        <v>0.7660932508820979</v>
      </c>
      <c r="H26">
        <f t="shared" si="4"/>
        <v>0.92559370734272439</v>
      </c>
    </row>
    <row r="27" spans="1:8" x14ac:dyDescent="0.2">
      <c r="A27">
        <v>19</v>
      </c>
      <c r="B27">
        <v>858.59199999999998</v>
      </c>
      <c r="C27">
        <v>169.542</v>
      </c>
      <c r="D27" s="2">
        <f t="shared" si="0"/>
        <v>442.69200000000001</v>
      </c>
      <c r="E27" s="5">
        <f t="shared" si="1"/>
        <v>1092.0231936363373</v>
      </c>
      <c r="F27">
        <f t="shared" si="2"/>
        <v>0.69698948185903298</v>
      </c>
      <c r="G27">
        <f t="shared" si="3"/>
        <v>0.75824783059839596</v>
      </c>
      <c r="H27">
        <f t="shared" si="4"/>
        <v>0.9192106508355995</v>
      </c>
    </row>
    <row r="28" spans="1:8" x14ac:dyDescent="0.2">
      <c r="A28">
        <v>20</v>
      </c>
      <c r="B28">
        <v>859.12900000000002</v>
      </c>
      <c r="C28">
        <v>168.64</v>
      </c>
      <c r="D28" s="2">
        <f t="shared" si="0"/>
        <v>441.78999999999996</v>
      </c>
      <c r="E28" s="5">
        <f t="shared" si="1"/>
        <v>1090.0694616074184</v>
      </c>
      <c r="F28">
        <f t="shared" si="2"/>
        <v>0.69342850277903567</v>
      </c>
      <c r="G28">
        <f t="shared" si="3"/>
        <v>0.75056976152393262</v>
      </c>
      <c r="H28">
        <f t="shared" si="4"/>
        <v>0.92386948998734086</v>
      </c>
    </row>
    <row r="29" spans="1:8" x14ac:dyDescent="0.2">
      <c r="A29">
        <v>21</v>
      </c>
      <c r="B29">
        <v>859.66600000000005</v>
      </c>
      <c r="C29">
        <v>167.74100000000001</v>
      </c>
      <c r="D29" s="2">
        <f t="shared" si="0"/>
        <v>440.89099999999996</v>
      </c>
      <c r="E29" s="5">
        <f t="shared" si="1"/>
        <v>1088.1186292559182</v>
      </c>
      <c r="F29">
        <f t="shared" si="2"/>
        <v>0.6806382239823664</v>
      </c>
      <c r="G29">
        <f t="shared" si="3"/>
        <v>0.74158033548018432</v>
      </c>
      <c r="H29">
        <f t="shared" si="4"/>
        <v>0.91782129516911071</v>
      </c>
    </row>
    <row r="30" spans="1:8" x14ac:dyDescent="0.2">
      <c r="A30">
        <v>22</v>
      </c>
      <c r="B30">
        <v>860.202</v>
      </c>
      <c r="C30">
        <v>166.857</v>
      </c>
      <c r="D30" s="2">
        <f t="shared" si="0"/>
        <v>440.00699999999995</v>
      </c>
      <c r="E30" s="5">
        <f t="shared" si="1"/>
        <v>1086.1968415731837</v>
      </c>
      <c r="F30">
        <f t="shared" si="2"/>
        <v>0.67943611042587893</v>
      </c>
      <c r="G30">
        <f t="shared" si="3"/>
        <v>0.73553013685217283</v>
      </c>
      <c r="H30">
        <f t="shared" si="4"/>
        <v>0.92373660355188447</v>
      </c>
    </row>
    <row r="31" spans="1:8" x14ac:dyDescent="0.2">
      <c r="A31">
        <v>23</v>
      </c>
      <c r="B31">
        <v>860.73900000000003</v>
      </c>
      <c r="C31">
        <v>165.97300000000001</v>
      </c>
      <c r="D31" s="2">
        <f t="shared" si="0"/>
        <v>439.12299999999999</v>
      </c>
      <c r="E31" s="5">
        <f t="shared" si="1"/>
        <v>1084.2715756413249</v>
      </c>
      <c r="F31">
        <f t="shared" si="2"/>
        <v>0.66595613208985605</v>
      </c>
      <c r="G31">
        <f t="shared" si="3"/>
        <v>0.72814106254531152</v>
      </c>
      <c r="H31">
        <f t="shared" si="4"/>
        <v>0.91459768765398286</v>
      </c>
    </row>
    <row r="32" spans="1:8" x14ac:dyDescent="0.2">
      <c r="A32">
        <v>24</v>
      </c>
      <c r="B32">
        <v>861.27599999999995</v>
      </c>
      <c r="C32">
        <v>165.10499999999999</v>
      </c>
      <c r="D32" s="2">
        <f t="shared" si="0"/>
        <v>438.255</v>
      </c>
      <c r="E32" s="5">
        <f t="shared" si="1"/>
        <v>1082.3777695296819</v>
      </c>
      <c r="F32">
        <f t="shared" si="2"/>
        <v>0.67398364855289516</v>
      </c>
      <c r="G32">
        <f t="shared" si="3"/>
        <v>0.72092901800971365</v>
      </c>
      <c r="H32">
        <f t="shared" si="4"/>
        <v>0.93488211975927715</v>
      </c>
    </row>
    <row r="33" spans="1:8" x14ac:dyDescent="0.2">
      <c r="A33">
        <v>25</v>
      </c>
      <c r="B33">
        <v>861.81299999999999</v>
      </c>
      <c r="C33">
        <v>164.22499999999999</v>
      </c>
      <c r="D33" s="2">
        <f t="shared" si="0"/>
        <v>437.375</v>
      </c>
      <c r="E33" s="5">
        <f t="shared" si="1"/>
        <v>1080.4543539497513</v>
      </c>
      <c r="F33">
        <f t="shared" si="2"/>
        <v>0.65290819373006881</v>
      </c>
      <c r="G33">
        <f t="shared" si="3"/>
        <v>0.71233190471402974</v>
      </c>
      <c r="H33">
        <f t="shared" si="4"/>
        <v>0.91657861933361395</v>
      </c>
    </row>
    <row r="34" spans="1:8" x14ac:dyDescent="0.2">
      <c r="A34">
        <v>26</v>
      </c>
      <c r="B34">
        <v>862.34900000000005</v>
      </c>
      <c r="C34">
        <v>163.37100000000001</v>
      </c>
      <c r="D34" s="2">
        <f t="shared" si="0"/>
        <v>436.52099999999996</v>
      </c>
      <c r="E34" s="5">
        <f t="shared" si="1"/>
        <v>1078.5844645936347</v>
      </c>
      <c r="F34">
        <f t="shared" si="2"/>
        <v>0.6510150311758901</v>
      </c>
      <c r="G34">
        <f t="shared" si="3"/>
        <v>0.70664930739761445</v>
      </c>
      <c r="H34">
        <f t="shared" si="4"/>
        <v>0.92127031663469772</v>
      </c>
    </row>
    <row r="35" spans="1:8" x14ac:dyDescent="0.2">
      <c r="A35">
        <v>27</v>
      </c>
      <c r="B35">
        <v>862.88599999999997</v>
      </c>
      <c r="C35">
        <v>162.518</v>
      </c>
      <c r="D35" s="2">
        <f t="shared" si="0"/>
        <v>435.66800000000001</v>
      </c>
      <c r="E35" s="5">
        <f t="shared" si="1"/>
        <v>1076.7135160814089</v>
      </c>
      <c r="F35">
        <f t="shared" si="2"/>
        <v>0.64683822889838039</v>
      </c>
      <c r="G35">
        <f t="shared" si="3"/>
        <v>0.69968690227164487</v>
      </c>
      <c r="H35">
        <f t="shared" si="4"/>
        <v>0.92446811109128546</v>
      </c>
    </row>
    <row r="36" spans="1:8" x14ac:dyDescent="0.2">
      <c r="A36">
        <v>28</v>
      </c>
      <c r="B36">
        <v>863.423</v>
      </c>
      <c r="C36">
        <v>161.66900000000001</v>
      </c>
      <c r="D36" s="2">
        <f t="shared" si="0"/>
        <v>434.81899999999996</v>
      </c>
      <c r="E36" s="5">
        <f t="shared" si="1"/>
        <v>1074.8481151502058</v>
      </c>
      <c r="F36">
        <f t="shared" si="2"/>
        <v>0.64191477218055659</v>
      </c>
      <c r="G36">
        <f t="shared" si="3"/>
        <v>0.69150750956985907</v>
      </c>
      <c r="H36">
        <f t="shared" si="4"/>
        <v>0.92828315426371755</v>
      </c>
    </row>
    <row r="37" spans="1:8" x14ac:dyDescent="0.2">
      <c r="A37">
        <v>29</v>
      </c>
      <c r="B37">
        <v>863.95899999999995</v>
      </c>
      <c r="C37">
        <v>160.82499999999999</v>
      </c>
      <c r="D37" s="2">
        <f t="shared" si="0"/>
        <v>433.97499999999997</v>
      </c>
      <c r="E37" s="5">
        <f t="shared" si="1"/>
        <v>1072.9905082961952</v>
      </c>
      <c r="F37">
        <f t="shared" si="2"/>
        <v>0.63397214986475836</v>
      </c>
      <c r="G37">
        <f t="shared" si="3"/>
        <v>0.68598882381948367</v>
      </c>
      <c r="H37">
        <f t="shared" si="4"/>
        <v>0.92417270930872575</v>
      </c>
    </row>
    <row r="38" spans="1:8" x14ac:dyDescent="0.2">
      <c r="A38">
        <v>30</v>
      </c>
      <c r="B38">
        <v>864.49599999999998</v>
      </c>
      <c r="C38">
        <v>159.99</v>
      </c>
      <c r="D38" s="2">
        <f t="shared" si="0"/>
        <v>433.14</v>
      </c>
      <c r="E38" s="5">
        <f t="shared" si="1"/>
        <v>1071.1495766531687</v>
      </c>
      <c r="F38">
        <f t="shared" si="2"/>
        <v>0.62682087924369845</v>
      </c>
      <c r="G38">
        <f t="shared" si="3"/>
        <v>0.67929159706059306</v>
      </c>
      <c r="H38">
        <f t="shared" si="4"/>
        <v>0.92275671001386728</v>
      </c>
    </row>
    <row r="39" spans="1:8" x14ac:dyDescent="0.2">
      <c r="A39">
        <v>31</v>
      </c>
      <c r="B39">
        <v>865.03300000000002</v>
      </c>
      <c r="C39">
        <v>159.16300000000001</v>
      </c>
      <c r="D39" s="2">
        <f t="shared" si="0"/>
        <v>432.31299999999999</v>
      </c>
      <c r="E39" s="5">
        <f t="shared" si="1"/>
        <v>1069.3232090675344</v>
      </c>
      <c r="F39">
        <f t="shared" si="2"/>
        <v>0.62045554424371152</v>
      </c>
      <c r="G39">
        <f t="shared" si="3"/>
        <v>0.67144390930727382</v>
      </c>
      <c r="H39">
        <f t="shared" si="4"/>
        <v>0.92406161653001395</v>
      </c>
    </row>
    <row r="40" spans="1:8" x14ac:dyDescent="0.2">
      <c r="A40">
        <v>32</v>
      </c>
      <c r="B40">
        <v>865.56899999999996</v>
      </c>
      <c r="C40">
        <v>158.34299999999999</v>
      </c>
      <c r="D40" s="2">
        <f t="shared" si="0"/>
        <v>431.49299999999994</v>
      </c>
      <c r="E40" s="5">
        <f t="shared" si="1"/>
        <v>1067.5092787887627</v>
      </c>
      <c r="F40">
        <f t="shared" si="2"/>
        <v>0.61940304385011324</v>
      </c>
      <c r="G40">
        <f t="shared" si="3"/>
        <v>0.66619469365355777</v>
      </c>
      <c r="H40">
        <f t="shared" si="4"/>
        <v>0.92976280020060076</v>
      </c>
    </row>
    <row r="41" spans="1:8" x14ac:dyDescent="0.2">
      <c r="A41">
        <v>33</v>
      </c>
      <c r="B41">
        <v>866.10599999999999</v>
      </c>
      <c r="C41">
        <v>157.523</v>
      </c>
      <c r="D41" s="2">
        <f t="shared" si="0"/>
        <v>430.673</v>
      </c>
      <c r="E41" s="5">
        <f t="shared" si="1"/>
        <v>1065.6923381565098</v>
      </c>
      <c r="F41">
        <f t="shared" si="2"/>
        <v>0.61156204166693884</v>
      </c>
      <c r="G41">
        <f t="shared" si="3"/>
        <v>0.65972974692914843</v>
      </c>
      <c r="H41">
        <f t="shared" si="4"/>
        <v>0.926988732149162</v>
      </c>
    </row>
    <row r="42" spans="1:8" x14ac:dyDescent="0.2">
      <c r="A42">
        <v>34</v>
      </c>
      <c r="B42">
        <v>866.64300000000003</v>
      </c>
      <c r="C42">
        <v>156.71199999999999</v>
      </c>
      <c r="D42" s="2">
        <f t="shared" si="0"/>
        <v>429.86199999999997</v>
      </c>
      <c r="E42" s="5">
        <f t="shared" si="1"/>
        <v>1063.8923771248596</v>
      </c>
      <c r="F42">
        <f t="shared" si="2"/>
        <v>0.60827067881126351</v>
      </c>
      <c r="G42">
        <f t="shared" si="3"/>
        <v>0.65215526828313564</v>
      </c>
      <c r="H42">
        <f t="shared" si="4"/>
        <v>0.93270837236751503</v>
      </c>
    </row>
    <row r="43" spans="1:8" x14ac:dyDescent="0.2">
      <c r="A43">
        <v>35</v>
      </c>
      <c r="B43">
        <v>867.17899999999997</v>
      </c>
      <c r="C43">
        <v>155.904</v>
      </c>
      <c r="D43" s="2">
        <f t="shared" si="0"/>
        <v>429.05399999999997</v>
      </c>
      <c r="E43" s="5">
        <f t="shared" si="1"/>
        <v>1062.0961432400688</v>
      </c>
      <c r="F43">
        <f t="shared" si="2"/>
        <v>0.59446753168672573</v>
      </c>
      <c r="G43">
        <f t="shared" si="3"/>
        <v>0.64586842902713104</v>
      </c>
      <c r="H43">
        <f t="shared" si="4"/>
        <v>0.92041583853567466</v>
      </c>
    </row>
    <row r="44" spans="1:8" x14ac:dyDescent="0.2">
      <c r="A44">
        <v>36</v>
      </c>
      <c r="B44">
        <v>867.71500000000003</v>
      </c>
      <c r="C44">
        <v>155.113</v>
      </c>
      <c r="D44" s="2">
        <f t="shared" si="0"/>
        <v>428.26299999999998</v>
      </c>
      <c r="E44" s="5">
        <f t="shared" si="1"/>
        <v>1060.3348660650831</v>
      </c>
      <c r="F44">
        <f t="shared" si="2"/>
        <v>0.59123084556739869</v>
      </c>
      <c r="G44">
        <f t="shared" si="3"/>
        <v>0.64094173158214351</v>
      </c>
      <c r="H44">
        <f t="shared" si="4"/>
        <v>0.92244086542463832</v>
      </c>
    </row>
    <row r="45" spans="1:8" x14ac:dyDescent="0.2">
      <c r="A45">
        <v>37</v>
      </c>
      <c r="B45">
        <v>868.25199999999995</v>
      </c>
      <c r="C45">
        <v>154.32499999999999</v>
      </c>
      <c r="D45" s="2">
        <f t="shared" si="0"/>
        <v>427.47499999999997</v>
      </c>
      <c r="E45" s="5">
        <f t="shared" si="1"/>
        <v>1058.577478335726</v>
      </c>
      <c r="F45">
        <f t="shared" si="2"/>
        <v>0.58650569873386071</v>
      </c>
      <c r="G45">
        <f t="shared" si="3"/>
        <v>0.63486700035677757</v>
      </c>
      <c r="H45">
        <f t="shared" si="4"/>
        <v>0.92382451506262075</v>
      </c>
    </row>
    <row r="46" spans="1:8" x14ac:dyDescent="0.2">
      <c r="A46">
        <v>38</v>
      </c>
      <c r="B46">
        <v>868.78899999999999</v>
      </c>
      <c r="C46">
        <v>153.542</v>
      </c>
      <c r="D46" s="2">
        <f t="shared" si="0"/>
        <v>426.69200000000001</v>
      </c>
      <c r="E46" s="5">
        <f t="shared" si="1"/>
        <v>1056.8284816278119</v>
      </c>
      <c r="F46">
        <f t="shared" si="2"/>
        <v>0.58927572487668189</v>
      </c>
      <c r="G46">
        <f t="shared" si="3"/>
        <v>0.62769292899074036</v>
      </c>
      <c r="H46">
        <f t="shared" si="4"/>
        <v>0.93879618147709742</v>
      </c>
    </row>
    <row r="47" spans="1:8" x14ac:dyDescent="0.2">
      <c r="A47">
        <v>39</v>
      </c>
      <c r="B47">
        <v>869.32500000000005</v>
      </c>
      <c r="C47">
        <v>152.75399999999999</v>
      </c>
      <c r="D47" s="2">
        <f t="shared" si="0"/>
        <v>425.904</v>
      </c>
      <c r="E47" s="5">
        <f t="shared" si="1"/>
        <v>1055.0655376675957</v>
      </c>
      <c r="F47">
        <f t="shared" si="2"/>
        <v>0.58082708332490862</v>
      </c>
      <c r="G47">
        <f t="shared" si="3"/>
        <v>0.62169605403299733</v>
      </c>
      <c r="H47">
        <f t="shared" si="4"/>
        <v>0.9342621359055312</v>
      </c>
    </row>
    <row r="48" spans="1:8" x14ac:dyDescent="0.2">
      <c r="A48">
        <v>40</v>
      </c>
      <c r="B48">
        <v>869.86099999999999</v>
      </c>
      <c r="C48">
        <v>151.976</v>
      </c>
      <c r="D48" s="2">
        <f t="shared" si="0"/>
        <v>425.12599999999998</v>
      </c>
      <c r="E48" s="5">
        <f t="shared" si="1"/>
        <v>1053.322230299586</v>
      </c>
      <c r="F48">
        <f t="shared" si="2"/>
        <v>0.5731593930130342</v>
      </c>
      <c r="G48">
        <f t="shared" si="3"/>
        <v>0.6169567418255727</v>
      </c>
      <c r="H48">
        <f t="shared" si="4"/>
        <v>0.929010665021761</v>
      </c>
    </row>
    <row r="49" spans="1:8" x14ac:dyDescent="0.2">
      <c r="A49">
        <v>41</v>
      </c>
      <c r="B49">
        <v>870.39800000000002</v>
      </c>
      <c r="C49">
        <v>151.20699999999999</v>
      </c>
      <c r="D49" s="2">
        <f t="shared" si="0"/>
        <v>424.35699999999997</v>
      </c>
      <c r="E49" s="5">
        <f t="shared" si="1"/>
        <v>1051.5964173571833</v>
      </c>
      <c r="F49">
        <f t="shared" si="2"/>
        <v>0.56849975344037185</v>
      </c>
      <c r="G49">
        <f t="shared" si="3"/>
        <v>0.61115753229410785</v>
      </c>
      <c r="H49">
        <f t="shared" si="4"/>
        <v>0.93020166389243197</v>
      </c>
    </row>
    <row r="50" spans="1:8" x14ac:dyDescent="0.2">
      <c r="A50">
        <v>42</v>
      </c>
      <c r="B50">
        <v>870.93499999999995</v>
      </c>
      <c r="C50">
        <v>150.44300000000001</v>
      </c>
      <c r="D50" s="2">
        <f t="shared" si="0"/>
        <v>423.59299999999996</v>
      </c>
      <c r="E50" s="5">
        <f t="shared" si="1"/>
        <v>1049.8791936226085</v>
      </c>
      <c r="F50">
        <f t="shared" si="2"/>
        <v>0.56534272774697492</v>
      </c>
      <c r="G50">
        <f t="shared" si="3"/>
        <v>0.60429973993107622</v>
      </c>
      <c r="H50">
        <f t="shared" si="4"/>
        <v>0.93553362742048418</v>
      </c>
    </row>
    <row r="51" spans="1:8" x14ac:dyDescent="0.2">
      <c r="A51">
        <v>43</v>
      </c>
      <c r="B51">
        <v>871.471</v>
      </c>
      <c r="C51">
        <v>149.68199999999999</v>
      </c>
      <c r="D51" s="2">
        <f t="shared" si="0"/>
        <v>422.83199999999999</v>
      </c>
      <c r="E51" s="5">
        <f t="shared" si="1"/>
        <v>1048.1661040559438</v>
      </c>
      <c r="F51">
        <f t="shared" si="2"/>
        <v>0.55552006908727702</v>
      </c>
      <c r="G51">
        <f t="shared" si="3"/>
        <v>0.59975003947654637</v>
      </c>
      <c r="H51">
        <f t="shared" si="4"/>
        <v>0.92625265947815083</v>
      </c>
    </row>
    <row r="52" spans="1:8" x14ac:dyDescent="0.2">
      <c r="A52">
        <v>44</v>
      </c>
      <c r="B52">
        <v>872.00800000000004</v>
      </c>
      <c r="C52">
        <v>148.93299999999999</v>
      </c>
      <c r="D52" s="2">
        <f t="shared" si="0"/>
        <v>422.08299999999997</v>
      </c>
      <c r="E52" s="5">
        <f t="shared" si="1"/>
        <v>1046.4774843955727</v>
      </c>
      <c r="F52">
        <f t="shared" si="2"/>
        <v>0.55832755084057784</v>
      </c>
      <c r="G52">
        <f t="shared" si="3"/>
        <v>0.59308578306441295</v>
      </c>
      <c r="H52">
        <f t="shared" si="4"/>
        <v>0.9413942582736633</v>
      </c>
    </row>
    <row r="53" spans="1:8" x14ac:dyDescent="0.2">
      <c r="A53">
        <v>45</v>
      </c>
      <c r="B53">
        <v>872.54399999999998</v>
      </c>
      <c r="C53">
        <v>148.179</v>
      </c>
      <c r="D53" s="2">
        <f t="shared" si="0"/>
        <v>421.32899999999995</v>
      </c>
      <c r="E53" s="5">
        <f t="shared" si="1"/>
        <v>1044.7750429599519</v>
      </c>
      <c r="F53">
        <f t="shared" si="2"/>
        <v>0.54854785273563056</v>
      </c>
      <c r="G53">
        <f t="shared" si="3"/>
        <v>0.58753109656407565</v>
      </c>
      <c r="H53">
        <f t="shared" si="4"/>
        <v>0.93364905439657253</v>
      </c>
    </row>
    <row r="54" spans="1:8" x14ac:dyDescent="0.2">
      <c r="A54">
        <v>46</v>
      </c>
      <c r="B54">
        <v>873.08</v>
      </c>
      <c r="C54">
        <v>147.43700000000001</v>
      </c>
      <c r="D54" s="2">
        <f t="shared" si="0"/>
        <v>420.58699999999999</v>
      </c>
      <c r="E54" s="5">
        <f t="shared" si="1"/>
        <v>1043.0971982712917</v>
      </c>
      <c r="F54">
        <f t="shared" si="2"/>
        <v>0.54471453619261312</v>
      </c>
      <c r="G54">
        <f t="shared" si="3"/>
        <v>0.58317984552796387</v>
      </c>
      <c r="H54">
        <f t="shared" si="4"/>
        <v>0.93404211474330467</v>
      </c>
    </row>
    <row r="55" spans="1:8" x14ac:dyDescent="0.2">
      <c r="A55">
        <v>47</v>
      </c>
      <c r="B55">
        <v>873.61699999999996</v>
      </c>
      <c r="C55">
        <v>146.69900000000001</v>
      </c>
      <c r="D55" s="2">
        <f t="shared" si="0"/>
        <v>419.84899999999999</v>
      </c>
      <c r="E55" s="5">
        <f t="shared" si="1"/>
        <v>1041.4259400486449</v>
      </c>
      <c r="F55">
        <f t="shared" si="2"/>
        <v>0.54163105145614954</v>
      </c>
      <c r="G55">
        <f t="shared" si="3"/>
        <v>0.57779034316754152</v>
      </c>
      <c r="H55">
        <f t="shared" si="4"/>
        <v>0.93741797152032547</v>
      </c>
    </row>
    <row r="56" spans="1:8" x14ac:dyDescent="0.2">
      <c r="A56">
        <v>48</v>
      </c>
      <c r="B56">
        <v>874.154</v>
      </c>
      <c r="C56">
        <v>145.964</v>
      </c>
      <c r="D56" s="2">
        <f t="shared" si="0"/>
        <v>419.11399999999998</v>
      </c>
      <c r="E56" s="5">
        <f t="shared" si="1"/>
        <v>1039.759037911577</v>
      </c>
      <c r="F56">
        <f t="shared" si="2"/>
        <v>0.53708545151512088</v>
      </c>
      <c r="G56">
        <f t="shared" si="3"/>
        <v>0.57138490604901293</v>
      </c>
      <c r="H56">
        <f t="shared" si="4"/>
        <v>0.93997136751290056</v>
      </c>
    </row>
    <row r="57" spans="1:8" x14ac:dyDescent="0.2">
      <c r="A57">
        <v>49</v>
      </c>
      <c r="B57">
        <v>874.69</v>
      </c>
      <c r="C57">
        <v>145.23400000000001</v>
      </c>
      <c r="D57" s="2">
        <f t="shared" si="0"/>
        <v>418.38400000000001</v>
      </c>
      <c r="E57" s="5">
        <f t="shared" si="1"/>
        <v>1038.101066665434</v>
      </c>
      <c r="F57">
        <f t="shared" si="2"/>
        <v>0.52594518537708823</v>
      </c>
      <c r="G57">
        <f t="shared" si="3"/>
        <v>0.56611936432655252</v>
      </c>
      <c r="H57">
        <f t="shared" si="4"/>
        <v>0.9290358509512302</v>
      </c>
    </row>
    <row r="58" spans="1:8" x14ac:dyDescent="0.2">
      <c r="A58">
        <v>50</v>
      </c>
      <c r="B58">
        <v>875.226</v>
      </c>
      <c r="C58">
        <v>144.518</v>
      </c>
      <c r="D58" s="2">
        <f t="shared" si="0"/>
        <v>417.66800000000001</v>
      </c>
      <c r="E58" s="5">
        <f t="shared" si="1"/>
        <v>1036.4725597682834</v>
      </c>
      <c r="F58">
        <f t="shared" si="2"/>
        <v>0.52218648410392265</v>
      </c>
      <c r="G58">
        <f t="shared" si="3"/>
        <v>0.56202811780288331</v>
      </c>
      <c r="H58">
        <f t="shared" si="4"/>
        <v>0.92911096004464666</v>
      </c>
    </row>
    <row r="59" spans="1:8" x14ac:dyDescent="0.2">
      <c r="A59">
        <v>51</v>
      </c>
      <c r="B59">
        <v>875.76300000000003</v>
      </c>
      <c r="C59">
        <v>143.80600000000001</v>
      </c>
      <c r="D59" s="2">
        <f t="shared" si="0"/>
        <v>416.95600000000002</v>
      </c>
      <c r="E59" s="5">
        <f t="shared" si="1"/>
        <v>1034.8508596477432</v>
      </c>
      <c r="F59">
        <f t="shared" si="2"/>
        <v>0.52649527669820562</v>
      </c>
      <c r="G59">
        <f t="shared" si="3"/>
        <v>0.556935618891093</v>
      </c>
      <c r="H59">
        <f t="shared" si="4"/>
        <v>0.94534315787972634</v>
      </c>
    </row>
    <row r="60" spans="1:8" x14ac:dyDescent="0.2">
      <c r="A60">
        <v>52</v>
      </c>
      <c r="B60">
        <v>876.3</v>
      </c>
      <c r="C60">
        <v>143.08699999999999</v>
      </c>
      <c r="D60" s="2">
        <f t="shared" si="0"/>
        <v>416.23699999999997</v>
      </c>
      <c r="E60" s="5">
        <f t="shared" si="1"/>
        <v>1033.2108968869104</v>
      </c>
      <c r="F60">
        <f t="shared" si="2"/>
        <v>0.52127432184428257</v>
      </c>
      <c r="G60">
        <f t="shared" si="3"/>
        <v>0.55079186257828416</v>
      </c>
      <c r="H60">
        <f t="shared" si="4"/>
        <v>0.9464089019110985</v>
      </c>
    </row>
    <row r="61" spans="1:8" x14ac:dyDescent="0.2">
      <c r="A61">
        <v>53</v>
      </c>
      <c r="B61">
        <v>876.83600000000001</v>
      </c>
      <c r="C61">
        <v>142.374</v>
      </c>
      <c r="D61" s="2">
        <f t="shared" si="0"/>
        <v>415.524</v>
      </c>
      <c r="E61" s="5">
        <f t="shared" si="1"/>
        <v>1031.5823177574366</v>
      </c>
      <c r="F61">
        <f t="shared" si="2"/>
        <v>0.51096335363164669</v>
      </c>
      <c r="G61">
        <f t="shared" si="3"/>
        <v>0.54677210799360232</v>
      </c>
      <c r="H61">
        <f t="shared" si="4"/>
        <v>0.93450881301652899</v>
      </c>
    </row>
    <row r="62" spans="1:8" x14ac:dyDescent="0.2">
      <c r="A62">
        <v>54</v>
      </c>
      <c r="B62">
        <v>877.37300000000005</v>
      </c>
      <c r="C62">
        <v>141.67400000000001</v>
      </c>
      <c r="D62" s="2">
        <f t="shared" si="0"/>
        <v>414.82399999999996</v>
      </c>
      <c r="E62" s="5">
        <f t="shared" si="1"/>
        <v>1029.9812019595392</v>
      </c>
      <c r="F62">
        <f t="shared" si="2"/>
        <v>0.50579740076353041</v>
      </c>
      <c r="G62">
        <f t="shared" si="3"/>
        <v>0.54184199572673752</v>
      </c>
      <c r="H62">
        <f t="shared" si="4"/>
        <v>0.93347766461906878</v>
      </c>
    </row>
    <row r="63" spans="1:8" x14ac:dyDescent="0.2">
      <c r="A63">
        <v>55</v>
      </c>
      <c r="B63">
        <v>877.91</v>
      </c>
      <c r="C63">
        <v>140.97999999999999</v>
      </c>
      <c r="D63" s="2">
        <f t="shared" si="0"/>
        <v>414.13</v>
      </c>
      <c r="E63" s="5">
        <f t="shared" si="1"/>
        <v>1028.391628167582</v>
      </c>
      <c r="F63">
        <f t="shared" si="2"/>
        <v>0.50865525134788436</v>
      </c>
      <c r="G63">
        <f t="shared" si="3"/>
        <v>0.53697871770458605</v>
      </c>
      <c r="H63">
        <f t="shared" si="4"/>
        <v>0.94725402437218453</v>
      </c>
    </row>
    <row r="64" spans="1:8" x14ac:dyDescent="0.2">
      <c r="A64">
        <v>56</v>
      </c>
      <c r="B64">
        <v>878.447</v>
      </c>
      <c r="C64">
        <v>140.28100000000001</v>
      </c>
      <c r="D64" s="2">
        <f t="shared" si="0"/>
        <v>413.43099999999998</v>
      </c>
      <c r="E64" s="5">
        <f t="shared" si="1"/>
        <v>1026.7884057161773</v>
      </c>
      <c r="F64">
        <f t="shared" si="2"/>
        <v>0.50277638931226409</v>
      </c>
      <c r="G64">
        <f t="shared" si="3"/>
        <v>0.53111416932415689</v>
      </c>
      <c r="H64">
        <f t="shared" si="4"/>
        <v>0.94664465448558333</v>
      </c>
    </row>
    <row r="65" spans="1:8" x14ac:dyDescent="0.2">
      <c r="A65">
        <v>57</v>
      </c>
      <c r="B65">
        <v>878.98299999999995</v>
      </c>
      <c r="C65">
        <v>139.589</v>
      </c>
      <c r="D65" s="2">
        <f t="shared" si="0"/>
        <v>412.73899999999998</v>
      </c>
      <c r="E65" s="5">
        <f t="shared" si="1"/>
        <v>1025.1990667610403</v>
      </c>
      <c r="F65">
        <f t="shared" si="2"/>
        <v>0.49039126111670694</v>
      </c>
      <c r="G65">
        <f t="shared" si="3"/>
        <v>0.52730448526022289</v>
      </c>
      <c r="H65">
        <f t="shared" si="4"/>
        <v>0.92999637747192798</v>
      </c>
    </row>
    <row r="66" spans="1:8" x14ac:dyDescent="0.2">
      <c r="A66">
        <v>58</v>
      </c>
      <c r="B66">
        <v>879.52</v>
      </c>
      <c r="C66">
        <v>138.91300000000001</v>
      </c>
      <c r="D66" s="2">
        <f t="shared" si="0"/>
        <v>412.06299999999999</v>
      </c>
      <c r="E66" s="5">
        <f t="shared" si="1"/>
        <v>1023.6443888103145</v>
      </c>
      <c r="F66">
        <f t="shared" si="2"/>
        <v>0.49037193096653003</v>
      </c>
      <c r="G66">
        <f t="shared" si="3"/>
        <v>0.52263816940374153</v>
      </c>
      <c r="H66">
        <f t="shared" si="4"/>
        <v>0.93826275935027315</v>
      </c>
    </row>
    <row r="67" spans="1:8" x14ac:dyDescent="0.2">
      <c r="A67">
        <v>59</v>
      </c>
      <c r="B67">
        <v>880.05700000000002</v>
      </c>
      <c r="C67">
        <v>138.23599999999999</v>
      </c>
      <c r="D67" s="2">
        <f t="shared" si="0"/>
        <v>411.38599999999997</v>
      </c>
      <c r="E67" s="5">
        <f t="shared" si="1"/>
        <v>1022.0853438363119</v>
      </c>
      <c r="F67">
        <f t="shared" si="2"/>
        <v>0.4961341262588066</v>
      </c>
      <c r="G67">
        <f t="shared" si="3"/>
        <v>0.51702331500723342</v>
      </c>
      <c r="H67">
        <f t="shared" si="4"/>
        <v>0.95959720163077256</v>
      </c>
    </row>
    <row r="68" spans="1:8" x14ac:dyDescent="0.2">
      <c r="A68">
        <v>60</v>
      </c>
      <c r="B68">
        <v>880.59299999999996</v>
      </c>
      <c r="C68">
        <v>137.55000000000001</v>
      </c>
      <c r="D68" s="2">
        <f t="shared" si="0"/>
        <v>410.7</v>
      </c>
      <c r="E68" s="5">
        <f t="shared" si="1"/>
        <v>1020.5034625409762</v>
      </c>
      <c r="F68">
        <f t="shared" si="2"/>
        <v>0.4780356615622085</v>
      </c>
      <c r="G68">
        <f t="shared" si="3"/>
        <v>0.51329919176891792</v>
      </c>
      <c r="H68">
        <f t="shared" si="4"/>
        <v>0.93130024209626128</v>
      </c>
    </row>
    <row r="69" spans="1:8" x14ac:dyDescent="0.2">
      <c r="A69">
        <v>61</v>
      </c>
      <c r="B69">
        <v>881.13</v>
      </c>
      <c r="C69">
        <v>136.88800000000001</v>
      </c>
      <c r="D69" s="2">
        <f t="shared" si="0"/>
        <v>410.03800000000001</v>
      </c>
      <c r="E69" s="5">
        <f t="shared" si="1"/>
        <v>1018.9749095536092</v>
      </c>
      <c r="F69">
        <f t="shared" si="2"/>
        <v>0.48164579952809411</v>
      </c>
      <c r="G69">
        <f t="shared" si="3"/>
        <v>0.50879673112460277</v>
      </c>
      <c r="H69">
        <f t="shared" si="4"/>
        <v>0.94663697713525696</v>
      </c>
    </row>
    <row r="70" spans="1:8" x14ac:dyDescent="0.2">
      <c r="A70">
        <v>62</v>
      </c>
      <c r="B70">
        <v>881.66700000000003</v>
      </c>
      <c r="C70">
        <v>136.22</v>
      </c>
      <c r="D70" s="2">
        <f t="shared" si="0"/>
        <v>409.37</v>
      </c>
      <c r="E70" s="5">
        <f t="shared" si="1"/>
        <v>1017.4304967801786</v>
      </c>
      <c r="F70">
        <f t="shared" si="2"/>
        <v>0.47227658560625052</v>
      </c>
      <c r="G70">
        <f t="shared" si="3"/>
        <v>0.50427551384507807</v>
      </c>
      <c r="H70">
        <f t="shared" si="4"/>
        <v>0.93654475111266622</v>
      </c>
    </row>
    <row r="71" spans="1:8" x14ac:dyDescent="0.2">
      <c r="A71">
        <v>63</v>
      </c>
      <c r="B71">
        <v>882.20399999999995</v>
      </c>
      <c r="C71">
        <v>135.56399999999999</v>
      </c>
      <c r="D71" s="2">
        <f t="shared" si="0"/>
        <v>408.71399999999994</v>
      </c>
      <c r="E71" s="5">
        <f t="shared" si="1"/>
        <v>1015.9118668263045</v>
      </c>
      <c r="F71">
        <f t="shared" si="2"/>
        <v>0.47444709639773058</v>
      </c>
      <c r="G71">
        <f t="shared" si="3"/>
        <v>0.49985700383033704</v>
      </c>
      <c r="H71">
        <f t="shared" si="4"/>
        <v>0.94916564689922567</v>
      </c>
    </row>
    <row r="72" spans="1:8" x14ac:dyDescent="0.2">
      <c r="A72">
        <v>64</v>
      </c>
      <c r="B72">
        <v>882.74099999999999</v>
      </c>
      <c r="C72">
        <v>134.904</v>
      </c>
      <c r="D72" s="2">
        <f t="shared" si="0"/>
        <v>408.05399999999997</v>
      </c>
      <c r="E72" s="5">
        <f t="shared" si="1"/>
        <v>1014.382015584885</v>
      </c>
      <c r="F72">
        <f t="shared" si="2"/>
        <v>0.46942597110502093</v>
      </c>
      <c r="G72">
        <f t="shared" si="3"/>
        <v>0.49543297049832641</v>
      </c>
      <c r="H72">
        <f t="shared" si="4"/>
        <v>0.94750652269438873</v>
      </c>
    </row>
    <row r="73" spans="1:8" x14ac:dyDescent="0.2">
      <c r="A73">
        <v>65</v>
      </c>
      <c r="B73">
        <v>883.27800000000002</v>
      </c>
      <c r="C73">
        <v>134.25</v>
      </c>
      <c r="D73" s="2">
        <f t="shared" si="0"/>
        <v>407.4</v>
      </c>
      <c r="E73" s="5">
        <f t="shared" si="1"/>
        <v>1012.8641313500179</v>
      </c>
      <c r="F73">
        <f t="shared" si="2"/>
        <v>0.46657343123247808</v>
      </c>
      <c r="G73">
        <f t="shared" si="3"/>
        <v>0.49107027945430742</v>
      </c>
      <c r="H73">
        <f t="shared" si="4"/>
        <v>0.950115392344552</v>
      </c>
    </row>
    <row r="74" spans="1:8" x14ac:dyDescent="0.2">
      <c r="A74">
        <v>66</v>
      </c>
      <c r="B74">
        <v>883.81500000000005</v>
      </c>
      <c r="C74">
        <v>133.59899999999999</v>
      </c>
      <c r="D74" s="2">
        <f t="shared" ref="D74:D137" si="5">C74+273.15</f>
        <v>406.74899999999997</v>
      </c>
      <c r="E74" s="5">
        <f t="shared" ref="E74:E137" si="6">1/($C$4*D74^$D$4+$E$4*D74^$F$4)</f>
        <v>1011.3512911432969</v>
      </c>
      <c r="F74">
        <f t="shared" ref="F74:F137" si="7">-$I$6*E74*(D75-D74)</f>
        <v>0.45371079807060977</v>
      </c>
      <c r="G74">
        <f t="shared" ref="G74:G137" si="8">$L$6*$F$6*(B75-B74)*(D74^4-$K$6^4)</f>
        <v>0.48584199501949882</v>
      </c>
      <c r="H74">
        <f t="shared" ref="H74:H137" si="9">F74/G74</f>
        <v>0.93386492464983495</v>
      </c>
    </row>
    <row r="75" spans="1:8" x14ac:dyDescent="0.2">
      <c r="A75">
        <v>67</v>
      </c>
      <c r="B75">
        <v>884.351</v>
      </c>
      <c r="C75">
        <v>132.965</v>
      </c>
      <c r="D75" s="2">
        <f t="shared" si="5"/>
        <v>406.11500000000001</v>
      </c>
      <c r="E75" s="5">
        <f t="shared" si="6"/>
        <v>1009.8761166287596</v>
      </c>
      <c r="F75">
        <f t="shared" si="7"/>
        <v>0.45447818432047782</v>
      </c>
      <c r="G75">
        <f t="shared" si="8"/>
        <v>0.48255931189811768</v>
      </c>
      <c r="H75">
        <f t="shared" si="9"/>
        <v>0.94180792519123824</v>
      </c>
    </row>
    <row r="76" spans="1:8" x14ac:dyDescent="0.2">
      <c r="A76">
        <v>68</v>
      </c>
      <c r="B76">
        <v>884.88800000000003</v>
      </c>
      <c r="C76">
        <v>132.32900000000001</v>
      </c>
      <c r="D76" s="2">
        <f t="shared" si="5"/>
        <v>405.47899999999998</v>
      </c>
      <c r="E76" s="5">
        <f t="shared" si="6"/>
        <v>1008.3944640904726</v>
      </c>
      <c r="F76">
        <f t="shared" si="7"/>
        <v>0.45666555058589869</v>
      </c>
      <c r="G76">
        <f t="shared" si="8"/>
        <v>0.4774858265768181</v>
      </c>
      <c r="H76">
        <f t="shared" si="9"/>
        <v>0.95639603349028446</v>
      </c>
    </row>
    <row r="77" spans="1:8" x14ac:dyDescent="0.2">
      <c r="A77">
        <v>69</v>
      </c>
      <c r="B77">
        <v>885.42399999999998</v>
      </c>
      <c r="C77">
        <v>131.68899999999999</v>
      </c>
      <c r="D77" s="2">
        <f t="shared" si="5"/>
        <v>404.83899999999994</v>
      </c>
      <c r="E77" s="5">
        <f t="shared" si="6"/>
        <v>1006.9016482756861</v>
      </c>
      <c r="F77">
        <f t="shared" si="7"/>
        <v>0.4510021228004274</v>
      </c>
      <c r="G77">
        <f t="shared" si="8"/>
        <v>0.47330448895531829</v>
      </c>
      <c r="H77">
        <f t="shared" si="9"/>
        <v>0.95287945355406012</v>
      </c>
    </row>
    <row r="78" spans="1:8" x14ac:dyDescent="0.2">
      <c r="A78">
        <v>70</v>
      </c>
      <c r="B78">
        <v>885.96</v>
      </c>
      <c r="C78">
        <v>131.05600000000001</v>
      </c>
      <c r="D78" s="2">
        <f t="shared" si="5"/>
        <v>404.20600000000002</v>
      </c>
      <c r="E78" s="5">
        <f t="shared" si="6"/>
        <v>1005.42333982959</v>
      </c>
      <c r="F78">
        <f t="shared" si="7"/>
        <v>0.44251415937389638</v>
      </c>
      <c r="G78">
        <f t="shared" si="8"/>
        <v>0.47006369650403518</v>
      </c>
      <c r="H78">
        <f t="shared" si="9"/>
        <v>0.94139190638411208</v>
      </c>
    </row>
    <row r="79" spans="1:8" x14ac:dyDescent="0.2">
      <c r="A79">
        <v>71</v>
      </c>
      <c r="B79">
        <v>886.49699999999996</v>
      </c>
      <c r="C79">
        <v>130.434</v>
      </c>
      <c r="D79" s="2">
        <f t="shared" si="5"/>
        <v>403.58399999999995</v>
      </c>
      <c r="E79" s="5">
        <f t="shared" si="6"/>
        <v>1003.9689573636499</v>
      </c>
      <c r="F79">
        <f t="shared" si="7"/>
        <v>0.43903241235441659</v>
      </c>
      <c r="G79">
        <f t="shared" si="8"/>
        <v>0.46516252289668986</v>
      </c>
      <c r="H79">
        <f t="shared" si="9"/>
        <v>0.94382584740586117</v>
      </c>
    </row>
    <row r="80" spans="1:8" x14ac:dyDescent="0.2">
      <c r="A80">
        <v>72</v>
      </c>
      <c r="B80">
        <v>887.03300000000002</v>
      </c>
      <c r="C80">
        <v>129.816</v>
      </c>
      <c r="D80" s="2">
        <f t="shared" si="5"/>
        <v>402.96600000000001</v>
      </c>
      <c r="E80" s="5">
        <f t="shared" si="6"/>
        <v>1002.5221966711666</v>
      </c>
      <c r="F80">
        <f t="shared" si="7"/>
        <v>0.43698097912057282</v>
      </c>
      <c r="G80">
        <f t="shared" si="8"/>
        <v>0.46118098229174564</v>
      </c>
      <c r="H80">
        <f t="shared" si="9"/>
        <v>0.947526016682397</v>
      </c>
    </row>
    <row r="81" spans="1:8" x14ac:dyDescent="0.2">
      <c r="A81">
        <v>73</v>
      </c>
      <c r="B81">
        <v>887.56899999999996</v>
      </c>
      <c r="C81">
        <v>129.19999999999999</v>
      </c>
      <c r="D81" s="2">
        <f t="shared" si="5"/>
        <v>402.34999999999997</v>
      </c>
      <c r="E81" s="5">
        <f t="shared" si="6"/>
        <v>1001.0784008264711</v>
      </c>
      <c r="F81">
        <f t="shared" si="7"/>
        <v>0.4342265658484088</v>
      </c>
      <c r="G81">
        <f t="shared" si="8"/>
        <v>0.45723051489482974</v>
      </c>
      <c r="H81">
        <f t="shared" si="9"/>
        <v>0.94968850875643718</v>
      </c>
    </row>
    <row r="82" spans="1:8" x14ac:dyDescent="0.2">
      <c r="A82">
        <v>74</v>
      </c>
      <c r="B82">
        <v>888.10500000000002</v>
      </c>
      <c r="C82">
        <v>128.58699999999999</v>
      </c>
      <c r="D82" s="2">
        <f t="shared" si="5"/>
        <v>401.73699999999997</v>
      </c>
      <c r="E82" s="5">
        <f t="shared" si="6"/>
        <v>999.63993452352724</v>
      </c>
      <c r="F82">
        <f t="shared" si="7"/>
        <v>0.43006589234266246</v>
      </c>
      <c r="G82">
        <f t="shared" si="8"/>
        <v>0.45416299894921902</v>
      </c>
      <c r="H82">
        <f t="shared" si="9"/>
        <v>0.9469417221079014</v>
      </c>
    </row>
    <row r="83" spans="1:8" x14ac:dyDescent="0.2">
      <c r="A83">
        <v>75</v>
      </c>
      <c r="B83">
        <v>888.64200000000005</v>
      </c>
      <c r="C83">
        <v>127.979</v>
      </c>
      <c r="D83" s="2">
        <f t="shared" si="5"/>
        <v>401.12899999999996</v>
      </c>
      <c r="E83" s="5">
        <f t="shared" si="6"/>
        <v>998.21152418580198</v>
      </c>
      <c r="F83">
        <f t="shared" si="7"/>
        <v>0.42591968813187187</v>
      </c>
      <c r="G83">
        <f t="shared" si="8"/>
        <v>0.4502921069276033</v>
      </c>
      <c r="H83">
        <f t="shared" si="9"/>
        <v>0.94587420383175858</v>
      </c>
    </row>
    <row r="84" spans="1:8" x14ac:dyDescent="0.2">
      <c r="A84">
        <v>76</v>
      </c>
      <c r="B84">
        <v>889.17899999999997</v>
      </c>
      <c r="C84">
        <v>127.376</v>
      </c>
      <c r="D84" s="2">
        <f t="shared" si="5"/>
        <v>400.52599999999995</v>
      </c>
      <c r="E84" s="5">
        <f t="shared" si="6"/>
        <v>996.79321105555152</v>
      </c>
      <c r="F84">
        <f t="shared" si="7"/>
        <v>0.4168505478004646</v>
      </c>
      <c r="G84">
        <f t="shared" si="8"/>
        <v>0.44563897762849081</v>
      </c>
      <c r="H84">
        <f t="shared" si="9"/>
        <v>0.93539965920120693</v>
      </c>
    </row>
    <row r="85" spans="1:8" x14ac:dyDescent="0.2">
      <c r="A85">
        <v>77</v>
      </c>
      <c r="B85">
        <v>889.71500000000003</v>
      </c>
      <c r="C85">
        <v>126.785</v>
      </c>
      <c r="D85" s="2">
        <f t="shared" si="5"/>
        <v>399.93499999999995</v>
      </c>
      <c r="E85" s="5">
        <f t="shared" si="6"/>
        <v>995.40152904813158</v>
      </c>
      <c r="F85">
        <f t="shared" si="7"/>
        <v>0.42049463480679733</v>
      </c>
      <c r="G85">
        <f t="shared" si="8"/>
        <v>0.4427414460586242</v>
      </c>
      <c r="H85">
        <f t="shared" si="9"/>
        <v>0.9497521376192074</v>
      </c>
    </row>
    <row r="86" spans="1:8" x14ac:dyDescent="0.2">
      <c r="A86">
        <v>78</v>
      </c>
      <c r="B86">
        <v>890.25199999999995</v>
      </c>
      <c r="C86">
        <v>126.188</v>
      </c>
      <c r="D86" s="2">
        <f t="shared" si="5"/>
        <v>399.33799999999997</v>
      </c>
      <c r="E86" s="5">
        <f t="shared" si="6"/>
        <v>993.99411624867889</v>
      </c>
      <c r="F86">
        <f t="shared" si="7"/>
        <v>0.42341684246783701</v>
      </c>
      <c r="G86">
        <f t="shared" si="8"/>
        <v>0.43899138767461016</v>
      </c>
      <c r="H86">
        <f t="shared" si="9"/>
        <v>0.96452198005689049</v>
      </c>
    </row>
    <row r="87" spans="1:8" x14ac:dyDescent="0.2">
      <c r="A87">
        <v>79</v>
      </c>
      <c r="B87">
        <v>890.78899999999999</v>
      </c>
      <c r="C87">
        <v>125.586</v>
      </c>
      <c r="D87" s="2">
        <f t="shared" si="5"/>
        <v>398.73599999999999</v>
      </c>
      <c r="E87" s="5">
        <f t="shared" si="6"/>
        <v>992.57328573715347</v>
      </c>
      <c r="F87">
        <f t="shared" si="7"/>
        <v>0.41087174133777732</v>
      </c>
      <c r="G87">
        <f t="shared" si="8"/>
        <v>0.43441643566497651</v>
      </c>
      <c r="H87">
        <f t="shared" si="9"/>
        <v>0.94580155722893289</v>
      </c>
    </row>
    <row r="88" spans="1:8" x14ac:dyDescent="0.2">
      <c r="A88">
        <v>80</v>
      </c>
      <c r="B88">
        <v>891.32500000000005</v>
      </c>
      <c r="C88">
        <v>125.001</v>
      </c>
      <c r="D88" s="2">
        <f t="shared" si="5"/>
        <v>398.15099999999995</v>
      </c>
      <c r="E88" s="5">
        <f t="shared" si="6"/>
        <v>991.19100999854902</v>
      </c>
      <c r="F88">
        <f t="shared" si="7"/>
        <v>0.40889682030748842</v>
      </c>
      <c r="G88">
        <f t="shared" si="8"/>
        <v>0.43078134825284303</v>
      </c>
      <c r="H88">
        <f t="shared" si="9"/>
        <v>0.94919806060751333</v>
      </c>
    </row>
    <row r="89" spans="1:8" x14ac:dyDescent="0.2">
      <c r="A89">
        <v>81</v>
      </c>
      <c r="B89">
        <v>891.86099999999999</v>
      </c>
      <c r="C89">
        <v>124.41800000000001</v>
      </c>
      <c r="D89" s="2">
        <f t="shared" si="5"/>
        <v>397.56799999999998</v>
      </c>
      <c r="E89" s="5">
        <f t="shared" si="6"/>
        <v>989.8119221245928</v>
      </c>
      <c r="F89">
        <f t="shared" si="7"/>
        <v>0.40762751316749618</v>
      </c>
      <c r="G89">
        <f t="shared" si="8"/>
        <v>0.42797156192286817</v>
      </c>
      <c r="H89">
        <f t="shared" si="9"/>
        <v>0.95246401731935981</v>
      </c>
    </row>
    <row r="90" spans="1:8" x14ac:dyDescent="0.2">
      <c r="A90">
        <v>82</v>
      </c>
      <c r="B90">
        <v>892.39800000000002</v>
      </c>
      <c r="C90">
        <v>123.836</v>
      </c>
      <c r="D90" s="2">
        <f t="shared" si="5"/>
        <v>396.98599999999999</v>
      </c>
      <c r="E90" s="5">
        <f t="shared" si="6"/>
        <v>988.43366858508352</v>
      </c>
      <c r="F90">
        <f t="shared" si="7"/>
        <v>0.40216400673724473</v>
      </c>
      <c r="G90">
        <f t="shared" si="8"/>
        <v>0.42358981854552707</v>
      </c>
      <c r="H90">
        <f t="shared" si="9"/>
        <v>0.94941849196977446</v>
      </c>
    </row>
    <row r="91" spans="1:8" x14ac:dyDescent="0.2">
      <c r="A91">
        <v>83</v>
      </c>
      <c r="B91">
        <v>892.93399999999997</v>
      </c>
      <c r="C91">
        <v>123.261</v>
      </c>
      <c r="D91" s="2">
        <f t="shared" si="5"/>
        <v>396.41099999999994</v>
      </c>
      <c r="E91" s="5">
        <f t="shared" si="6"/>
        <v>987.07048974027896</v>
      </c>
      <c r="F91">
        <f t="shared" si="7"/>
        <v>0.40160937016057968</v>
      </c>
      <c r="G91">
        <f t="shared" si="8"/>
        <v>0.42006360777829893</v>
      </c>
      <c r="H91">
        <f t="shared" si="9"/>
        <v>0.95606799238019446</v>
      </c>
    </row>
    <row r="92" spans="1:8" x14ac:dyDescent="0.2">
      <c r="A92">
        <v>84</v>
      </c>
      <c r="B92">
        <v>893.47</v>
      </c>
      <c r="C92">
        <v>122.68600000000001</v>
      </c>
      <c r="D92" s="2">
        <f t="shared" si="5"/>
        <v>395.83600000000001</v>
      </c>
      <c r="E92" s="5">
        <f t="shared" si="6"/>
        <v>985.70581788408401</v>
      </c>
      <c r="F92">
        <f t="shared" si="7"/>
        <v>0.39477675719190586</v>
      </c>
      <c r="G92">
        <f t="shared" si="8"/>
        <v>0.41732985870751255</v>
      </c>
      <c r="H92">
        <f t="shared" si="9"/>
        <v>0.94595857199038058</v>
      </c>
    </row>
    <row r="93" spans="1:8" x14ac:dyDescent="0.2">
      <c r="A93">
        <v>85</v>
      </c>
      <c r="B93">
        <v>894.00699999999995</v>
      </c>
      <c r="C93">
        <v>122.12</v>
      </c>
      <c r="D93" s="2">
        <f t="shared" si="5"/>
        <v>395.27</v>
      </c>
      <c r="E93" s="5">
        <f t="shared" si="6"/>
        <v>984.36104811422979</v>
      </c>
      <c r="F93">
        <f t="shared" si="7"/>
        <v>0.39214857311448093</v>
      </c>
      <c r="G93">
        <f t="shared" si="8"/>
        <v>0.4138824028261302</v>
      </c>
      <c r="H93">
        <f t="shared" si="9"/>
        <v>0.9474879106643741</v>
      </c>
    </row>
    <row r="94" spans="1:8" x14ac:dyDescent="0.2">
      <c r="A94">
        <v>86</v>
      </c>
      <c r="B94">
        <v>894.54399999999998</v>
      </c>
      <c r="C94">
        <v>121.557</v>
      </c>
      <c r="D94" s="2">
        <f t="shared" si="5"/>
        <v>394.70699999999999</v>
      </c>
      <c r="E94" s="5">
        <f t="shared" si="6"/>
        <v>983.02197124015629</v>
      </c>
      <c r="F94">
        <f t="shared" si="7"/>
        <v>0.39370187231685816</v>
      </c>
      <c r="G94">
        <f t="shared" si="8"/>
        <v>0.40970350805977657</v>
      </c>
      <c r="H94">
        <f t="shared" si="9"/>
        <v>0.96094337629985893</v>
      </c>
    </row>
    <row r="95" spans="1:8" x14ac:dyDescent="0.2">
      <c r="A95">
        <v>87</v>
      </c>
      <c r="B95">
        <v>895.08</v>
      </c>
      <c r="C95">
        <v>120.991</v>
      </c>
      <c r="D95" s="2">
        <f t="shared" si="5"/>
        <v>394.14099999999996</v>
      </c>
      <c r="E95" s="5">
        <f t="shared" si="6"/>
        <v>981.67431662806712</v>
      </c>
      <c r="F95">
        <f t="shared" si="7"/>
        <v>0.38135337779885004</v>
      </c>
      <c r="G95">
        <f t="shared" si="8"/>
        <v>0.40629185253765943</v>
      </c>
      <c r="H95">
        <f t="shared" si="9"/>
        <v>0.93861930879724487</v>
      </c>
    </row>
    <row r="96" spans="1:8" x14ac:dyDescent="0.2">
      <c r="A96">
        <v>88</v>
      </c>
      <c r="B96">
        <v>895.61599999999999</v>
      </c>
      <c r="C96">
        <v>120.44199999999999</v>
      </c>
      <c r="D96" s="2">
        <f t="shared" si="5"/>
        <v>393.59199999999998</v>
      </c>
      <c r="E96" s="5">
        <f t="shared" si="6"/>
        <v>980.36575777757253</v>
      </c>
      <c r="F96">
        <f t="shared" si="7"/>
        <v>0.38500727966289749</v>
      </c>
      <c r="G96">
        <f t="shared" si="8"/>
        <v>0.40374853912199327</v>
      </c>
      <c r="H96">
        <f t="shared" si="9"/>
        <v>0.95358185196198797</v>
      </c>
    </row>
    <row r="97" spans="1:8" x14ac:dyDescent="0.2">
      <c r="A97">
        <v>89</v>
      </c>
      <c r="B97">
        <v>896.15300000000002</v>
      </c>
      <c r="C97">
        <v>119.887</v>
      </c>
      <c r="D97" s="2">
        <f t="shared" si="5"/>
        <v>393.03699999999998</v>
      </c>
      <c r="E97" s="5">
        <f t="shared" si="6"/>
        <v>979.04151510202314</v>
      </c>
      <c r="F97">
        <f t="shared" si="7"/>
        <v>0.38102337684741328</v>
      </c>
      <c r="G97">
        <f t="shared" si="8"/>
        <v>0.40042515081719132</v>
      </c>
      <c r="H97">
        <f t="shared" si="9"/>
        <v>0.95154706458826888</v>
      </c>
    </row>
    <row r="98" spans="1:8" x14ac:dyDescent="0.2">
      <c r="A98">
        <v>90</v>
      </c>
      <c r="B98">
        <v>896.69</v>
      </c>
      <c r="C98">
        <v>119.337</v>
      </c>
      <c r="D98" s="2">
        <f t="shared" si="5"/>
        <v>392.48699999999997</v>
      </c>
      <c r="E98" s="5">
        <f t="shared" si="6"/>
        <v>977.72783131053632</v>
      </c>
      <c r="F98">
        <f t="shared" si="7"/>
        <v>0.37843659674910685</v>
      </c>
      <c r="G98">
        <f t="shared" si="8"/>
        <v>0.39640599925151404</v>
      </c>
      <c r="H98">
        <f t="shared" si="9"/>
        <v>0.95466919638871095</v>
      </c>
    </row>
    <row r="99" spans="1:8" x14ac:dyDescent="0.2">
      <c r="A99">
        <v>91</v>
      </c>
      <c r="B99">
        <v>897.226</v>
      </c>
      <c r="C99">
        <v>118.79</v>
      </c>
      <c r="D99" s="2">
        <f t="shared" si="5"/>
        <v>391.94</v>
      </c>
      <c r="E99" s="5">
        <f t="shared" si="6"/>
        <v>976.4199593885553</v>
      </c>
      <c r="F99">
        <f t="shared" si="7"/>
        <v>0.36825756881937183</v>
      </c>
      <c r="G99">
        <f t="shared" si="8"/>
        <v>0.39389750923556283</v>
      </c>
      <c r="H99">
        <f t="shared" si="9"/>
        <v>0.93490707654904837</v>
      </c>
    </row>
    <row r="100" spans="1:8" x14ac:dyDescent="0.2">
      <c r="A100">
        <v>92</v>
      </c>
      <c r="B100">
        <v>897.76300000000003</v>
      </c>
      <c r="C100">
        <v>118.25700000000001</v>
      </c>
      <c r="D100" s="2">
        <f t="shared" si="5"/>
        <v>391.40699999999998</v>
      </c>
      <c r="E100" s="5">
        <f t="shared" si="6"/>
        <v>975.14426294422401</v>
      </c>
      <c r="F100">
        <f t="shared" si="7"/>
        <v>0.37743660801127271</v>
      </c>
      <c r="G100">
        <f t="shared" si="8"/>
        <v>0.39074564144441676</v>
      </c>
      <c r="H100">
        <f t="shared" si="9"/>
        <v>0.96593939376023152</v>
      </c>
    </row>
    <row r="101" spans="1:8" x14ac:dyDescent="0.2">
      <c r="A101">
        <v>93</v>
      </c>
      <c r="B101">
        <v>898.3</v>
      </c>
      <c r="C101">
        <v>117.71</v>
      </c>
      <c r="D101" s="2">
        <f t="shared" si="5"/>
        <v>390.85999999999996</v>
      </c>
      <c r="E101" s="5">
        <f t="shared" si="6"/>
        <v>973.83372624413244</v>
      </c>
      <c r="F101">
        <f t="shared" si="7"/>
        <v>0.3748621011115375</v>
      </c>
      <c r="G101">
        <f t="shared" si="8"/>
        <v>0.38680269888896684</v>
      </c>
      <c r="H101">
        <f t="shared" si="9"/>
        <v>0.96913000397430804</v>
      </c>
    </row>
    <row r="102" spans="1:8" x14ac:dyDescent="0.2">
      <c r="A102">
        <v>94</v>
      </c>
      <c r="B102">
        <v>898.83600000000001</v>
      </c>
      <c r="C102">
        <v>117.166</v>
      </c>
      <c r="D102" s="2">
        <f t="shared" si="5"/>
        <v>390.31599999999997</v>
      </c>
      <c r="E102" s="5">
        <f t="shared" si="6"/>
        <v>972.52903888774279</v>
      </c>
      <c r="F102">
        <f t="shared" si="7"/>
        <v>0.36266113575223247</v>
      </c>
      <c r="G102">
        <f t="shared" si="8"/>
        <v>0.38433410234450699</v>
      </c>
      <c r="H102">
        <f t="shared" si="9"/>
        <v>0.94360904624370945</v>
      </c>
    </row>
    <row r="103" spans="1:8" x14ac:dyDescent="0.2">
      <c r="A103">
        <v>95</v>
      </c>
      <c r="B103">
        <v>899.37300000000005</v>
      </c>
      <c r="C103">
        <v>116.639</v>
      </c>
      <c r="D103" s="2">
        <f t="shared" si="5"/>
        <v>389.78899999999999</v>
      </c>
      <c r="E103" s="5">
        <f t="shared" si="6"/>
        <v>971.26385057891798</v>
      </c>
      <c r="F103">
        <f t="shared" si="7"/>
        <v>0.36081480785154668</v>
      </c>
      <c r="G103">
        <f t="shared" si="8"/>
        <v>0.38125624826381854</v>
      </c>
      <c r="H103">
        <f t="shared" si="9"/>
        <v>0.94638398582224159</v>
      </c>
    </row>
    <row r="104" spans="1:8" x14ac:dyDescent="0.2">
      <c r="A104">
        <v>96</v>
      </c>
      <c r="B104">
        <v>899.91</v>
      </c>
      <c r="C104">
        <v>116.114</v>
      </c>
      <c r="D104" s="2">
        <f t="shared" si="5"/>
        <v>389.26400000000001</v>
      </c>
      <c r="E104" s="5">
        <f t="shared" si="6"/>
        <v>970.00221885562189</v>
      </c>
      <c r="F104">
        <f t="shared" si="7"/>
        <v>0.36171887142282944</v>
      </c>
      <c r="G104">
        <f t="shared" si="8"/>
        <v>0.37749817502987515</v>
      </c>
      <c r="H104">
        <f t="shared" si="9"/>
        <v>0.95820031817161255</v>
      </c>
    </row>
    <row r="105" spans="1:8" x14ac:dyDescent="0.2">
      <c r="A105">
        <v>97</v>
      </c>
      <c r="B105">
        <v>900.44600000000003</v>
      </c>
      <c r="C105">
        <v>115.587</v>
      </c>
      <c r="D105" s="2">
        <f t="shared" si="5"/>
        <v>388.73699999999997</v>
      </c>
      <c r="E105" s="5">
        <f t="shared" si="6"/>
        <v>968.73453152151774</v>
      </c>
      <c r="F105">
        <f t="shared" si="7"/>
        <v>0.35644780834239304</v>
      </c>
      <c r="G105">
        <f t="shared" si="8"/>
        <v>0.3744508427465002</v>
      </c>
      <c r="H105">
        <f t="shared" si="9"/>
        <v>0.9519215011720642</v>
      </c>
    </row>
    <row r="106" spans="1:8" x14ac:dyDescent="0.2">
      <c r="A106">
        <v>98</v>
      </c>
      <c r="B106">
        <v>900.98199999999997</v>
      </c>
      <c r="C106">
        <v>115.06699999999999</v>
      </c>
      <c r="D106" s="2">
        <f t="shared" si="5"/>
        <v>388.21699999999998</v>
      </c>
      <c r="E106" s="5">
        <f t="shared" si="6"/>
        <v>967.48245583937035</v>
      </c>
      <c r="F106">
        <f t="shared" si="7"/>
        <v>0.35119497049076753</v>
      </c>
      <c r="G106">
        <f t="shared" si="8"/>
        <v>0.37214912568414144</v>
      </c>
      <c r="H106">
        <f t="shared" si="9"/>
        <v>0.94369419744073624</v>
      </c>
    </row>
    <row r="107" spans="1:8" x14ac:dyDescent="0.2">
      <c r="A107">
        <v>99</v>
      </c>
      <c r="B107">
        <v>901.51900000000001</v>
      </c>
      <c r="C107">
        <v>114.554</v>
      </c>
      <c r="D107" s="2">
        <f t="shared" si="5"/>
        <v>387.70399999999995</v>
      </c>
      <c r="E107" s="5">
        <f t="shared" si="6"/>
        <v>966.2460412592601</v>
      </c>
      <c r="F107">
        <f t="shared" si="7"/>
        <v>0.35553216337341492</v>
      </c>
      <c r="G107">
        <f t="shared" si="8"/>
        <v>0.3692009856957964</v>
      </c>
      <c r="H107">
        <f t="shared" si="9"/>
        <v>0.96297728648632608</v>
      </c>
    </row>
    <row r="108" spans="1:8" x14ac:dyDescent="0.2">
      <c r="A108">
        <v>100</v>
      </c>
      <c r="B108">
        <v>902.05600000000004</v>
      </c>
      <c r="C108">
        <v>114.03400000000001</v>
      </c>
      <c r="D108" s="2">
        <f t="shared" si="5"/>
        <v>387.18399999999997</v>
      </c>
      <c r="E108" s="5">
        <f t="shared" si="6"/>
        <v>964.99154572615168</v>
      </c>
      <c r="F108">
        <f t="shared" si="7"/>
        <v>0.34824228905546456</v>
      </c>
      <c r="G108">
        <f t="shared" si="8"/>
        <v>0.36554255480803566</v>
      </c>
      <c r="H108">
        <f t="shared" si="9"/>
        <v>0.95267236187683724</v>
      </c>
    </row>
    <row r="109" spans="1:8" x14ac:dyDescent="0.2">
      <c r="A109">
        <v>101</v>
      </c>
      <c r="B109">
        <v>902.59199999999998</v>
      </c>
      <c r="C109">
        <v>113.524</v>
      </c>
      <c r="D109" s="2">
        <f t="shared" si="5"/>
        <v>386.67399999999998</v>
      </c>
      <c r="E109" s="5">
        <f t="shared" si="6"/>
        <v>963.75999227471891</v>
      </c>
      <c r="F109">
        <f t="shared" si="7"/>
        <v>0.33893241555520442</v>
      </c>
      <c r="G109">
        <f t="shared" si="8"/>
        <v>0.3633169535031639</v>
      </c>
      <c r="H109">
        <f t="shared" si="9"/>
        <v>0.93288356705394671</v>
      </c>
    </row>
    <row r="110" spans="1:8" x14ac:dyDescent="0.2">
      <c r="A110">
        <v>102</v>
      </c>
      <c r="B110">
        <v>903.12900000000002</v>
      </c>
      <c r="C110">
        <v>113.027</v>
      </c>
      <c r="D110" s="2">
        <f t="shared" si="5"/>
        <v>386.17699999999996</v>
      </c>
      <c r="E110" s="5">
        <f t="shared" si="6"/>
        <v>962.55870466921067</v>
      </c>
      <c r="F110">
        <f t="shared" si="7"/>
        <v>0.34940765472446211</v>
      </c>
      <c r="G110">
        <f t="shared" si="8"/>
        <v>0.36049453171277646</v>
      </c>
      <c r="H110">
        <f t="shared" si="9"/>
        <v>0.96924536709159348</v>
      </c>
    </row>
    <row r="111" spans="1:8" x14ac:dyDescent="0.2">
      <c r="A111">
        <v>103</v>
      </c>
      <c r="B111">
        <v>903.66600000000005</v>
      </c>
      <c r="C111">
        <v>112.514</v>
      </c>
      <c r="D111" s="2">
        <f t="shared" si="5"/>
        <v>385.66399999999999</v>
      </c>
      <c r="E111" s="5">
        <f t="shared" si="6"/>
        <v>961.31757765719533</v>
      </c>
      <c r="F111">
        <f t="shared" si="7"/>
        <v>0.34011415897511577</v>
      </c>
      <c r="G111">
        <f t="shared" si="8"/>
        <v>0.35692674581305039</v>
      </c>
      <c r="H111">
        <f t="shared" si="9"/>
        <v>0.95289625382475351</v>
      </c>
    </row>
    <row r="112" spans="1:8" x14ac:dyDescent="0.2">
      <c r="A112">
        <v>104</v>
      </c>
      <c r="B112">
        <v>904.202</v>
      </c>
      <c r="C112">
        <v>112.014</v>
      </c>
      <c r="D112" s="2">
        <f t="shared" si="5"/>
        <v>385.16399999999999</v>
      </c>
      <c r="E112" s="5">
        <f t="shared" si="6"/>
        <v>960.1067624858232</v>
      </c>
      <c r="F112">
        <f t="shared" si="7"/>
        <v>0.33764765793208895</v>
      </c>
      <c r="G112">
        <f t="shared" si="8"/>
        <v>0.35477543458150423</v>
      </c>
      <c r="H112">
        <f t="shared" si="9"/>
        <v>0.95172220232886384</v>
      </c>
    </row>
    <row r="113" spans="1:8" x14ac:dyDescent="0.2">
      <c r="A113">
        <v>105</v>
      </c>
      <c r="B113">
        <v>904.73900000000003</v>
      </c>
      <c r="C113">
        <v>111.517</v>
      </c>
      <c r="D113" s="2">
        <f t="shared" si="5"/>
        <v>384.66699999999997</v>
      </c>
      <c r="E113" s="5">
        <f t="shared" si="6"/>
        <v>958.90209748568543</v>
      </c>
      <c r="F113">
        <f t="shared" si="7"/>
        <v>0.33383140909700126</v>
      </c>
      <c r="G113">
        <f t="shared" si="8"/>
        <v>0.35198597042780055</v>
      </c>
      <c r="H113">
        <f t="shared" si="9"/>
        <v>0.94842248596233991</v>
      </c>
    </row>
    <row r="114" spans="1:8" x14ac:dyDescent="0.2">
      <c r="A114">
        <v>106</v>
      </c>
      <c r="B114">
        <v>905.27599999999995</v>
      </c>
      <c r="C114">
        <v>111.02500000000001</v>
      </c>
      <c r="D114" s="2">
        <f t="shared" si="5"/>
        <v>384.17499999999995</v>
      </c>
      <c r="E114" s="5">
        <f t="shared" si="6"/>
        <v>957.70845747014903</v>
      </c>
      <c r="F114">
        <f t="shared" si="7"/>
        <v>0.33748190324392052</v>
      </c>
      <c r="G114">
        <f t="shared" si="8"/>
        <v>0.34923519834298861</v>
      </c>
      <c r="H114">
        <f t="shared" si="9"/>
        <v>0.96634561706599509</v>
      </c>
    </row>
    <row r="115" spans="1:8" x14ac:dyDescent="0.2">
      <c r="A115">
        <v>107</v>
      </c>
      <c r="B115">
        <v>905.81299999999999</v>
      </c>
      <c r="C115">
        <v>110.527</v>
      </c>
      <c r="D115" s="2">
        <f t="shared" si="5"/>
        <v>383.67699999999996</v>
      </c>
      <c r="E115" s="5">
        <f t="shared" si="6"/>
        <v>956.49915230187344</v>
      </c>
      <c r="F115">
        <f t="shared" si="7"/>
        <v>0.33028757448237689</v>
      </c>
      <c r="G115">
        <f t="shared" si="8"/>
        <v>0.3458164421412695</v>
      </c>
      <c r="H115">
        <f t="shared" si="9"/>
        <v>0.95509505689567842</v>
      </c>
    </row>
    <row r="116" spans="1:8" x14ac:dyDescent="0.2">
      <c r="A116">
        <v>108</v>
      </c>
      <c r="B116">
        <v>906.34900000000005</v>
      </c>
      <c r="C116">
        <v>110.039</v>
      </c>
      <c r="D116" s="2">
        <f t="shared" si="5"/>
        <v>383.18899999999996</v>
      </c>
      <c r="E116" s="5">
        <f t="shared" si="6"/>
        <v>955.31304873242811</v>
      </c>
      <c r="F116">
        <f t="shared" si="7"/>
        <v>0.32514614588915114</v>
      </c>
      <c r="G116">
        <f t="shared" si="8"/>
        <v>0.3437541968143249</v>
      </c>
      <c r="H116">
        <f t="shared" si="9"/>
        <v>0.94586814910881012</v>
      </c>
    </row>
    <row r="117" spans="1:8" x14ac:dyDescent="0.2">
      <c r="A117">
        <v>109</v>
      </c>
      <c r="B117">
        <v>906.88599999999997</v>
      </c>
      <c r="C117">
        <v>109.55800000000001</v>
      </c>
      <c r="D117" s="2">
        <f t="shared" si="5"/>
        <v>382.70799999999997</v>
      </c>
      <c r="E117" s="5">
        <f t="shared" si="6"/>
        <v>954.14291148001382</v>
      </c>
      <c r="F117">
        <f t="shared" si="7"/>
        <v>0.32609818617085629</v>
      </c>
      <c r="G117">
        <f t="shared" si="8"/>
        <v>0.3410957107913033</v>
      </c>
      <c r="H117">
        <f t="shared" si="9"/>
        <v>0.9560313303686685</v>
      </c>
    </row>
    <row r="118" spans="1:8" x14ac:dyDescent="0.2">
      <c r="A118">
        <v>110</v>
      </c>
      <c r="B118">
        <v>907.423</v>
      </c>
      <c r="C118">
        <v>109.075</v>
      </c>
      <c r="D118" s="2">
        <f t="shared" si="5"/>
        <v>382.22499999999997</v>
      </c>
      <c r="E118" s="5">
        <f t="shared" si="6"/>
        <v>952.96686268193514</v>
      </c>
      <c r="F118">
        <f t="shared" si="7"/>
        <v>0.32299896962415009</v>
      </c>
      <c r="G118">
        <f t="shared" si="8"/>
        <v>0.33780600308714126</v>
      </c>
      <c r="H118">
        <f t="shared" si="9"/>
        <v>0.95616705053293116</v>
      </c>
    </row>
    <row r="119" spans="1:8" x14ac:dyDescent="0.2">
      <c r="A119">
        <v>111</v>
      </c>
      <c r="B119">
        <v>907.95899999999995</v>
      </c>
      <c r="C119">
        <v>108.596</v>
      </c>
      <c r="D119" s="2">
        <f t="shared" si="5"/>
        <v>381.74599999999998</v>
      </c>
      <c r="E119" s="5">
        <f t="shared" si="6"/>
        <v>951.79951840852891</v>
      </c>
      <c r="F119">
        <f t="shared" si="7"/>
        <v>0.32058282947151595</v>
      </c>
      <c r="G119">
        <f t="shared" si="8"/>
        <v>0.33580872844083454</v>
      </c>
      <c r="H119">
        <f t="shared" si="9"/>
        <v>0.95465901365931527</v>
      </c>
    </row>
    <row r="120" spans="1:8" x14ac:dyDescent="0.2">
      <c r="A120">
        <v>112</v>
      </c>
      <c r="B120">
        <v>908.49599999999998</v>
      </c>
      <c r="C120">
        <v>108.12</v>
      </c>
      <c r="D120" s="2">
        <f t="shared" si="5"/>
        <v>381.27</v>
      </c>
      <c r="E120" s="5">
        <f t="shared" si="6"/>
        <v>950.63846451178222</v>
      </c>
      <c r="F120">
        <f t="shared" si="7"/>
        <v>0.31951909430707043</v>
      </c>
      <c r="G120">
        <f t="shared" si="8"/>
        <v>0.3325869564779802</v>
      </c>
      <c r="H120">
        <f t="shared" si="9"/>
        <v>0.96070843454206545</v>
      </c>
    </row>
    <row r="121" spans="1:8" x14ac:dyDescent="0.2">
      <c r="A121">
        <v>113</v>
      </c>
      <c r="B121">
        <v>909.03200000000004</v>
      </c>
      <c r="C121">
        <v>107.645</v>
      </c>
      <c r="D121" s="2">
        <f t="shared" si="5"/>
        <v>380.79499999999996</v>
      </c>
      <c r="E121" s="5">
        <f t="shared" si="6"/>
        <v>949.47883574896423</v>
      </c>
      <c r="F121">
        <f t="shared" si="7"/>
        <v>0.31241081924180797</v>
      </c>
      <c r="G121">
        <f t="shared" si="8"/>
        <v>0.3306213394049099</v>
      </c>
      <c r="H121">
        <f t="shared" si="9"/>
        <v>0.9449203121738019</v>
      </c>
    </row>
    <row r="122" spans="1:8" x14ac:dyDescent="0.2">
      <c r="A122">
        <v>114</v>
      </c>
      <c r="B122">
        <v>909.56899999999996</v>
      </c>
      <c r="C122">
        <v>107.18</v>
      </c>
      <c r="D122" s="2">
        <f t="shared" si="5"/>
        <v>380.33</v>
      </c>
      <c r="E122" s="5">
        <f t="shared" si="6"/>
        <v>948.34263928476048</v>
      </c>
      <c r="F122">
        <f t="shared" si="7"/>
        <v>0.31270801922598529</v>
      </c>
      <c r="G122">
        <f t="shared" si="8"/>
        <v>0.32748804052058916</v>
      </c>
      <c r="H122">
        <f t="shared" si="9"/>
        <v>0.9548685158972251</v>
      </c>
    </row>
    <row r="123" spans="1:8" x14ac:dyDescent="0.2">
      <c r="A123">
        <v>115</v>
      </c>
      <c r="B123">
        <v>910.10500000000002</v>
      </c>
      <c r="C123">
        <v>106.714</v>
      </c>
      <c r="D123" s="2">
        <f t="shared" si="5"/>
        <v>379.86399999999998</v>
      </c>
      <c r="E123" s="5">
        <f t="shared" si="6"/>
        <v>947.20302603958635</v>
      </c>
      <c r="F123">
        <f t="shared" si="7"/>
        <v>0.30630007358010009</v>
      </c>
      <c r="G123">
        <f t="shared" si="8"/>
        <v>0.32558055196522823</v>
      </c>
      <c r="H123">
        <f t="shared" si="9"/>
        <v>0.94078123441725936</v>
      </c>
    </row>
    <row r="124" spans="1:8" x14ac:dyDescent="0.2">
      <c r="A124">
        <v>116</v>
      </c>
      <c r="B124">
        <v>910.64200000000005</v>
      </c>
      <c r="C124">
        <v>106.25700000000001</v>
      </c>
      <c r="D124" s="2">
        <f t="shared" si="5"/>
        <v>379.40699999999998</v>
      </c>
      <c r="E124" s="5">
        <f t="shared" si="6"/>
        <v>946.08447642856163</v>
      </c>
      <c r="F124">
        <f t="shared" si="7"/>
        <v>0.30459946586197623</v>
      </c>
      <c r="G124">
        <f t="shared" si="8"/>
        <v>0.32311970377178861</v>
      </c>
      <c r="H124">
        <f t="shared" si="9"/>
        <v>0.94268304379576684</v>
      </c>
    </row>
    <row r="125" spans="1:8" x14ac:dyDescent="0.2">
      <c r="A125">
        <v>117</v>
      </c>
      <c r="B125">
        <v>911.17899999999997</v>
      </c>
      <c r="C125">
        <v>105.80200000000001</v>
      </c>
      <c r="D125" s="2">
        <f t="shared" si="5"/>
        <v>378.952</v>
      </c>
      <c r="E125" s="5">
        <f t="shared" si="6"/>
        <v>944.96989158672238</v>
      </c>
      <c r="F125">
        <f t="shared" si="7"/>
        <v>0.30691525913662721</v>
      </c>
      <c r="G125">
        <f t="shared" si="8"/>
        <v>0.32008127675057574</v>
      </c>
      <c r="H125">
        <f t="shared" si="9"/>
        <v>0.95886664241155162</v>
      </c>
    </row>
    <row r="126" spans="1:8" x14ac:dyDescent="0.2">
      <c r="A126">
        <v>118</v>
      </c>
      <c r="B126">
        <v>911.71500000000003</v>
      </c>
      <c r="C126">
        <v>105.343</v>
      </c>
      <c r="D126" s="2">
        <f t="shared" si="5"/>
        <v>378.49299999999999</v>
      </c>
      <c r="E126" s="5">
        <f t="shared" si="6"/>
        <v>943.84456783469466</v>
      </c>
      <c r="F126">
        <f t="shared" si="7"/>
        <v>0.30788549586813019</v>
      </c>
      <c r="G126">
        <f t="shared" si="8"/>
        <v>0.31822461494424814</v>
      </c>
      <c r="H126">
        <f t="shared" si="9"/>
        <v>0.96750999579988706</v>
      </c>
    </row>
    <row r="127" spans="1:8" x14ac:dyDescent="0.2">
      <c r="A127">
        <v>119</v>
      </c>
      <c r="B127">
        <v>912.25199999999995</v>
      </c>
      <c r="C127">
        <v>104.88200000000001</v>
      </c>
      <c r="D127" s="2">
        <f t="shared" si="5"/>
        <v>378.03199999999998</v>
      </c>
      <c r="E127" s="5">
        <f t="shared" si="6"/>
        <v>942.7133903529384</v>
      </c>
      <c r="F127">
        <f t="shared" si="7"/>
        <v>0.30551530971631047</v>
      </c>
      <c r="G127">
        <f t="shared" si="8"/>
        <v>0.3157690638919729</v>
      </c>
      <c r="H127">
        <f t="shared" si="9"/>
        <v>0.96752767972491971</v>
      </c>
    </row>
    <row r="128" spans="1:8" x14ac:dyDescent="0.2">
      <c r="A128">
        <v>120</v>
      </c>
      <c r="B128">
        <v>912.78899999999999</v>
      </c>
      <c r="C128">
        <v>104.42400000000001</v>
      </c>
      <c r="D128" s="2">
        <f t="shared" si="5"/>
        <v>377.57399999999996</v>
      </c>
      <c r="E128" s="5">
        <f t="shared" si="6"/>
        <v>941.5886312715611</v>
      </c>
      <c r="F128">
        <f t="shared" si="7"/>
        <v>0.29915438385397303</v>
      </c>
      <c r="G128">
        <f t="shared" si="8"/>
        <v>0.31333837229521372</v>
      </c>
      <c r="H128">
        <f t="shared" si="9"/>
        <v>0.95473267976295872</v>
      </c>
    </row>
    <row r="129" spans="1:8" x14ac:dyDescent="0.2">
      <c r="A129">
        <v>121</v>
      </c>
      <c r="B129">
        <v>913.32600000000002</v>
      </c>
      <c r="C129">
        <v>103.97499999999999</v>
      </c>
      <c r="D129" s="2">
        <f t="shared" si="5"/>
        <v>377.125</v>
      </c>
      <c r="E129" s="5">
        <f t="shared" si="6"/>
        <v>940.48506249853472</v>
      </c>
      <c r="F129">
        <f t="shared" si="7"/>
        <v>0.29414535575899659</v>
      </c>
      <c r="G129">
        <f t="shared" si="8"/>
        <v>0.31038493985357513</v>
      </c>
      <c r="H129">
        <f t="shared" si="9"/>
        <v>0.94767921374587438</v>
      </c>
    </row>
    <row r="130" spans="1:8" x14ac:dyDescent="0.2">
      <c r="A130">
        <v>122</v>
      </c>
      <c r="B130">
        <v>913.86199999999997</v>
      </c>
      <c r="C130">
        <v>103.533</v>
      </c>
      <c r="D130" s="2">
        <f t="shared" si="5"/>
        <v>376.68299999999999</v>
      </c>
      <c r="E130" s="5">
        <f t="shared" si="6"/>
        <v>939.39781698550655</v>
      </c>
      <c r="F130">
        <f t="shared" si="7"/>
        <v>0.29513474551274255</v>
      </c>
      <c r="G130">
        <f t="shared" si="8"/>
        <v>0.30863494552408416</v>
      </c>
      <c r="H130">
        <f t="shared" si="9"/>
        <v>0.95625835568160533</v>
      </c>
    </row>
    <row r="131" spans="1:8" x14ac:dyDescent="0.2">
      <c r="A131">
        <v>123</v>
      </c>
      <c r="B131">
        <v>914.399</v>
      </c>
      <c r="C131">
        <v>103.089</v>
      </c>
      <c r="D131" s="2">
        <f t="shared" si="5"/>
        <v>376.23899999999998</v>
      </c>
      <c r="E131" s="5">
        <f t="shared" si="6"/>
        <v>938.30477148622413</v>
      </c>
      <c r="F131">
        <f t="shared" si="7"/>
        <v>0.28947978294837823</v>
      </c>
      <c r="G131">
        <f t="shared" si="8"/>
        <v>0.30630357602056046</v>
      </c>
      <c r="H131">
        <f t="shared" si="9"/>
        <v>0.9450747742133675</v>
      </c>
    </row>
    <row r="132" spans="1:8" x14ac:dyDescent="0.2">
      <c r="A132">
        <v>124</v>
      </c>
      <c r="B132">
        <v>914.93600000000004</v>
      </c>
      <c r="C132">
        <v>102.65300000000001</v>
      </c>
      <c r="D132" s="2">
        <f t="shared" si="5"/>
        <v>375.803</v>
      </c>
      <c r="E132" s="5">
        <f t="shared" si="6"/>
        <v>937.23056218303236</v>
      </c>
      <c r="F132">
        <f t="shared" si="7"/>
        <v>0.29578021822713579</v>
      </c>
      <c r="G132">
        <f t="shared" si="8"/>
        <v>0.30345608169954297</v>
      </c>
      <c r="H132">
        <f t="shared" si="9"/>
        <v>0.97470519150772139</v>
      </c>
    </row>
    <row r="133" spans="1:8" x14ac:dyDescent="0.2">
      <c r="A133">
        <v>125</v>
      </c>
      <c r="B133">
        <v>915.47199999999998</v>
      </c>
      <c r="C133">
        <v>102.20699999999999</v>
      </c>
      <c r="D133" s="2">
        <f t="shared" si="5"/>
        <v>375.35699999999997</v>
      </c>
      <c r="E133" s="5">
        <f t="shared" si="6"/>
        <v>936.13083535675275</v>
      </c>
      <c r="F133">
        <f t="shared" si="7"/>
        <v>0.28880909408690497</v>
      </c>
      <c r="G133">
        <f t="shared" si="8"/>
        <v>0.30169676293222353</v>
      </c>
      <c r="H133">
        <f t="shared" si="9"/>
        <v>0.95728270757676714</v>
      </c>
    </row>
    <row r="134" spans="1:8" x14ac:dyDescent="0.2">
      <c r="A134">
        <v>126</v>
      </c>
      <c r="B134">
        <v>916.00900000000001</v>
      </c>
      <c r="C134">
        <v>101.771</v>
      </c>
      <c r="D134" s="2">
        <f t="shared" si="5"/>
        <v>374.92099999999999</v>
      </c>
      <c r="E134" s="5">
        <f t="shared" si="6"/>
        <v>935.05490641267409</v>
      </c>
      <c r="F134">
        <f t="shared" si="7"/>
        <v>0.28053741715372904</v>
      </c>
      <c r="G134">
        <f t="shared" si="8"/>
        <v>0.29943143384954551</v>
      </c>
      <c r="H134">
        <f t="shared" si="9"/>
        <v>0.93690035660948645</v>
      </c>
    </row>
    <row r="135" spans="1:8" x14ac:dyDescent="0.2">
      <c r="A135">
        <v>127</v>
      </c>
      <c r="B135">
        <v>916.54600000000005</v>
      </c>
      <c r="C135">
        <v>101.34699999999999</v>
      </c>
      <c r="D135" s="2">
        <f t="shared" si="5"/>
        <v>374.49699999999996</v>
      </c>
      <c r="E135" s="5">
        <f t="shared" si="6"/>
        <v>934.00777532333404</v>
      </c>
      <c r="F135">
        <f t="shared" si="7"/>
        <v>0.28617138948753179</v>
      </c>
      <c r="G135">
        <f t="shared" si="8"/>
        <v>0.29668250793588891</v>
      </c>
      <c r="H135">
        <f t="shared" si="9"/>
        <v>0.96457115547024941</v>
      </c>
    </row>
    <row r="136" spans="1:8" x14ac:dyDescent="0.2">
      <c r="A136">
        <v>128</v>
      </c>
      <c r="B136">
        <v>917.08199999999999</v>
      </c>
      <c r="C136">
        <v>100.914</v>
      </c>
      <c r="D136" s="2">
        <f t="shared" si="5"/>
        <v>374.06399999999996</v>
      </c>
      <c r="E136" s="5">
        <f t="shared" si="6"/>
        <v>932.93758842790623</v>
      </c>
      <c r="F136">
        <f t="shared" si="7"/>
        <v>0.28188261424308125</v>
      </c>
      <c r="G136">
        <f t="shared" si="8"/>
        <v>0.29500168831135964</v>
      </c>
      <c r="H136">
        <f t="shared" si="9"/>
        <v>0.95552881699296632</v>
      </c>
    </row>
    <row r="137" spans="1:8" x14ac:dyDescent="0.2">
      <c r="A137">
        <v>129</v>
      </c>
      <c r="B137">
        <v>917.61900000000003</v>
      </c>
      <c r="C137">
        <v>100.48699999999999</v>
      </c>
      <c r="D137" s="2">
        <f t="shared" si="5"/>
        <v>373.63699999999994</v>
      </c>
      <c r="E137" s="5">
        <f t="shared" si="6"/>
        <v>931.88141086575763</v>
      </c>
      <c r="F137">
        <f t="shared" si="7"/>
        <v>0.28222289454864335</v>
      </c>
      <c r="G137">
        <f t="shared" si="8"/>
        <v>0.29280590272664486</v>
      </c>
      <c r="H137">
        <f t="shared" si="9"/>
        <v>0.9638565750230742</v>
      </c>
    </row>
    <row r="138" spans="1:8" x14ac:dyDescent="0.2">
      <c r="A138">
        <v>130</v>
      </c>
      <c r="B138">
        <v>918.15599999999995</v>
      </c>
      <c r="C138">
        <v>100.059</v>
      </c>
      <c r="D138" s="2">
        <f t="shared" ref="D138" si="10">C138+273.15</f>
        <v>373.20899999999995</v>
      </c>
      <c r="E138" s="5">
        <f t="shared" ref="E138" si="11">1/($C$4*D138^$D$4+$E$4*D138^$F$4)</f>
        <v>930.82194293234068</v>
      </c>
      <c r="F138">
        <f t="shared" ref="F138" si="12">-$I$6*E138*(D139-D138)</f>
        <v>245.8139611112839</v>
      </c>
      <c r="G138">
        <f t="shared" ref="G138" si="13">$L$6*$F$6*(B139-B138)*(D138^4-$K$6^4)</f>
        <v>-496.88570888525112</v>
      </c>
      <c r="H138">
        <f t="shared" ref="H138" si="14">F138/G138</f>
        <v>-0.49470925952521455</v>
      </c>
    </row>
    <row r="139" spans="1:8" x14ac:dyDescent="0.2">
      <c r="D139" s="2"/>
      <c r="E139" s="5"/>
    </row>
    <row r="140" spans="1:8" x14ac:dyDescent="0.2">
      <c r="D140" s="2"/>
      <c r="E140" s="5"/>
    </row>
    <row r="141" spans="1:8" x14ac:dyDescent="0.2">
      <c r="D141" s="2"/>
      <c r="E141" s="5"/>
    </row>
    <row r="142" spans="1:8" x14ac:dyDescent="0.2">
      <c r="D142" s="2"/>
      <c r="E142" s="5"/>
    </row>
    <row r="143" spans="1:8" x14ac:dyDescent="0.2">
      <c r="D143" s="2"/>
      <c r="E143" s="5"/>
    </row>
    <row r="144" spans="1:8" x14ac:dyDescent="0.2">
      <c r="D144" s="2"/>
      <c r="E144" s="5"/>
    </row>
    <row r="145" spans="4:5" x14ac:dyDescent="0.2">
      <c r="D145" s="2"/>
      <c r="E145" s="5"/>
    </row>
    <row r="146" spans="4:5" x14ac:dyDescent="0.2">
      <c r="D146" s="2"/>
      <c r="E146" s="5"/>
    </row>
    <row r="147" spans="4:5" x14ac:dyDescent="0.2">
      <c r="D147" s="2"/>
      <c r="E147" s="5"/>
    </row>
    <row r="148" spans="4:5" x14ac:dyDescent="0.2">
      <c r="D148" s="2"/>
      <c r="E148" s="5"/>
    </row>
    <row r="149" spans="4:5" x14ac:dyDescent="0.2">
      <c r="D149" s="2"/>
      <c r="E149" s="5"/>
    </row>
    <row r="150" spans="4:5" x14ac:dyDescent="0.2">
      <c r="D150" s="2"/>
      <c r="E150" s="5"/>
    </row>
    <row r="151" spans="4:5" x14ac:dyDescent="0.2">
      <c r="D151" s="2"/>
      <c r="E151" s="5"/>
    </row>
    <row r="152" spans="4:5" x14ac:dyDescent="0.2">
      <c r="D152" s="2"/>
      <c r="E152" s="5"/>
    </row>
    <row r="153" spans="4:5" x14ac:dyDescent="0.2">
      <c r="D153" s="2"/>
      <c r="E153" s="5"/>
    </row>
    <row r="154" spans="4:5" x14ac:dyDescent="0.2">
      <c r="D154" s="2"/>
      <c r="E154" s="5"/>
    </row>
    <row r="155" spans="4:5" x14ac:dyDescent="0.2">
      <c r="D155" s="2"/>
      <c r="E155" s="5"/>
    </row>
    <row r="156" spans="4:5" x14ac:dyDescent="0.2">
      <c r="D156" s="2"/>
      <c r="E156" s="5"/>
    </row>
    <row r="157" spans="4:5" x14ac:dyDescent="0.2">
      <c r="D157" s="2"/>
      <c r="E157" s="5"/>
    </row>
    <row r="158" spans="4:5" x14ac:dyDescent="0.2">
      <c r="D158" s="2"/>
      <c r="E158" s="5"/>
    </row>
    <row r="159" spans="4:5" x14ac:dyDescent="0.2">
      <c r="D159" s="2"/>
      <c r="E159" s="5"/>
    </row>
    <row r="160" spans="4:5" x14ac:dyDescent="0.2">
      <c r="D160" s="2"/>
      <c r="E160" s="5"/>
    </row>
    <row r="161" spans="4:5" x14ac:dyDescent="0.2">
      <c r="D161" s="2"/>
      <c r="E161" s="5"/>
    </row>
    <row r="162" spans="4:5" x14ac:dyDescent="0.2">
      <c r="D162" s="2"/>
      <c r="E162" s="5"/>
    </row>
    <row r="163" spans="4:5" x14ac:dyDescent="0.2">
      <c r="D163" s="2"/>
      <c r="E163" s="5"/>
    </row>
    <row r="164" spans="4:5" x14ac:dyDescent="0.2">
      <c r="D164" s="2"/>
      <c r="E164" s="5"/>
    </row>
    <row r="165" spans="4:5" x14ac:dyDescent="0.2">
      <c r="D165" s="2"/>
      <c r="E165" s="5"/>
    </row>
    <row r="166" spans="4:5" x14ac:dyDescent="0.2">
      <c r="D166" s="2"/>
      <c r="E166" s="5"/>
    </row>
    <row r="167" spans="4:5" x14ac:dyDescent="0.2">
      <c r="D167" s="2"/>
      <c r="E167" s="5"/>
    </row>
    <row r="168" spans="4:5" x14ac:dyDescent="0.2">
      <c r="D168" s="2"/>
      <c r="E168" s="5"/>
    </row>
    <row r="169" spans="4:5" x14ac:dyDescent="0.2">
      <c r="D169" s="2"/>
      <c r="E169" s="5"/>
    </row>
    <row r="170" spans="4:5" x14ac:dyDescent="0.2">
      <c r="D170" s="2"/>
      <c r="E170" s="5"/>
    </row>
    <row r="171" spans="4:5" x14ac:dyDescent="0.2">
      <c r="D171" s="2"/>
      <c r="E171" s="5"/>
    </row>
    <row r="172" spans="4:5" x14ac:dyDescent="0.2">
      <c r="D172" s="2"/>
      <c r="E172" s="5"/>
    </row>
    <row r="173" spans="4:5" x14ac:dyDescent="0.2">
      <c r="D173" s="2"/>
      <c r="E173" s="5"/>
    </row>
    <row r="174" spans="4:5" x14ac:dyDescent="0.2">
      <c r="D174" s="2"/>
      <c r="E174" s="5"/>
    </row>
    <row r="175" spans="4:5" x14ac:dyDescent="0.2">
      <c r="D175" s="2"/>
      <c r="E175" s="5"/>
    </row>
    <row r="176" spans="4:5" x14ac:dyDescent="0.2">
      <c r="D176" s="2"/>
      <c r="E176" s="5"/>
    </row>
    <row r="177" spans="4:5" x14ac:dyDescent="0.2">
      <c r="D177" s="2"/>
      <c r="E177" s="5"/>
    </row>
    <row r="178" spans="4:5" x14ac:dyDescent="0.2">
      <c r="D178" s="2"/>
      <c r="E178" s="5"/>
    </row>
    <row r="179" spans="4:5" x14ac:dyDescent="0.2">
      <c r="D179" s="2"/>
      <c r="E179" s="5"/>
    </row>
    <row r="180" spans="4:5" x14ac:dyDescent="0.2">
      <c r="D180" s="2"/>
      <c r="E180" s="5"/>
    </row>
    <row r="181" spans="4:5" x14ac:dyDescent="0.2">
      <c r="D181" s="2"/>
      <c r="E181" s="5"/>
    </row>
    <row r="182" spans="4:5" x14ac:dyDescent="0.2">
      <c r="D182" s="2"/>
      <c r="E182" s="5"/>
    </row>
    <row r="183" spans="4:5" x14ac:dyDescent="0.2">
      <c r="D183" s="2"/>
      <c r="E183" s="5"/>
    </row>
    <row r="184" spans="4:5" x14ac:dyDescent="0.2">
      <c r="D184" s="2"/>
      <c r="E184" s="5"/>
    </row>
    <row r="185" spans="4:5" x14ac:dyDescent="0.2">
      <c r="D185" s="2"/>
      <c r="E185" s="5"/>
    </row>
    <row r="186" spans="4:5" x14ac:dyDescent="0.2">
      <c r="D186" s="2"/>
      <c r="E186" s="5"/>
    </row>
    <row r="187" spans="4:5" x14ac:dyDescent="0.2">
      <c r="D187" s="2"/>
      <c r="E187" s="5"/>
    </row>
    <row r="188" spans="4:5" x14ac:dyDescent="0.2">
      <c r="D188" s="2"/>
      <c r="E188" s="5"/>
    </row>
    <row r="189" spans="4:5" x14ac:dyDescent="0.2">
      <c r="D189" s="2"/>
      <c r="E189" s="5"/>
    </row>
    <row r="190" spans="4:5" x14ac:dyDescent="0.2">
      <c r="D190" s="2"/>
      <c r="E190" s="5"/>
    </row>
    <row r="191" spans="4:5" x14ac:dyDescent="0.2">
      <c r="D191" s="2"/>
      <c r="E191" s="5"/>
    </row>
    <row r="192" spans="4:5" x14ac:dyDescent="0.2">
      <c r="D192" s="2"/>
      <c r="E192" s="5"/>
    </row>
    <row r="193" spans="4:5" x14ac:dyDescent="0.2">
      <c r="D193" s="2"/>
      <c r="E193" s="5"/>
    </row>
    <row r="194" spans="4:5" x14ac:dyDescent="0.2">
      <c r="D194" s="2"/>
      <c r="E194" s="5"/>
    </row>
    <row r="195" spans="4:5" x14ac:dyDescent="0.2">
      <c r="D195" s="2"/>
      <c r="E195" s="5"/>
    </row>
    <row r="196" spans="4:5" x14ac:dyDescent="0.2">
      <c r="D196" s="2"/>
      <c r="E196" s="5"/>
    </row>
    <row r="197" spans="4:5" x14ac:dyDescent="0.2">
      <c r="D197" s="2"/>
      <c r="E197" s="5"/>
    </row>
    <row r="198" spans="4:5" x14ac:dyDescent="0.2">
      <c r="D198" s="2"/>
      <c r="E198" s="5"/>
    </row>
    <row r="199" spans="4:5" x14ac:dyDescent="0.2">
      <c r="D199" s="2"/>
      <c r="E199" s="5"/>
    </row>
    <row r="200" spans="4:5" x14ac:dyDescent="0.2">
      <c r="D200" s="2"/>
      <c r="E200" s="5"/>
    </row>
    <row r="201" spans="4:5" x14ac:dyDescent="0.2">
      <c r="D201" s="2"/>
      <c r="E201" s="5"/>
    </row>
    <row r="202" spans="4:5" x14ac:dyDescent="0.2">
      <c r="D202" s="2"/>
      <c r="E202" s="5"/>
    </row>
    <row r="203" spans="4:5" x14ac:dyDescent="0.2">
      <c r="D203" s="2"/>
      <c r="E203" s="5"/>
    </row>
    <row r="204" spans="4:5" x14ac:dyDescent="0.2">
      <c r="D204" s="2"/>
      <c r="E204" s="5"/>
    </row>
    <row r="205" spans="4:5" x14ac:dyDescent="0.2">
      <c r="D205" s="2"/>
      <c r="E205" s="5"/>
    </row>
    <row r="206" spans="4:5" x14ac:dyDescent="0.2">
      <c r="D206" s="2"/>
      <c r="E206" s="5"/>
    </row>
    <row r="207" spans="4:5" x14ac:dyDescent="0.2">
      <c r="D207" s="2"/>
      <c r="E207" s="5"/>
    </row>
    <row r="208" spans="4:5" x14ac:dyDescent="0.2">
      <c r="D208" s="2"/>
      <c r="E208" s="5"/>
    </row>
    <row r="209" spans="4:5" x14ac:dyDescent="0.2">
      <c r="D209" s="2"/>
      <c r="E209" s="5"/>
    </row>
    <row r="210" spans="4:5" x14ac:dyDescent="0.2">
      <c r="D210" s="2"/>
      <c r="E210" s="5"/>
    </row>
    <row r="211" spans="4:5" x14ac:dyDescent="0.2">
      <c r="D211" s="2"/>
      <c r="E211" s="5"/>
    </row>
    <row r="212" spans="4:5" x14ac:dyDescent="0.2">
      <c r="D212" s="2"/>
      <c r="E212" s="5"/>
    </row>
    <row r="213" spans="4:5" x14ac:dyDescent="0.2">
      <c r="D213" s="2"/>
      <c r="E213" s="5"/>
    </row>
    <row r="214" spans="4:5" x14ac:dyDescent="0.2">
      <c r="D214" s="2"/>
      <c r="E214" s="5"/>
    </row>
    <row r="215" spans="4:5" x14ac:dyDescent="0.2">
      <c r="D215" s="2"/>
      <c r="E215" s="5"/>
    </row>
    <row r="216" spans="4:5" x14ac:dyDescent="0.2">
      <c r="D216" s="2"/>
      <c r="E216" s="5"/>
    </row>
    <row r="217" spans="4:5" x14ac:dyDescent="0.2">
      <c r="D217" s="2"/>
      <c r="E217" s="5"/>
    </row>
    <row r="218" spans="4:5" x14ac:dyDescent="0.2">
      <c r="D218" s="2"/>
      <c r="E218" s="5"/>
    </row>
    <row r="219" spans="4:5" x14ac:dyDescent="0.2">
      <c r="D219" s="2"/>
      <c r="E219" s="5"/>
    </row>
    <row r="220" spans="4:5" x14ac:dyDescent="0.2">
      <c r="D220" s="2"/>
      <c r="E220" s="5"/>
    </row>
    <row r="221" spans="4:5" x14ac:dyDescent="0.2">
      <c r="D221" s="2"/>
      <c r="E221" s="5"/>
    </row>
    <row r="222" spans="4:5" x14ac:dyDescent="0.2">
      <c r="D222" s="2"/>
      <c r="E222" s="5"/>
    </row>
    <row r="223" spans="4:5" x14ac:dyDescent="0.2">
      <c r="D223" s="2"/>
      <c r="E223" s="5"/>
    </row>
    <row r="224" spans="4:5" x14ac:dyDescent="0.2">
      <c r="D224" s="2"/>
      <c r="E224" s="5"/>
    </row>
    <row r="225" spans="4:5" x14ac:dyDescent="0.2">
      <c r="D225" s="2"/>
      <c r="E225" s="5"/>
    </row>
    <row r="226" spans="4:5" x14ac:dyDescent="0.2">
      <c r="D226" s="2"/>
      <c r="E226" s="5"/>
    </row>
    <row r="227" spans="4:5" x14ac:dyDescent="0.2">
      <c r="D227" s="2"/>
      <c r="E227" s="5"/>
    </row>
    <row r="228" spans="4:5" x14ac:dyDescent="0.2">
      <c r="D228" s="2"/>
      <c r="E228" s="5"/>
    </row>
    <row r="229" spans="4:5" x14ac:dyDescent="0.2">
      <c r="D229" s="2"/>
      <c r="E229" s="5"/>
    </row>
    <row r="230" spans="4:5" x14ac:dyDescent="0.2">
      <c r="D230" s="2"/>
      <c r="E230" s="5"/>
    </row>
    <row r="231" spans="4:5" x14ac:dyDescent="0.2">
      <c r="D231" s="2"/>
      <c r="E231" s="5"/>
    </row>
    <row r="232" spans="4:5" x14ac:dyDescent="0.2">
      <c r="D232" s="2"/>
      <c r="E232" s="5"/>
    </row>
    <row r="233" spans="4:5" x14ac:dyDescent="0.2">
      <c r="D233" s="2"/>
      <c r="E233" s="5"/>
    </row>
    <row r="234" spans="4:5" x14ac:dyDescent="0.2">
      <c r="D234" s="2"/>
      <c r="E234" s="5"/>
    </row>
    <row r="235" spans="4:5" x14ac:dyDescent="0.2">
      <c r="D235" s="2"/>
      <c r="E235" s="5"/>
    </row>
    <row r="236" spans="4:5" x14ac:dyDescent="0.2">
      <c r="D236" s="2"/>
      <c r="E236" s="5"/>
    </row>
    <row r="237" spans="4:5" x14ac:dyDescent="0.2">
      <c r="D237" s="2"/>
      <c r="E237" s="5"/>
    </row>
    <row r="238" spans="4:5" x14ac:dyDescent="0.2">
      <c r="D238" s="2"/>
      <c r="E238" s="5"/>
    </row>
    <row r="239" spans="4:5" x14ac:dyDescent="0.2">
      <c r="D239" s="2"/>
      <c r="E239" s="5"/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39"/>
  <sheetViews>
    <sheetView workbookViewId="0">
      <selection activeCell="J7" sqref="J7"/>
    </sheetView>
  </sheetViews>
  <sheetFormatPr baseColWidth="10" defaultRowHeight="16" x14ac:dyDescent="0.2"/>
  <sheetData>
    <row r="2" spans="1:12" x14ac:dyDescent="0.2">
      <c r="A2" s="2"/>
    </row>
    <row r="3" spans="1:12" x14ac:dyDescent="0.2">
      <c r="A3" s="2"/>
      <c r="B3" s="2" t="s">
        <v>18</v>
      </c>
      <c r="C3" s="2"/>
      <c r="D3" s="2"/>
      <c r="E3" s="2"/>
      <c r="F3" s="2"/>
    </row>
    <row r="4" spans="1:12" x14ac:dyDescent="0.2">
      <c r="A4" s="2"/>
      <c r="B4" s="1" t="s">
        <v>15</v>
      </c>
      <c r="C4" s="2">
        <v>11.07</v>
      </c>
      <c r="D4" s="2">
        <v>-1.6439999999999999</v>
      </c>
      <c r="E4" s="2">
        <v>3.6880000000000002E-4</v>
      </c>
      <c r="F4" s="2">
        <v>2.1909999999999999E-2</v>
      </c>
    </row>
    <row r="5" spans="1:12" x14ac:dyDescent="0.2"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</row>
    <row r="6" spans="1:12" x14ac:dyDescent="0.2">
      <c r="F6">
        <v>5.6703729999999996E-8</v>
      </c>
      <c r="H6">
        <v>707.6</v>
      </c>
      <c r="I6">
        <f>H6/1000000</f>
        <v>7.0760000000000007E-4</v>
      </c>
      <c r="J6">
        <v>22</v>
      </c>
      <c r="K6">
        <f>J6+273.15</f>
        <v>295.14999999999998</v>
      </c>
      <c r="L6">
        <f>2*(20.1*10^-3)^2</f>
        <v>8.0802000000000022E-4</v>
      </c>
    </row>
    <row r="8" spans="1:12" x14ac:dyDescent="0.2">
      <c r="B8" t="s">
        <v>7</v>
      </c>
      <c r="C8" t="s">
        <v>8</v>
      </c>
      <c r="D8" t="s">
        <v>16</v>
      </c>
      <c r="E8" t="s">
        <v>20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</row>
    <row r="9" spans="1:12" x14ac:dyDescent="0.2">
      <c r="A9">
        <v>1</v>
      </c>
      <c r="B9">
        <v>1465.951</v>
      </c>
      <c r="C9">
        <v>79.840999999999994</v>
      </c>
      <c r="D9" s="2">
        <f>C9+273.15</f>
        <v>352.99099999999999</v>
      </c>
      <c r="E9" s="5">
        <f>1/($C$4*D9^$D$4+$E$4*D9^$F$4)</f>
        <v>879.84951371928207</v>
      </c>
      <c r="F9">
        <f>-$I$6*E9*(D10-D9)</f>
        <v>0.18117122112915734</v>
      </c>
      <c r="G9">
        <f>$L$6*$F$6*(B10-B9)*((D9)^4-$K$6^4)</f>
        <v>0.19528430379038211</v>
      </c>
      <c r="H9">
        <f>F9/G9</f>
        <v>0.9277305836296309</v>
      </c>
      <c r="I9">
        <f>AVERAGE(H9:H146)</f>
        <v>0.99407435878176365</v>
      </c>
      <c r="J9">
        <f>STDEV(H9:H146)</f>
        <v>2.2663738209362169E-2</v>
      </c>
      <c r="K9">
        <f>J9/SQRT(120)</f>
        <v>2.0689067757765668E-3</v>
      </c>
    </row>
    <row r="10" spans="1:12" x14ac:dyDescent="0.2">
      <c r="A10">
        <v>2</v>
      </c>
      <c r="B10">
        <v>1466.4880000000001</v>
      </c>
      <c r="C10">
        <v>79.55</v>
      </c>
      <c r="D10" s="2">
        <f t="shared" ref="D10:D73" si="0">C10+273.15</f>
        <v>352.7</v>
      </c>
      <c r="E10" s="5">
        <f t="shared" ref="E10:E73" si="1">1/($C$4*D10^$D$4+$E$4*D10^$F$4)</f>
        <v>879.10275314191199</v>
      </c>
      <c r="F10">
        <f t="shared" ref="F10:F73" si="2">-$I$6*E10*(D11-D10)</f>
        <v>0.18537182622071979</v>
      </c>
      <c r="G10">
        <f t="shared" ref="G10:G73" si="3">$L$6*$F$6*(B11-B10)*((D10)^4-$K$6^4)</f>
        <v>0.19402620476052798</v>
      </c>
      <c r="H10">
        <f t="shared" ref="H10:H73" si="4">F10/G10</f>
        <v>0.95539582629836195</v>
      </c>
    </row>
    <row r="11" spans="1:12" x14ac:dyDescent="0.2">
      <c r="A11">
        <v>3</v>
      </c>
      <c r="B11">
        <v>1467.0250000000001</v>
      </c>
      <c r="C11">
        <v>79.251999999999995</v>
      </c>
      <c r="D11" s="2">
        <f t="shared" si="0"/>
        <v>352.40199999999999</v>
      </c>
      <c r="E11" s="5">
        <f t="shared" si="1"/>
        <v>878.33764768125513</v>
      </c>
      <c r="F11">
        <f t="shared" si="2"/>
        <v>0.18396746897177504</v>
      </c>
      <c r="G11">
        <f t="shared" si="3"/>
        <v>0.19238214353580282</v>
      </c>
      <c r="H11">
        <f t="shared" si="4"/>
        <v>0.95626062580770765</v>
      </c>
    </row>
    <row r="12" spans="1:12" x14ac:dyDescent="0.2">
      <c r="A12">
        <v>4</v>
      </c>
      <c r="B12">
        <v>1467.5609999999999</v>
      </c>
      <c r="C12">
        <v>78.956000000000003</v>
      </c>
      <c r="D12" s="2">
        <f t="shared" si="0"/>
        <v>352.10599999999999</v>
      </c>
      <c r="E12" s="5">
        <f t="shared" si="1"/>
        <v>877.57729512272977</v>
      </c>
      <c r="F12">
        <f t="shared" si="2"/>
        <v>0.18815502929073791</v>
      </c>
      <c r="G12">
        <f t="shared" si="3"/>
        <v>0.19146777463872788</v>
      </c>
      <c r="H12">
        <f t="shared" si="4"/>
        <v>0.98269815714816422</v>
      </c>
    </row>
    <row r="13" spans="1:12" x14ac:dyDescent="0.2">
      <c r="A13">
        <v>5</v>
      </c>
      <c r="B13">
        <v>1468.098</v>
      </c>
      <c r="C13">
        <v>78.653000000000006</v>
      </c>
      <c r="D13" s="2">
        <f t="shared" si="0"/>
        <v>351.803</v>
      </c>
      <c r="E13" s="5">
        <f t="shared" si="1"/>
        <v>876.79856709701073</v>
      </c>
      <c r="F13">
        <f t="shared" si="2"/>
        <v>0.18364510915907256</v>
      </c>
      <c r="G13">
        <f t="shared" si="3"/>
        <v>0.19016769399748826</v>
      </c>
      <c r="H13">
        <f t="shared" si="4"/>
        <v>0.96570087851776842</v>
      </c>
    </row>
    <row r="14" spans="1:12" x14ac:dyDescent="0.2">
      <c r="A14">
        <v>6</v>
      </c>
      <c r="B14">
        <v>1468.635</v>
      </c>
      <c r="C14">
        <v>78.356999999999999</v>
      </c>
      <c r="D14" s="2">
        <f t="shared" si="0"/>
        <v>351.50699999999995</v>
      </c>
      <c r="E14" s="5">
        <f t="shared" si="1"/>
        <v>876.03744463687883</v>
      </c>
      <c r="F14">
        <f t="shared" si="2"/>
        <v>0.18844476513080052</v>
      </c>
      <c r="G14">
        <f t="shared" si="3"/>
        <v>0.18854911701701738</v>
      </c>
      <c r="H14">
        <f t="shared" si="4"/>
        <v>0.99944655330203724</v>
      </c>
    </row>
    <row r="15" spans="1:12" x14ac:dyDescent="0.2">
      <c r="A15">
        <v>7</v>
      </c>
      <c r="B15">
        <v>1469.171</v>
      </c>
      <c r="C15">
        <v>78.052999999999997</v>
      </c>
      <c r="D15" s="2">
        <f t="shared" si="0"/>
        <v>351.20299999999997</v>
      </c>
      <c r="E15" s="5">
        <f t="shared" si="1"/>
        <v>875.25535559642231</v>
      </c>
      <c r="F15">
        <f t="shared" si="2"/>
        <v>0.18394121481716422</v>
      </c>
      <c r="G15">
        <f t="shared" si="3"/>
        <v>0.18760317045574129</v>
      </c>
      <c r="H15">
        <f t="shared" si="4"/>
        <v>0.98048031048899043</v>
      </c>
    </row>
    <row r="16" spans="1:12" x14ac:dyDescent="0.2">
      <c r="A16">
        <v>8</v>
      </c>
      <c r="B16">
        <v>1469.7080000000001</v>
      </c>
      <c r="C16">
        <v>77.756</v>
      </c>
      <c r="D16" s="2">
        <f t="shared" si="0"/>
        <v>350.90599999999995</v>
      </c>
      <c r="E16" s="5">
        <f t="shared" si="1"/>
        <v>874.49088815417144</v>
      </c>
      <c r="F16">
        <f t="shared" si="2"/>
        <v>0.18254297697505276</v>
      </c>
      <c r="G16">
        <f t="shared" si="3"/>
        <v>0.18633858501981107</v>
      </c>
      <c r="H16">
        <f t="shared" si="4"/>
        <v>0.97963058459226371</v>
      </c>
    </row>
    <row r="17" spans="1:8" x14ac:dyDescent="0.2">
      <c r="A17">
        <v>9</v>
      </c>
      <c r="B17">
        <v>1470.2449999999999</v>
      </c>
      <c r="C17">
        <v>77.460999999999999</v>
      </c>
      <c r="D17" s="2">
        <f t="shared" si="0"/>
        <v>350.61099999999999</v>
      </c>
      <c r="E17" s="5">
        <f t="shared" si="1"/>
        <v>873.73119017443366</v>
      </c>
      <c r="F17">
        <f t="shared" si="2"/>
        <v>0.17991138733871995</v>
      </c>
      <c r="G17">
        <f t="shared" si="3"/>
        <v>0.18508568989096202</v>
      </c>
      <c r="H17">
        <f t="shared" si="4"/>
        <v>0.97204374603303811</v>
      </c>
    </row>
    <row r="18" spans="1:8" x14ac:dyDescent="0.2">
      <c r="A18">
        <v>10</v>
      </c>
      <c r="B18">
        <v>1470.7819999999999</v>
      </c>
      <c r="C18">
        <v>77.17</v>
      </c>
      <c r="D18" s="2">
        <f t="shared" si="0"/>
        <v>350.32</v>
      </c>
      <c r="E18" s="5">
        <f t="shared" si="1"/>
        <v>872.98142382880883</v>
      </c>
      <c r="F18">
        <f t="shared" si="2"/>
        <v>0.18346333168389151</v>
      </c>
      <c r="G18">
        <f t="shared" si="3"/>
        <v>0.18351050741938849</v>
      </c>
      <c r="H18">
        <f t="shared" si="4"/>
        <v>0.99974292624351391</v>
      </c>
    </row>
    <row r="19" spans="1:8" x14ac:dyDescent="0.2">
      <c r="A19">
        <v>11</v>
      </c>
      <c r="B19">
        <v>1471.318</v>
      </c>
      <c r="C19">
        <v>76.873000000000005</v>
      </c>
      <c r="D19" s="2">
        <f t="shared" si="0"/>
        <v>350.02299999999997</v>
      </c>
      <c r="E19" s="5">
        <f t="shared" si="1"/>
        <v>872.21582032722586</v>
      </c>
      <c r="F19">
        <f t="shared" si="2"/>
        <v>0.17959935510888964</v>
      </c>
      <c r="G19">
        <f t="shared" si="3"/>
        <v>0.18259781070594069</v>
      </c>
      <c r="H19">
        <f t="shared" si="4"/>
        <v>0.9835789071870098</v>
      </c>
    </row>
    <row r="20" spans="1:8" x14ac:dyDescent="0.2">
      <c r="A20">
        <v>12</v>
      </c>
      <c r="B20">
        <v>1471.855</v>
      </c>
      <c r="C20">
        <v>76.581999999999994</v>
      </c>
      <c r="D20" s="2">
        <f t="shared" si="0"/>
        <v>349.73199999999997</v>
      </c>
      <c r="E20" s="5">
        <f t="shared" si="1"/>
        <v>871.46531334251085</v>
      </c>
      <c r="F20">
        <f t="shared" si="2"/>
        <v>0.17697822159195942</v>
      </c>
      <c r="G20">
        <f t="shared" si="3"/>
        <v>0.18137119329866183</v>
      </c>
      <c r="H20">
        <f t="shared" si="4"/>
        <v>0.97577911008465079</v>
      </c>
    </row>
    <row r="21" spans="1:8" x14ac:dyDescent="0.2">
      <c r="A21">
        <v>13</v>
      </c>
      <c r="B21">
        <v>1472.3920000000001</v>
      </c>
      <c r="C21">
        <v>76.295000000000002</v>
      </c>
      <c r="D21" s="2">
        <f t="shared" si="0"/>
        <v>349.44499999999999</v>
      </c>
      <c r="E21" s="5">
        <f t="shared" si="1"/>
        <v>870.72476387559266</v>
      </c>
      <c r="F21">
        <f t="shared" si="2"/>
        <v>0.1755955802317507</v>
      </c>
      <c r="G21">
        <f t="shared" si="3"/>
        <v>0.17982893019554844</v>
      </c>
      <c r="H21">
        <f t="shared" si="4"/>
        <v>0.97645901602598462</v>
      </c>
    </row>
    <row r="22" spans="1:8" x14ac:dyDescent="0.2">
      <c r="A22">
        <v>14</v>
      </c>
      <c r="B22">
        <v>1472.9280000000001</v>
      </c>
      <c r="C22">
        <v>76.010000000000005</v>
      </c>
      <c r="D22" s="2">
        <f t="shared" si="0"/>
        <v>349.15999999999997</v>
      </c>
      <c r="E22" s="5">
        <f t="shared" si="1"/>
        <v>869.98902268831546</v>
      </c>
      <c r="F22">
        <f t="shared" si="2"/>
        <v>0.17667841471435664</v>
      </c>
      <c r="G22">
        <f t="shared" si="3"/>
        <v>0.17896901877904922</v>
      </c>
      <c r="H22">
        <f t="shared" si="4"/>
        <v>0.98720111402342481</v>
      </c>
    </row>
    <row r="23" spans="1:8" x14ac:dyDescent="0.2">
      <c r="A23">
        <v>15</v>
      </c>
      <c r="B23">
        <v>1473.4649999999999</v>
      </c>
      <c r="C23">
        <v>75.722999999999999</v>
      </c>
      <c r="D23" s="2">
        <f t="shared" si="0"/>
        <v>348.87299999999999</v>
      </c>
      <c r="E23" s="5">
        <f t="shared" si="1"/>
        <v>869.24776377818523</v>
      </c>
      <c r="F23">
        <f t="shared" si="2"/>
        <v>0.17283740065949738</v>
      </c>
      <c r="G23">
        <f t="shared" si="3"/>
        <v>0.1777681712668939</v>
      </c>
      <c r="H23">
        <f t="shared" si="4"/>
        <v>0.97226291651505115</v>
      </c>
    </row>
    <row r="24" spans="1:8" x14ac:dyDescent="0.2">
      <c r="A24">
        <v>16</v>
      </c>
      <c r="B24">
        <v>1474.002</v>
      </c>
      <c r="C24">
        <v>75.441999999999993</v>
      </c>
      <c r="D24" s="2">
        <f t="shared" si="0"/>
        <v>348.59199999999998</v>
      </c>
      <c r="E24" s="5">
        <f t="shared" si="1"/>
        <v>868.52165696938494</v>
      </c>
      <c r="F24">
        <f t="shared" si="2"/>
        <v>0.1739221566254544</v>
      </c>
      <c r="G24">
        <f t="shared" si="3"/>
        <v>0.17626644111193485</v>
      </c>
      <c r="H24">
        <f t="shared" si="4"/>
        <v>0.98670033574347971</v>
      </c>
    </row>
    <row r="25" spans="1:8" x14ac:dyDescent="0.2">
      <c r="A25">
        <v>17</v>
      </c>
      <c r="B25">
        <v>1474.538</v>
      </c>
      <c r="C25">
        <v>75.159000000000006</v>
      </c>
      <c r="D25" s="2">
        <f t="shared" si="0"/>
        <v>348.30899999999997</v>
      </c>
      <c r="E25" s="5">
        <f t="shared" si="1"/>
        <v>867.79003771647649</v>
      </c>
      <c r="F25">
        <f t="shared" si="2"/>
        <v>0.17500374574611141</v>
      </c>
      <c r="G25">
        <f t="shared" si="3"/>
        <v>0.17541693693623631</v>
      </c>
      <c r="H25">
        <f t="shared" si="4"/>
        <v>0.99764451940991827</v>
      </c>
    </row>
    <row r="26" spans="1:8" x14ac:dyDescent="0.2">
      <c r="A26">
        <v>18</v>
      </c>
      <c r="B26">
        <v>1475.075</v>
      </c>
      <c r="C26">
        <v>74.873999999999995</v>
      </c>
      <c r="D26" s="2">
        <f t="shared" si="0"/>
        <v>348.024</v>
      </c>
      <c r="E26" s="5">
        <f t="shared" si="1"/>
        <v>867.05289887988999</v>
      </c>
      <c r="F26">
        <f t="shared" si="2"/>
        <v>0.16687924369932516</v>
      </c>
      <c r="G26">
        <f t="shared" si="3"/>
        <v>0.17423314904499274</v>
      </c>
      <c r="H26">
        <f t="shared" si="4"/>
        <v>0.95779273125707809</v>
      </c>
    </row>
    <row r="27" spans="1:8" x14ac:dyDescent="0.2">
      <c r="A27">
        <v>19</v>
      </c>
      <c r="B27">
        <v>1475.6120000000001</v>
      </c>
      <c r="C27">
        <v>74.602000000000004</v>
      </c>
      <c r="D27" s="2">
        <f t="shared" si="0"/>
        <v>347.75199999999995</v>
      </c>
      <c r="E27" s="5">
        <f t="shared" si="1"/>
        <v>866.34905734438905</v>
      </c>
      <c r="F27">
        <f t="shared" si="2"/>
        <v>0.16919589166159313</v>
      </c>
      <c r="G27">
        <f t="shared" si="3"/>
        <v>0.17278370985102953</v>
      </c>
      <c r="H27">
        <f t="shared" si="4"/>
        <v>0.97923520572321465</v>
      </c>
    </row>
    <row r="28" spans="1:8" x14ac:dyDescent="0.2">
      <c r="A28">
        <v>20</v>
      </c>
      <c r="B28">
        <v>1476.1479999999999</v>
      </c>
      <c r="C28">
        <v>74.325999999999993</v>
      </c>
      <c r="D28" s="2">
        <f t="shared" si="0"/>
        <v>347.476</v>
      </c>
      <c r="E28" s="5">
        <f t="shared" si="1"/>
        <v>865.63453934942595</v>
      </c>
      <c r="F28">
        <f t="shared" si="2"/>
        <v>0.16783130201196172</v>
      </c>
      <c r="G28">
        <f t="shared" si="3"/>
        <v>0.17164487841344875</v>
      </c>
      <c r="H28">
        <f t="shared" si="4"/>
        <v>0.97778217190785566</v>
      </c>
    </row>
    <row r="29" spans="1:8" x14ac:dyDescent="0.2">
      <c r="A29">
        <v>21</v>
      </c>
      <c r="B29">
        <v>1476.684</v>
      </c>
      <c r="C29">
        <v>74.052000000000007</v>
      </c>
      <c r="D29" s="2">
        <f t="shared" si="0"/>
        <v>347.202</v>
      </c>
      <c r="E29" s="5">
        <f t="shared" si="1"/>
        <v>864.92487452644673</v>
      </c>
      <c r="F29">
        <f t="shared" si="2"/>
        <v>0.1707538146989587</v>
      </c>
      <c r="G29">
        <f t="shared" si="3"/>
        <v>0.17083510918082218</v>
      </c>
      <c r="H29">
        <f t="shared" si="4"/>
        <v>0.99952413480897873</v>
      </c>
    </row>
    <row r="30" spans="1:8" x14ac:dyDescent="0.2">
      <c r="A30">
        <v>22</v>
      </c>
      <c r="B30">
        <v>1477.221</v>
      </c>
      <c r="C30">
        <v>73.772999999999996</v>
      </c>
      <c r="D30" s="2">
        <f t="shared" si="0"/>
        <v>346.923</v>
      </c>
      <c r="E30" s="5">
        <f t="shared" si="1"/>
        <v>864.20192757729251</v>
      </c>
      <c r="F30">
        <f t="shared" si="2"/>
        <v>0.16633052523543376</v>
      </c>
      <c r="G30">
        <f t="shared" si="3"/>
        <v>0.16968723216140588</v>
      </c>
      <c r="H30">
        <f t="shared" si="4"/>
        <v>0.98021827050146448</v>
      </c>
    </row>
    <row r="31" spans="1:8" x14ac:dyDescent="0.2">
      <c r="A31">
        <v>23</v>
      </c>
      <c r="B31">
        <v>1477.758</v>
      </c>
      <c r="C31">
        <v>73.501000000000005</v>
      </c>
      <c r="D31" s="2">
        <f t="shared" si="0"/>
        <v>346.65099999999995</v>
      </c>
      <c r="E31" s="5">
        <f t="shared" si="1"/>
        <v>863.49679672064781</v>
      </c>
      <c r="F31">
        <f t="shared" si="2"/>
        <v>0.16313975900699212</v>
      </c>
      <c r="G31">
        <f t="shared" si="3"/>
        <v>0.16825690566797369</v>
      </c>
      <c r="H31">
        <f t="shared" si="4"/>
        <v>0.96958730079656064</v>
      </c>
    </row>
    <row r="32" spans="1:8" x14ac:dyDescent="0.2">
      <c r="A32">
        <v>24</v>
      </c>
      <c r="B32">
        <v>1478.2940000000001</v>
      </c>
      <c r="C32">
        <v>73.233999999999995</v>
      </c>
      <c r="D32" s="2">
        <f t="shared" si="0"/>
        <v>346.38399999999996</v>
      </c>
      <c r="E32" s="5">
        <f t="shared" si="1"/>
        <v>862.80431845212536</v>
      </c>
      <c r="F32">
        <f t="shared" si="2"/>
        <v>0.16545101098466133</v>
      </c>
      <c r="G32">
        <f t="shared" si="3"/>
        <v>0.16747747875807112</v>
      </c>
      <c r="H32">
        <f t="shared" si="4"/>
        <v>0.98790005803504422</v>
      </c>
    </row>
    <row r="33" spans="1:8" x14ac:dyDescent="0.2">
      <c r="A33">
        <v>25</v>
      </c>
      <c r="B33">
        <v>1478.8309999999999</v>
      </c>
      <c r="C33">
        <v>72.962999999999994</v>
      </c>
      <c r="D33" s="2">
        <f t="shared" si="0"/>
        <v>346.11299999999994</v>
      </c>
      <c r="E33" s="5">
        <f t="shared" si="1"/>
        <v>862.10115271849133</v>
      </c>
      <c r="F33">
        <f t="shared" si="2"/>
        <v>0.16409612665347828</v>
      </c>
      <c r="G33">
        <f t="shared" si="3"/>
        <v>0.16637034249774654</v>
      </c>
      <c r="H33">
        <f t="shared" si="4"/>
        <v>0.98633040113925918</v>
      </c>
    </row>
    <row r="34" spans="1:8" x14ac:dyDescent="0.2">
      <c r="A34">
        <v>26</v>
      </c>
      <c r="B34">
        <v>1479.3679999999999</v>
      </c>
      <c r="C34">
        <v>72.694000000000003</v>
      </c>
      <c r="D34" s="2">
        <f t="shared" si="0"/>
        <v>345.84399999999999</v>
      </c>
      <c r="E34" s="5">
        <f t="shared" si="1"/>
        <v>861.40286446634195</v>
      </c>
      <c r="F34">
        <f t="shared" si="2"/>
        <v>0.16213462539444998</v>
      </c>
      <c r="G34">
        <f t="shared" si="3"/>
        <v>0.16527394585896585</v>
      </c>
      <c r="H34">
        <f t="shared" si="4"/>
        <v>0.98100535176188774</v>
      </c>
    </row>
    <row r="35" spans="1:8" x14ac:dyDescent="0.2">
      <c r="A35">
        <v>27</v>
      </c>
      <c r="B35">
        <v>1479.905</v>
      </c>
      <c r="C35">
        <v>72.427999999999997</v>
      </c>
      <c r="D35" s="2">
        <f t="shared" si="0"/>
        <v>345.57799999999997</v>
      </c>
      <c r="E35" s="5">
        <f t="shared" si="1"/>
        <v>860.71205838363153</v>
      </c>
      <c r="F35">
        <f t="shared" si="2"/>
        <v>0.16565883988332886</v>
      </c>
      <c r="G35">
        <f t="shared" si="3"/>
        <v>0.16388653103750575</v>
      </c>
      <c r="H35">
        <f t="shared" si="4"/>
        <v>1.0108142434561478</v>
      </c>
    </row>
    <row r="36" spans="1:8" x14ac:dyDescent="0.2">
      <c r="A36">
        <v>28</v>
      </c>
      <c r="B36">
        <v>1480.441</v>
      </c>
      <c r="C36">
        <v>72.156000000000006</v>
      </c>
      <c r="D36" s="2">
        <f t="shared" si="0"/>
        <v>345.30599999999998</v>
      </c>
      <c r="E36" s="5">
        <f t="shared" si="1"/>
        <v>860.00535630892591</v>
      </c>
      <c r="F36">
        <f t="shared" si="2"/>
        <v>0.16065450459279385</v>
      </c>
      <c r="G36">
        <f t="shared" si="3"/>
        <v>0.16308881472789297</v>
      </c>
      <c r="H36">
        <f t="shared" si="4"/>
        <v>0.98507371496223906</v>
      </c>
    </row>
    <row r="37" spans="1:8" x14ac:dyDescent="0.2">
      <c r="A37">
        <v>29</v>
      </c>
      <c r="B37">
        <v>1480.9780000000001</v>
      </c>
      <c r="C37">
        <v>71.891999999999996</v>
      </c>
      <c r="D37" s="2">
        <f t="shared" si="0"/>
        <v>345.04199999999997</v>
      </c>
      <c r="E37" s="5">
        <f t="shared" si="1"/>
        <v>859.31913622143963</v>
      </c>
      <c r="F37">
        <f t="shared" si="2"/>
        <v>0.15444577208071089</v>
      </c>
      <c r="G37">
        <f t="shared" si="3"/>
        <v>0.16202028592866236</v>
      </c>
      <c r="H37">
        <f t="shared" si="4"/>
        <v>0.95324959584822277</v>
      </c>
    </row>
    <row r="38" spans="1:8" x14ac:dyDescent="0.2">
      <c r="A38">
        <v>30</v>
      </c>
      <c r="B38">
        <v>1481.5150000000001</v>
      </c>
      <c r="C38">
        <v>71.638000000000005</v>
      </c>
      <c r="D38" s="2">
        <f t="shared" si="0"/>
        <v>344.78800000000001</v>
      </c>
      <c r="E38" s="5">
        <f t="shared" si="1"/>
        <v>858.65862739811337</v>
      </c>
      <c r="F38">
        <f t="shared" si="2"/>
        <v>0.16161810070268862</v>
      </c>
      <c r="G38">
        <f t="shared" si="3"/>
        <v>0.16069474054934924</v>
      </c>
      <c r="H38">
        <f t="shared" si="4"/>
        <v>1.0057460508675193</v>
      </c>
    </row>
    <row r="39" spans="1:8" x14ac:dyDescent="0.2">
      <c r="A39">
        <v>31</v>
      </c>
      <c r="B39">
        <v>1482.0509999999999</v>
      </c>
      <c r="C39">
        <v>71.372</v>
      </c>
      <c r="D39" s="2">
        <f t="shared" si="0"/>
        <v>344.52199999999999</v>
      </c>
      <c r="E39" s="5">
        <f t="shared" si="1"/>
        <v>857.96661721507849</v>
      </c>
      <c r="F39">
        <f t="shared" si="2"/>
        <v>0.15723816919042874</v>
      </c>
      <c r="G39">
        <f t="shared" si="3"/>
        <v>0.1599227695545436</v>
      </c>
      <c r="H39">
        <f t="shared" si="4"/>
        <v>0.9832131448724114</v>
      </c>
    </row>
    <row r="40" spans="1:8" x14ac:dyDescent="0.2">
      <c r="A40">
        <v>32</v>
      </c>
      <c r="B40">
        <v>1482.588</v>
      </c>
      <c r="C40">
        <v>71.113</v>
      </c>
      <c r="D40" s="2">
        <f t="shared" si="0"/>
        <v>344.26299999999998</v>
      </c>
      <c r="E40" s="5">
        <f t="shared" si="1"/>
        <v>857.29252678853095</v>
      </c>
      <c r="F40">
        <f t="shared" si="2"/>
        <v>0.15832787010041699</v>
      </c>
      <c r="G40">
        <f t="shared" si="3"/>
        <v>0.15888158217305828</v>
      </c>
      <c r="H40">
        <f t="shared" si="4"/>
        <v>0.99651493857835471</v>
      </c>
    </row>
    <row r="41" spans="1:8" x14ac:dyDescent="0.2">
      <c r="A41">
        <v>33</v>
      </c>
      <c r="B41">
        <v>1483.125</v>
      </c>
      <c r="C41">
        <v>70.852000000000004</v>
      </c>
      <c r="D41" s="2">
        <f t="shared" si="0"/>
        <v>344.00199999999995</v>
      </c>
      <c r="E41" s="5">
        <f t="shared" si="1"/>
        <v>856.6129406992867</v>
      </c>
      <c r="F41">
        <f t="shared" si="2"/>
        <v>0.1527471078433528</v>
      </c>
      <c r="G41">
        <f t="shared" si="3"/>
        <v>0.15783472928929684</v>
      </c>
      <c r="H41">
        <f t="shared" si="4"/>
        <v>0.96776614710303144</v>
      </c>
    </row>
    <row r="42" spans="1:8" x14ac:dyDescent="0.2">
      <c r="A42">
        <v>34</v>
      </c>
      <c r="B42">
        <v>1483.662</v>
      </c>
      <c r="C42">
        <v>70.599999999999994</v>
      </c>
      <c r="D42" s="2">
        <f t="shared" si="0"/>
        <v>343.75</v>
      </c>
      <c r="E42" s="5">
        <f t="shared" si="1"/>
        <v>855.95651221816934</v>
      </c>
      <c r="F42">
        <f t="shared" si="2"/>
        <v>0.15565843080771624</v>
      </c>
      <c r="G42">
        <f t="shared" si="3"/>
        <v>0.15653419180871792</v>
      </c>
      <c r="H42">
        <f t="shared" si="4"/>
        <v>0.99440530537844507</v>
      </c>
    </row>
    <row r="43" spans="1:8" x14ac:dyDescent="0.2">
      <c r="A43">
        <v>35</v>
      </c>
      <c r="B43">
        <v>1484.1980000000001</v>
      </c>
      <c r="C43">
        <v>70.343000000000004</v>
      </c>
      <c r="D43" s="2">
        <f t="shared" si="0"/>
        <v>343.49299999999999</v>
      </c>
      <c r="E43" s="5">
        <f t="shared" si="1"/>
        <v>855.28677983492457</v>
      </c>
      <c r="F43">
        <f t="shared" si="2"/>
        <v>0.15735224060693898</v>
      </c>
      <c r="G43">
        <f t="shared" si="3"/>
        <v>0.1558000091632494</v>
      </c>
      <c r="H43">
        <f t="shared" si="4"/>
        <v>1.0099629740205158</v>
      </c>
    </row>
    <row r="44" spans="1:8" x14ac:dyDescent="0.2">
      <c r="A44">
        <v>36</v>
      </c>
      <c r="B44">
        <v>1484.7349999999999</v>
      </c>
      <c r="C44">
        <v>70.082999999999998</v>
      </c>
      <c r="D44" s="2">
        <f t="shared" si="0"/>
        <v>343.23299999999995</v>
      </c>
      <c r="E44" s="5">
        <f t="shared" si="1"/>
        <v>854.60894248735929</v>
      </c>
      <c r="F44">
        <f t="shared" si="2"/>
        <v>0.15238976450139338</v>
      </c>
      <c r="G44">
        <f t="shared" si="3"/>
        <v>0.15476414714298606</v>
      </c>
      <c r="H44">
        <f t="shared" si="4"/>
        <v>0.98465805753189728</v>
      </c>
    </row>
    <row r="45" spans="1:8" x14ac:dyDescent="0.2">
      <c r="A45">
        <v>37</v>
      </c>
      <c r="B45">
        <v>1485.2719999999999</v>
      </c>
      <c r="C45">
        <v>69.831000000000003</v>
      </c>
      <c r="D45" s="2">
        <f t="shared" si="0"/>
        <v>342.98099999999999</v>
      </c>
      <c r="E45" s="5">
        <f t="shared" si="1"/>
        <v>853.95168627408543</v>
      </c>
      <c r="F45">
        <f t="shared" si="2"/>
        <v>0.15468959058114828</v>
      </c>
      <c r="G45">
        <f t="shared" si="3"/>
        <v>0.15347606581408169</v>
      </c>
      <c r="H45">
        <f t="shared" si="4"/>
        <v>1.007906931681039</v>
      </c>
    </row>
    <row r="46" spans="1:8" x14ac:dyDescent="0.2">
      <c r="A46">
        <v>38</v>
      </c>
      <c r="B46">
        <v>1485.808</v>
      </c>
      <c r="C46">
        <v>69.575000000000003</v>
      </c>
      <c r="D46" s="2">
        <f t="shared" si="0"/>
        <v>342.72499999999997</v>
      </c>
      <c r="E46" s="5">
        <f t="shared" si="1"/>
        <v>853.283719992241</v>
      </c>
      <c r="F46">
        <f t="shared" si="2"/>
        <v>0.14913453938583643</v>
      </c>
      <c r="G46">
        <f t="shared" si="3"/>
        <v>0.15274701404627641</v>
      </c>
      <c r="H46">
        <f t="shared" si="4"/>
        <v>0.97634994907759343</v>
      </c>
    </row>
    <row r="47" spans="1:8" x14ac:dyDescent="0.2">
      <c r="A47">
        <v>39</v>
      </c>
      <c r="B47">
        <v>1486.345</v>
      </c>
      <c r="C47">
        <v>69.328000000000003</v>
      </c>
      <c r="D47" s="2">
        <f t="shared" si="0"/>
        <v>342.47799999999995</v>
      </c>
      <c r="E47" s="5">
        <f t="shared" si="1"/>
        <v>852.63897200407075</v>
      </c>
      <c r="F47">
        <f t="shared" si="2"/>
        <v>0.14660854279138655</v>
      </c>
      <c r="G47">
        <f t="shared" si="3"/>
        <v>0.15148685321841782</v>
      </c>
      <c r="H47">
        <f t="shared" si="4"/>
        <v>0.96779713669279543</v>
      </c>
    </row>
    <row r="48" spans="1:8" x14ac:dyDescent="0.2">
      <c r="A48">
        <v>40</v>
      </c>
      <c r="B48">
        <v>1486.8810000000001</v>
      </c>
      <c r="C48">
        <v>69.084999999999994</v>
      </c>
      <c r="D48" s="2">
        <f t="shared" si="0"/>
        <v>342.23499999999996</v>
      </c>
      <c r="E48" s="5">
        <f t="shared" si="1"/>
        <v>852.00441154742464</v>
      </c>
      <c r="F48">
        <f t="shared" si="2"/>
        <v>0.14891094543791508</v>
      </c>
      <c r="G48">
        <f t="shared" si="3"/>
        <v>0.15052899643046463</v>
      </c>
      <c r="H48">
        <f t="shared" si="4"/>
        <v>0.98925090161418172</v>
      </c>
    </row>
    <row r="49" spans="1:8" x14ac:dyDescent="0.2">
      <c r="A49">
        <v>41</v>
      </c>
      <c r="B49">
        <v>1487.4169999999999</v>
      </c>
      <c r="C49">
        <v>68.837999999999994</v>
      </c>
      <c r="D49" s="2">
        <f t="shared" si="0"/>
        <v>341.98799999999994</v>
      </c>
      <c r="E49" s="5">
        <f t="shared" si="1"/>
        <v>851.35914788374339</v>
      </c>
      <c r="F49">
        <f t="shared" si="2"/>
        <v>0.14879816806148086</v>
      </c>
      <c r="G49">
        <f t="shared" si="3"/>
        <v>0.14955746121159644</v>
      </c>
      <c r="H49">
        <f t="shared" si="4"/>
        <v>0.99492306740189096</v>
      </c>
    </row>
    <row r="50" spans="1:8" x14ac:dyDescent="0.2">
      <c r="A50">
        <v>42</v>
      </c>
      <c r="B50">
        <v>1487.953</v>
      </c>
      <c r="C50">
        <v>68.590999999999994</v>
      </c>
      <c r="D50" s="2">
        <f t="shared" si="0"/>
        <v>341.74099999999999</v>
      </c>
      <c r="E50" s="5">
        <f t="shared" si="1"/>
        <v>850.71362449100377</v>
      </c>
      <c r="F50">
        <f t="shared" si="2"/>
        <v>0.14567552048695112</v>
      </c>
      <c r="G50">
        <f t="shared" si="3"/>
        <v>0.1488652452520855</v>
      </c>
      <c r="H50">
        <f t="shared" si="4"/>
        <v>0.9785730728503288</v>
      </c>
    </row>
    <row r="51" spans="1:8" x14ac:dyDescent="0.2">
      <c r="A51">
        <v>43</v>
      </c>
      <c r="B51">
        <v>1488.49</v>
      </c>
      <c r="C51">
        <v>68.349000000000004</v>
      </c>
      <c r="D51" s="2">
        <f t="shared" si="0"/>
        <v>341.49899999999997</v>
      </c>
      <c r="E51" s="5">
        <f t="shared" si="1"/>
        <v>850.08091661649348</v>
      </c>
      <c r="F51">
        <f t="shared" si="2"/>
        <v>0.15037931414945771</v>
      </c>
      <c r="G51">
        <f t="shared" si="3"/>
        <v>0.14791570517208633</v>
      </c>
      <c r="H51">
        <f t="shared" si="4"/>
        <v>1.0166554929005356</v>
      </c>
    </row>
    <row r="52" spans="1:8" x14ac:dyDescent="0.2">
      <c r="A52">
        <v>44</v>
      </c>
      <c r="B52">
        <v>1489.027</v>
      </c>
      <c r="C52">
        <v>68.099000000000004</v>
      </c>
      <c r="D52" s="2">
        <f t="shared" si="0"/>
        <v>341.24899999999997</v>
      </c>
      <c r="E52" s="5">
        <f t="shared" si="1"/>
        <v>849.42703124981381</v>
      </c>
      <c r="F52">
        <f t="shared" si="2"/>
        <v>0.14064676875108242</v>
      </c>
      <c r="G52">
        <f t="shared" si="3"/>
        <v>0.14666326740234434</v>
      </c>
      <c r="H52">
        <f t="shared" si="4"/>
        <v>0.95897746751572954</v>
      </c>
    </row>
    <row r="53" spans="1:8" x14ac:dyDescent="0.2">
      <c r="A53">
        <v>45</v>
      </c>
      <c r="B53">
        <v>1489.5630000000001</v>
      </c>
      <c r="C53">
        <v>67.864999999999995</v>
      </c>
      <c r="D53" s="2">
        <f t="shared" si="0"/>
        <v>341.01499999999999</v>
      </c>
      <c r="E53" s="5">
        <f t="shared" si="1"/>
        <v>848.81475386792636</v>
      </c>
      <c r="F53">
        <f t="shared" si="2"/>
        <v>0.14414911676087222</v>
      </c>
      <c r="G53">
        <f t="shared" si="3"/>
        <v>0.14602267166462593</v>
      </c>
      <c r="H53">
        <f t="shared" si="4"/>
        <v>0.98716942456677714</v>
      </c>
    </row>
    <row r="54" spans="1:8" x14ac:dyDescent="0.2">
      <c r="A54">
        <v>46</v>
      </c>
      <c r="B54">
        <v>1490.1</v>
      </c>
      <c r="C54">
        <v>67.625</v>
      </c>
      <c r="D54" s="2">
        <f t="shared" si="0"/>
        <v>340.77499999999998</v>
      </c>
      <c r="E54" s="5">
        <f t="shared" si="1"/>
        <v>848.18653544965969</v>
      </c>
      <c r="F54">
        <f t="shared" si="2"/>
        <v>0.14284207661123438</v>
      </c>
      <c r="G54">
        <f t="shared" si="3"/>
        <v>0.1450869618063621</v>
      </c>
      <c r="H54">
        <f t="shared" si="4"/>
        <v>0.98452731267387195</v>
      </c>
    </row>
    <row r="55" spans="1:8" x14ac:dyDescent="0.2">
      <c r="A55">
        <v>47</v>
      </c>
      <c r="B55">
        <v>1490.6369999999999</v>
      </c>
      <c r="C55">
        <v>67.387</v>
      </c>
      <c r="D55" s="2">
        <f t="shared" si="0"/>
        <v>340.53699999999998</v>
      </c>
      <c r="E55" s="5">
        <f t="shared" si="1"/>
        <v>847.56331069191663</v>
      </c>
      <c r="F55">
        <f t="shared" si="2"/>
        <v>0.14393659167494952</v>
      </c>
      <c r="G55">
        <f t="shared" si="3"/>
        <v>0.14416099982971883</v>
      </c>
      <c r="H55">
        <f t="shared" si="4"/>
        <v>0.99844335045515509</v>
      </c>
    </row>
    <row r="56" spans="1:8" x14ac:dyDescent="0.2">
      <c r="A56">
        <v>48</v>
      </c>
      <c r="B56">
        <v>1491.174</v>
      </c>
      <c r="C56">
        <v>67.147000000000006</v>
      </c>
      <c r="D56" s="2">
        <f t="shared" si="0"/>
        <v>340.29699999999997</v>
      </c>
      <c r="E56" s="5">
        <f t="shared" si="1"/>
        <v>846.93460536380246</v>
      </c>
      <c r="F56">
        <f t="shared" si="2"/>
        <v>0.14263124056779128</v>
      </c>
      <c r="G56">
        <f t="shared" si="3"/>
        <v>0.14296249950591755</v>
      </c>
      <c r="H56">
        <f t="shared" si="4"/>
        <v>0.99768289628908902</v>
      </c>
    </row>
    <row r="57" spans="1:8" x14ac:dyDescent="0.2">
      <c r="A57">
        <v>49</v>
      </c>
      <c r="B57">
        <v>1491.71</v>
      </c>
      <c r="C57">
        <v>66.909000000000006</v>
      </c>
      <c r="D57" s="2">
        <f t="shared" si="0"/>
        <v>340.05899999999997</v>
      </c>
      <c r="E57" s="5">
        <f t="shared" si="1"/>
        <v>846.31089802142071</v>
      </c>
      <c r="F57">
        <f t="shared" si="2"/>
        <v>0.14013080439693831</v>
      </c>
      <c r="G57">
        <f t="shared" si="3"/>
        <v>0.14230715100352712</v>
      </c>
      <c r="H57">
        <f t="shared" si="4"/>
        <v>0.98470669540327693</v>
      </c>
    </row>
    <row r="58" spans="1:8" x14ac:dyDescent="0.2">
      <c r="A58">
        <v>50</v>
      </c>
      <c r="B58">
        <v>1492.2470000000001</v>
      </c>
      <c r="C58">
        <v>66.674999999999997</v>
      </c>
      <c r="D58" s="2">
        <f t="shared" si="0"/>
        <v>339.82499999999999</v>
      </c>
      <c r="E58" s="5">
        <f t="shared" si="1"/>
        <v>845.69743909129431</v>
      </c>
      <c r="F58">
        <f t="shared" si="2"/>
        <v>0.14361972189624544</v>
      </c>
      <c r="G58">
        <f t="shared" si="3"/>
        <v>0.14140246389897196</v>
      </c>
      <c r="H58">
        <f t="shared" si="4"/>
        <v>1.0156804763943692</v>
      </c>
    </row>
    <row r="59" spans="1:8" x14ac:dyDescent="0.2">
      <c r="A59">
        <v>51</v>
      </c>
      <c r="B59">
        <v>1492.7840000000001</v>
      </c>
      <c r="C59">
        <v>66.435000000000002</v>
      </c>
      <c r="D59" s="2">
        <f t="shared" si="0"/>
        <v>339.58499999999998</v>
      </c>
      <c r="E59" s="5">
        <f t="shared" si="1"/>
        <v>845.06800949662852</v>
      </c>
      <c r="F59">
        <f t="shared" si="2"/>
        <v>0.13813109853307387</v>
      </c>
      <c r="G59">
        <f t="shared" si="3"/>
        <v>0.140214924023742</v>
      </c>
      <c r="H59">
        <f t="shared" si="4"/>
        <v>0.98513834739649198</v>
      </c>
    </row>
    <row r="60" spans="1:8" x14ac:dyDescent="0.2">
      <c r="A60">
        <v>52</v>
      </c>
      <c r="B60">
        <v>1493.32</v>
      </c>
      <c r="C60">
        <v>66.203999999999994</v>
      </c>
      <c r="D60" s="2">
        <f t="shared" si="0"/>
        <v>339.35399999999998</v>
      </c>
      <c r="E60" s="5">
        <f t="shared" si="1"/>
        <v>844.46195319482968</v>
      </c>
      <c r="F60">
        <f t="shared" si="2"/>
        <v>0.13384924629006192</v>
      </c>
      <c r="G60">
        <f t="shared" si="3"/>
        <v>0.13958714933449864</v>
      </c>
      <c r="H60">
        <f t="shared" si="4"/>
        <v>0.95889375868915594</v>
      </c>
    </row>
    <row r="61" spans="1:8" x14ac:dyDescent="0.2">
      <c r="A61">
        <v>53</v>
      </c>
      <c r="B61">
        <v>1493.857</v>
      </c>
      <c r="C61">
        <v>65.98</v>
      </c>
      <c r="D61" s="2">
        <f t="shared" si="0"/>
        <v>339.13</v>
      </c>
      <c r="E61" s="5">
        <f t="shared" si="1"/>
        <v>843.8740466035847</v>
      </c>
      <c r="F61">
        <f t="shared" si="2"/>
        <v>0.14092156498889441</v>
      </c>
      <c r="G61">
        <f t="shared" si="3"/>
        <v>0.13872646296354976</v>
      </c>
      <c r="H61">
        <f t="shared" si="4"/>
        <v>1.0158232393333737</v>
      </c>
    </row>
    <row r="62" spans="1:8" x14ac:dyDescent="0.2">
      <c r="A62">
        <v>54</v>
      </c>
      <c r="B62">
        <v>1494.394</v>
      </c>
      <c r="C62">
        <v>65.744</v>
      </c>
      <c r="D62" s="2">
        <f t="shared" si="0"/>
        <v>338.89400000000001</v>
      </c>
      <c r="E62" s="5">
        <f t="shared" si="1"/>
        <v>843.25441546272214</v>
      </c>
      <c r="F62">
        <f t="shared" si="2"/>
        <v>0.13425453548583358</v>
      </c>
      <c r="G62">
        <f t="shared" si="3"/>
        <v>0.13756486064501336</v>
      </c>
      <c r="H62">
        <f t="shared" si="4"/>
        <v>0.9759362591314501</v>
      </c>
    </row>
    <row r="63" spans="1:8" x14ac:dyDescent="0.2">
      <c r="A63">
        <v>55</v>
      </c>
      <c r="B63">
        <v>1494.93</v>
      </c>
      <c r="C63">
        <v>65.519000000000005</v>
      </c>
      <c r="D63" s="2">
        <f t="shared" si="0"/>
        <v>338.66899999999998</v>
      </c>
      <c r="E63" s="5">
        <f t="shared" si="1"/>
        <v>842.66344622486019</v>
      </c>
      <c r="F63">
        <f t="shared" si="2"/>
        <v>0.13714179054621442</v>
      </c>
      <c r="G63">
        <f t="shared" si="3"/>
        <v>0.13670545115462604</v>
      </c>
      <c r="H63">
        <f t="shared" si="4"/>
        <v>1.00319182145191</v>
      </c>
    </row>
    <row r="64" spans="1:8" x14ac:dyDescent="0.2">
      <c r="A64">
        <v>56</v>
      </c>
      <c r="B64">
        <v>1495.4659999999999</v>
      </c>
      <c r="C64">
        <v>65.289000000000001</v>
      </c>
      <c r="D64" s="2">
        <f t="shared" si="0"/>
        <v>338.43899999999996</v>
      </c>
      <c r="E64" s="5">
        <f t="shared" si="1"/>
        <v>842.05912329602734</v>
      </c>
      <c r="F64">
        <f t="shared" si="2"/>
        <v>0.13406423301997408</v>
      </c>
      <c r="G64">
        <f t="shared" si="3"/>
        <v>0.13608212407694936</v>
      </c>
      <c r="H64">
        <f t="shared" si="4"/>
        <v>0.98517151998719366</v>
      </c>
    </row>
    <row r="65" spans="1:8" x14ac:dyDescent="0.2">
      <c r="A65">
        <v>57</v>
      </c>
      <c r="B65">
        <v>1496.0029999999999</v>
      </c>
      <c r="C65">
        <v>65.063999999999993</v>
      </c>
      <c r="D65" s="2">
        <f t="shared" si="0"/>
        <v>338.21399999999994</v>
      </c>
      <c r="E65" s="5">
        <f t="shared" si="1"/>
        <v>841.46772170527527</v>
      </c>
      <c r="F65">
        <f t="shared" si="2"/>
        <v>0.13218380829304902</v>
      </c>
      <c r="G65">
        <f t="shared" si="3"/>
        <v>0.13522457569953161</v>
      </c>
      <c r="H65">
        <f t="shared" si="4"/>
        <v>0.97751320430659605</v>
      </c>
    </row>
    <row r="66" spans="1:8" x14ac:dyDescent="0.2">
      <c r="A66">
        <v>58</v>
      </c>
      <c r="B66">
        <v>1496.54</v>
      </c>
      <c r="C66">
        <v>64.841999999999999</v>
      </c>
      <c r="D66" s="2">
        <f t="shared" si="0"/>
        <v>337.99199999999996</v>
      </c>
      <c r="E66" s="5">
        <f t="shared" si="1"/>
        <v>840.88399609840405</v>
      </c>
      <c r="F66">
        <f t="shared" si="2"/>
        <v>0.13566216956571595</v>
      </c>
      <c r="G66">
        <f t="shared" si="3"/>
        <v>0.13412989469538</v>
      </c>
      <c r="H66">
        <f t="shared" si="4"/>
        <v>1.0114238132656099</v>
      </c>
    </row>
    <row r="67" spans="1:8" x14ac:dyDescent="0.2">
      <c r="A67">
        <v>59</v>
      </c>
      <c r="B67">
        <v>1497.076</v>
      </c>
      <c r="C67">
        <v>64.614000000000004</v>
      </c>
      <c r="D67" s="2">
        <f t="shared" si="0"/>
        <v>337.76400000000001</v>
      </c>
      <c r="E67" s="5">
        <f t="shared" si="1"/>
        <v>840.28427777090928</v>
      </c>
      <c r="F67">
        <f t="shared" si="2"/>
        <v>0.12902497862432552</v>
      </c>
      <c r="G67">
        <f t="shared" si="3"/>
        <v>0.13351460597829926</v>
      </c>
      <c r="H67">
        <f t="shared" si="4"/>
        <v>0.96637351156394491</v>
      </c>
    </row>
    <row r="68" spans="1:8" x14ac:dyDescent="0.2">
      <c r="A68">
        <v>60</v>
      </c>
      <c r="B68">
        <v>1497.6130000000001</v>
      </c>
      <c r="C68">
        <v>64.397000000000006</v>
      </c>
      <c r="D68" s="2">
        <f t="shared" si="0"/>
        <v>337.54699999999997</v>
      </c>
      <c r="E68" s="5">
        <f t="shared" si="1"/>
        <v>839.71328970727586</v>
      </c>
      <c r="F68">
        <f t="shared" si="2"/>
        <v>0.13190820948289292</v>
      </c>
      <c r="G68">
        <f t="shared" si="3"/>
        <v>0.132692459352165</v>
      </c>
      <c r="H68">
        <f t="shared" si="4"/>
        <v>0.99408971788524403</v>
      </c>
    </row>
    <row r="69" spans="1:8" x14ac:dyDescent="0.2">
      <c r="A69">
        <v>61</v>
      </c>
      <c r="B69">
        <v>1498.15</v>
      </c>
      <c r="C69">
        <v>64.174999999999997</v>
      </c>
      <c r="D69" s="2">
        <f t="shared" si="0"/>
        <v>337.32499999999999</v>
      </c>
      <c r="E69" s="5">
        <f t="shared" si="1"/>
        <v>839.12893995282457</v>
      </c>
      <c r="F69">
        <f t="shared" si="2"/>
        <v>0.13478525380572962</v>
      </c>
      <c r="G69">
        <f t="shared" si="3"/>
        <v>0.13185300848956366</v>
      </c>
      <c r="H69">
        <f t="shared" si="4"/>
        <v>1.0222387441117662</v>
      </c>
    </row>
    <row r="70" spans="1:8" x14ac:dyDescent="0.2">
      <c r="A70">
        <v>62</v>
      </c>
      <c r="B70">
        <v>1498.6869999999999</v>
      </c>
      <c r="C70">
        <v>63.948</v>
      </c>
      <c r="D70" s="2">
        <f t="shared" si="0"/>
        <v>337.09799999999996</v>
      </c>
      <c r="E70" s="5">
        <f t="shared" si="1"/>
        <v>838.53121459791885</v>
      </c>
      <c r="F70">
        <f t="shared" si="2"/>
        <v>0.12756910780162495</v>
      </c>
      <c r="G70">
        <f t="shared" si="3"/>
        <v>0.13099636315697205</v>
      </c>
      <c r="H70">
        <f t="shared" si="4"/>
        <v>0.97383701903815267</v>
      </c>
    </row>
    <row r="71" spans="1:8" x14ac:dyDescent="0.2">
      <c r="A71">
        <v>63</v>
      </c>
      <c r="B71">
        <v>1499.2239999999999</v>
      </c>
      <c r="C71">
        <v>63.732999999999997</v>
      </c>
      <c r="D71" s="2">
        <f t="shared" si="0"/>
        <v>336.88299999999998</v>
      </c>
      <c r="E71" s="5">
        <f t="shared" si="1"/>
        <v>837.96488711144218</v>
      </c>
      <c r="F71">
        <f t="shared" si="2"/>
        <v>0.12985472595228886</v>
      </c>
      <c r="G71">
        <f t="shared" si="3"/>
        <v>0.13018659723973813</v>
      </c>
      <c r="H71">
        <f t="shared" si="4"/>
        <v>0.99745080296677446</v>
      </c>
    </row>
    <row r="72" spans="1:8" x14ac:dyDescent="0.2">
      <c r="A72">
        <v>64</v>
      </c>
      <c r="B72">
        <v>1499.761</v>
      </c>
      <c r="C72">
        <v>63.514000000000003</v>
      </c>
      <c r="D72" s="2">
        <f t="shared" si="0"/>
        <v>336.66399999999999</v>
      </c>
      <c r="E72" s="5">
        <f t="shared" si="1"/>
        <v>837.38782342930563</v>
      </c>
      <c r="F72">
        <f t="shared" si="2"/>
        <v>0.13095037287274761</v>
      </c>
      <c r="G72">
        <f t="shared" si="3"/>
        <v>0.12912245818589874</v>
      </c>
      <c r="H72">
        <f t="shared" si="4"/>
        <v>1.0141564427484582</v>
      </c>
    </row>
    <row r="73" spans="1:8" x14ac:dyDescent="0.2">
      <c r="A73">
        <v>65</v>
      </c>
      <c r="B73">
        <v>1500.297</v>
      </c>
      <c r="C73">
        <v>63.292999999999999</v>
      </c>
      <c r="D73" s="2">
        <f t="shared" si="0"/>
        <v>336.44299999999998</v>
      </c>
      <c r="E73" s="5">
        <f t="shared" si="1"/>
        <v>836.80528538822136</v>
      </c>
      <c r="F73">
        <f t="shared" si="2"/>
        <v>0.12908290554708429</v>
      </c>
      <c r="G73">
        <f t="shared" si="3"/>
        <v>0.12829487211184268</v>
      </c>
      <c r="H73">
        <f t="shared" si="4"/>
        <v>1.0061423611269096</v>
      </c>
    </row>
    <row r="74" spans="1:8" x14ac:dyDescent="0.2">
      <c r="A74">
        <v>66</v>
      </c>
      <c r="B74">
        <v>1500.8330000000001</v>
      </c>
      <c r="C74">
        <v>63.075000000000003</v>
      </c>
      <c r="D74" s="2">
        <f t="shared" ref="D74:D137" si="5">C74+273.15</f>
        <v>336.22499999999997</v>
      </c>
      <c r="E74" s="5">
        <f t="shared" ref="E74:E137" si="6">1/($C$4*D74^$D$4+$E$4*D74^$F$4)</f>
        <v>836.23045407709822</v>
      </c>
      <c r="F74">
        <f t="shared" ref="F74:F137" si="7">-$I$6*E74*(D75-D74)</f>
        <v>0.12248535054612186</v>
      </c>
      <c r="G74">
        <f t="shared" ref="G74:G137" si="8">$L$6*$F$6*(B75-B74)*((D74)^4-$K$6^4)</f>
        <v>0.12771795250943718</v>
      </c>
      <c r="H74">
        <f t="shared" ref="H74:H139" si="9">F74/G74</f>
        <v>0.95903001997367066</v>
      </c>
    </row>
    <row r="75" spans="1:8" x14ac:dyDescent="0.2">
      <c r="A75">
        <v>67</v>
      </c>
      <c r="B75">
        <v>1501.37</v>
      </c>
      <c r="C75">
        <v>62.868000000000002</v>
      </c>
      <c r="D75" s="2">
        <f t="shared" si="5"/>
        <v>336.01799999999997</v>
      </c>
      <c r="E75" s="5">
        <f t="shared" si="6"/>
        <v>835.68444332206002</v>
      </c>
      <c r="F75">
        <f t="shared" si="7"/>
        <v>0.12477069585198708</v>
      </c>
      <c r="G75">
        <f t="shared" si="8"/>
        <v>0.12670793782940365</v>
      </c>
      <c r="H75">
        <f t="shared" si="9"/>
        <v>0.98471096593786556</v>
      </c>
    </row>
    <row r="76" spans="1:8" x14ac:dyDescent="0.2">
      <c r="A76">
        <v>68</v>
      </c>
      <c r="B76">
        <v>1501.9059999999999</v>
      </c>
      <c r="C76">
        <v>62.656999999999996</v>
      </c>
      <c r="D76" s="2">
        <f t="shared" si="5"/>
        <v>335.80699999999996</v>
      </c>
      <c r="E76" s="5">
        <f t="shared" si="6"/>
        <v>835.12769657373872</v>
      </c>
      <c r="F76">
        <f t="shared" si="7"/>
        <v>0.12586944427433761</v>
      </c>
      <c r="G76">
        <f t="shared" si="8"/>
        <v>0.12592230519914818</v>
      </c>
      <c r="H76">
        <f t="shared" si="9"/>
        <v>0.99958020999753006</v>
      </c>
    </row>
    <row r="77" spans="1:8" x14ac:dyDescent="0.2">
      <c r="A77">
        <v>69</v>
      </c>
      <c r="B77">
        <v>1502.442</v>
      </c>
      <c r="C77">
        <v>62.444000000000003</v>
      </c>
      <c r="D77" s="2">
        <f t="shared" si="5"/>
        <v>335.59399999999999</v>
      </c>
      <c r="E77" s="5">
        <f t="shared" si="6"/>
        <v>834.56548321150967</v>
      </c>
      <c r="F77">
        <f t="shared" si="7"/>
        <v>0.12519416961516555</v>
      </c>
      <c r="G77">
        <f t="shared" si="8"/>
        <v>0.1253641792898936</v>
      </c>
      <c r="H77">
        <f t="shared" si="9"/>
        <v>0.99864387358740714</v>
      </c>
    </row>
    <row r="78" spans="1:8" x14ac:dyDescent="0.2">
      <c r="A78">
        <v>70</v>
      </c>
      <c r="B78">
        <v>1502.979</v>
      </c>
      <c r="C78">
        <v>62.231999999999999</v>
      </c>
      <c r="D78" s="2">
        <f t="shared" si="5"/>
        <v>335.38199999999995</v>
      </c>
      <c r="E78" s="5">
        <f t="shared" si="6"/>
        <v>834.00572050364622</v>
      </c>
      <c r="F78">
        <f t="shared" si="7"/>
        <v>0.12452005649176218</v>
      </c>
      <c r="G78">
        <f t="shared" si="8"/>
        <v>0.12434435923282165</v>
      </c>
      <c r="H78">
        <f t="shared" si="9"/>
        <v>1.0014129893790482</v>
      </c>
    </row>
    <row r="79" spans="1:8" x14ac:dyDescent="0.2">
      <c r="A79">
        <v>71</v>
      </c>
      <c r="B79">
        <v>1503.5150000000001</v>
      </c>
      <c r="C79">
        <v>62.021000000000001</v>
      </c>
      <c r="D79" s="2">
        <f t="shared" si="5"/>
        <v>335.17099999999999</v>
      </c>
      <c r="E79" s="5">
        <f t="shared" si="6"/>
        <v>833.44841121963384</v>
      </c>
      <c r="F79">
        <f t="shared" si="7"/>
        <v>0.12148810773048686</v>
      </c>
      <c r="G79">
        <f t="shared" si="8"/>
        <v>0.12356318059170443</v>
      </c>
      <c r="H79">
        <f t="shared" si="9"/>
        <v>0.98320638193933896</v>
      </c>
    </row>
    <row r="80" spans="1:8" x14ac:dyDescent="0.2">
      <c r="A80">
        <v>72</v>
      </c>
      <c r="B80">
        <v>1504.0509999999999</v>
      </c>
      <c r="C80">
        <v>61.814999999999998</v>
      </c>
      <c r="D80" s="2">
        <f t="shared" si="5"/>
        <v>334.96499999999997</v>
      </c>
      <c r="E80" s="5">
        <f t="shared" si="6"/>
        <v>832.90412846899562</v>
      </c>
      <c r="F80">
        <f t="shared" si="7"/>
        <v>0.12023004410615548</v>
      </c>
      <c r="G80">
        <f t="shared" si="8"/>
        <v>0.12280193526236453</v>
      </c>
      <c r="H80">
        <f t="shared" si="9"/>
        <v>0.97905659099985476</v>
      </c>
    </row>
    <row r="81" spans="1:8" x14ac:dyDescent="0.2">
      <c r="A81">
        <v>73</v>
      </c>
      <c r="B81">
        <v>1504.587</v>
      </c>
      <c r="C81">
        <v>61.610999999999997</v>
      </c>
      <c r="D81" s="2">
        <f t="shared" si="5"/>
        <v>334.76099999999997</v>
      </c>
      <c r="E81" s="5">
        <f t="shared" si="6"/>
        <v>832.36495500040621</v>
      </c>
      <c r="F81">
        <f t="shared" si="7"/>
        <v>0.12427508429540617</v>
      </c>
      <c r="G81">
        <f t="shared" si="8"/>
        <v>0.12227716770330689</v>
      </c>
      <c r="H81">
        <f t="shared" si="9"/>
        <v>1.0163392449271234</v>
      </c>
    </row>
    <row r="82" spans="1:8" x14ac:dyDescent="0.2">
      <c r="A82">
        <v>74</v>
      </c>
      <c r="B82">
        <v>1505.124</v>
      </c>
      <c r="C82">
        <v>61.4</v>
      </c>
      <c r="D82" s="2">
        <f t="shared" si="5"/>
        <v>334.54999999999995</v>
      </c>
      <c r="E82" s="5">
        <f t="shared" si="6"/>
        <v>831.80709735221399</v>
      </c>
      <c r="F82">
        <f t="shared" si="7"/>
        <v>0.12007168722560214</v>
      </c>
      <c r="G82">
        <f t="shared" si="8"/>
        <v>0.12149887239085154</v>
      </c>
      <c r="H82">
        <f t="shared" si="9"/>
        <v>0.98825351102306314</v>
      </c>
    </row>
    <row r="83" spans="1:8" x14ac:dyDescent="0.2">
      <c r="A83">
        <v>75</v>
      </c>
      <c r="B83">
        <v>1505.6610000000001</v>
      </c>
      <c r="C83">
        <v>61.195999999999998</v>
      </c>
      <c r="D83" s="2">
        <f t="shared" si="5"/>
        <v>334.346</v>
      </c>
      <c r="E83" s="5">
        <f t="shared" si="6"/>
        <v>831.26756987306555</v>
      </c>
      <c r="F83">
        <f t="shared" si="7"/>
        <v>0.12058201115067121</v>
      </c>
      <c r="G83">
        <f t="shared" si="8"/>
        <v>0.12052293990325572</v>
      </c>
      <c r="H83">
        <f t="shared" si="9"/>
        <v>1.0004901245145772</v>
      </c>
    </row>
    <row r="84" spans="1:8" x14ac:dyDescent="0.2">
      <c r="A84">
        <v>76</v>
      </c>
      <c r="B84">
        <v>1506.1969999999999</v>
      </c>
      <c r="C84">
        <v>60.991</v>
      </c>
      <c r="D84" s="2">
        <f t="shared" si="5"/>
        <v>334.14099999999996</v>
      </c>
      <c r="E84" s="5">
        <f t="shared" si="6"/>
        <v>830.72522249488725</v>
      </c>
      <c r="F84">
        <f t="shared" si="7"/>
        <v>0.11873987582235014</v>
      </c>
      <c r="G84">
        <f t="shared" si="8"/>
        <v>0.11999442178688642</v>
      </c>
      <c r="H84">
        <f t="shared" si="9"/>
        <v>0.98954496429205363</v>
      </c>
    </row>
    <row r="85" spans="1:8" x14ac:dyDescent="0.2">
      <c r="A85">
        <v>77</v>
      </c>
      <c r="B85">
        <v>1506.7339999999999</v>
      </c>
      <c r="C85">
        <v>60.789000000000001</v>
      </c>
      <c r="D85" s="2">
        <f t="shared" si="5"/>
        <v>333.93899999999996</v>
      </c>
      <c r="E85" s="5">
        <f t="shared" si="6"/>
        <v>830.19064025221712</v>
      </c>
      <c r="F85">
        <f t="shared" si="7"/>
        <v>0.11925090809960623</v>
      </c>
      <c r="G85">
        <f t="shared" si="8"/>
        <v>0.1192534275168752</v>
      </c>
      <c r="H85">
        <f t="shared" si="9"/>
        <v>0.99997887341838776</v>
      </c>
    </row>
    <row r="86" spans="1:8" x14ac:dyDescent="0.2">
      <c r="A86">
        <v>78</v>
      </c>
      <c r="B86">
        <v>1507.271</v>
      </c>
      <c r="C86">
        <v>60.585999999999999</v>
      </c>
      <c r="D86" s="2">
        <f t="shared" si="5"/>
        <v>333.73599999999999</v>
      </c>
      <c r="E86" s="5">
        <f t="shared" si="6"/>
        <v>829.65323999939937</v>
      </c>
      <c r="F86">
        <f t="shared" si="7"/>
        <v>0.11682546389209865</v>
      </c>
      <c r="G86">
        <f t="shared" si="8"/>
        <v>0.11828942917973202</v>
      </c>
      <c r="H86">
        <f t="shared" si="9"/>
        <v>0.98762387055390233</v>
      </c>
    </row>
    <row r="87" spans="1:8" x14ac:dyDescent="0.2">
      <c r="A87">
        <v>79</v>
      </c>
      <c r="B87">
        <v>1507.807</v>
      </c>
      <c r="C87">
        <v>60.387</v>
      </c>
      <c r="D87" s="2">
        <f t="shared" si="5"/>
        <v>333.53699999999998</v>
      </c>
      <c r="E87" s="5">
        <f t="shared" si="6"/>
        <v>829.12626206808807</v>
      </c>
      <c r="F87">
        <f t="shared" si="7"/>
        <v>0.11675125886484365</v>
      </c>
      <c r="G87">
        <f t="shared" si="8"/>
        <v>0.11778277116471117</v>
      </c>
      <c r="H87">
        <f t="shared" si="9"/>
        <v>0.9912422479988604</v>
      </c>
    </row>
    <row r="88" spans="1:8" x14ac:dyDescent="0.2">
      <c r="A88">
        <v>80</v>
      </c>
      <c r="B88">
        <v>1508.3440000000001</v>
      </c>
      <c r="C88">
        <v>60.188000000000002</v>
      </c>
      <c r="D88" s="2">
        <f t="shared" si="5"/>
        <v>333.33799999999997</v>
      </c>
      <c r="E88" s="5">
        <f t="shared" si="6"/>
        <v>828.59911904091223</v>
      </c>
      <c r="F88">
        <f t="shared" si="7"/>
        <v>0.11960861427320785</v>
      </c>
      <c r="G88">
        <f t="shared" si="8"/>
        <v>0.11705672463515426</v>
      </c>
      <c r="H88">
        <f t="shared" si="9"/>
        <v>1.0218004531222566</v>
      </c>
    </row>
    <row r="89" spans="1:8" x14ac:dyDescent="0.2">
      <c r="A89">
        <v>81</v>
      </c>
      <c r="B89">
        <v>1508.8810000000001</v>
      </c>
      <c r="C89">
        <v>59.984000000000002</v>
      </c>
      <c r="D89" s="2">
        <f t="shared" si="5"/>
        <v>333.13399999999996</v>
      </c>
      <c r="E89" s="5">
        <f t="shared" si="6"/>
        <v>828.05855993783484</v>
      </c>
      <c r="F89">
        <f t="shared" si="7"/>
        <v>0.11601497892836611</v>
      </c>
      <c r="G89">
        <f t="shared" si="8"/>
        <v>0.11609718503217924</v>
      </c>
      <c r="H89">
        <f t="shared" si="9"/>
        <v>0.99929191992217259</v>
      </c>
    </row>
    <row r="90" spans="1:8" x14ac:dyDescent="0.2">
      <c r="A90">
        <v>82</v>
      </c>
      <c r="B90">
        <v>1509.4169999999999</v>
      </c>
      <c r="C90">
        <v>59.786000000000001</v>
      </c>
      <c r="D90" s="2">
        <f t="shared" si="5"/>
        <v>332.93599999999998</v>
      </c>
      <c r="E90" s="5">
        <f t="shared" si="6"/>
        <v>827.53373389690069</v>
      </c>
      <c r="F90">
        <f t="shared" si="7"/>
        <v>0.11359919680046655</v>
      </c>
      <c r="G90">
        <f t="shared" si="8"/>
        <v>0.1153787402729816</v>
      </c>
      <c r="H90">
        <f t="shared" si="9"/>
        <v>0.98457650457697221</v>
      </c>
    </row>
    <row r="91" spans="1:8" x14ac:dyDescent="0.2">
      <c r="A91">
        <v>83</v>
      </c>
      <c r="B91">
        <v>1509.953</v>
      </c>
      <c r="C91">
        <v>59.591999999999999</v>
      </c>
      <c r="D91" s="2">
        <f t="shared" si="5"/>
        <v>332.74199999999996</v>
      </c>
      <c r="E91" s="5">
        <f t="shared" si="6"/>
        <v>827.01935214162881</v>
      </c>
      <c r="F91">
        <f t="shared" si="7"/>
        <v>0.11469898314076384</v>
      </c>
      <c r="G91">
        <f t="shared" si="8"/>
        <v>0.11488999952410925</v>
      </c>
      <c r="H91">
        <f t="shared" si="9"/>
        <v>0.99833739764873675</v>
      </c>
    </row>
    <row r="92" spans="1:8" x14ac:dyDescent="0.2">
      <c r="A92">
        <v>84</v>
      </c>
      <c r="B92">
        <v>1510.49</v>
      </c>
      <c r="C92">
        <v>59.396000000000001</v>
      </c>
      <c r="D92" s="2">
        <f t="shared" si="5"/>
        <v>332.54599999999999</v>
      </c>
      <c r="E92" s="5">
        <f t="shared" si="6"/>
        <v>826.49950849160791</v>
      </c>
      <c r="F92">
        <f t="shared" si="7"/>
        <v>0.1128723930762954</v>
      </c>
      <c r="G92">
        <f t="shared" si="8"/>
        <v>0.11417999158062146</v>
      </c>
      <c r="H92">
        <f t="shared" si="9"/>
        <v>0.98854791906861561</v>
      </c>
    </row>
    <row r="93" spans="1:8" x14ac:dyDescent="0.2">
      <c r="A93">
        <v>85</v>
      </c>
      <c r="B93">
        <v>1511.027</v>
      </c>
      <c r="C93">
        <v>59.203000000000003</v>
      </c>
      <c r="D93" s="2">
        <f t="shared" si="5"/>
        <v>332.35299999999995</v>
      </c>
      <c r="E93" s="5">
        <f t="shared" si="6"/>
        <v>825.98746556144374</v>
      </c>
      <c r="F93">
        <f t="shared" si="7"/>
        <v>0.10929565262802261</v>
      </c>
      <c r="G93">
        <f t="shared" si="8"/>
        <v>0.11327075074454575</v>
      </c>
      <c r="H93">
        <f t="shared" si="9"/>
        <v>0.96490622609637333</v>
      </c>
    </row>
    <row r="94" spans="1:8" x14ac:dyDescent="0.2">
      <c r="A94">
        <v>86</v>
      </c>
      <c r="B94">
        <v>1511.5630000000001</v>
      </c>
      <c r="C94">
        <v>59.015999999999998</v>
      </c>
      <c r="D94" s="2">
        <f t="shared" si="5"/>
        <v>332.166</v>
      </c>
      <c r="E94" s="5">
        <f t="shared" si="6"/>
        <v>825.49119342343943</v>
      </c>
      <c r="F94">
        <f t="shared" si="7"/>
        <v>0.11565527855637329</v>
      </c>
      <c r="G94">
        <f t="shared" si="8"/>
        <v>0.11280701754468934</v>
      </c>
      <c r="H94">
        <f t="shared" si="9"/>
        <v>1.0252489700878369</v>
      </c>
    </row>
    <row r="95" spans="1:8" x14ac:dyDescent="0.2">
      <c r="A95">
        <v>87</v>
      </c>
      <c r="B95">
        <v>1512.1</v>
      </c>
      <c r="C95">
        <v>58.817999999999998</v>
      </c>
      <c r="D95" s="2">
        <f t="shared" si="5"/>
        <v>331.96799999999996</v>
      </c>
      <c r="E95" s="5">
        <f t="shared" si="6"/>
        <v>824.96557050975957</v>
      </c>
      <c r="F95">
        <f t="shared" si="7"/>
        <v>0.11499789062546466</v>
      </c>
      <c r="G95">
        <f t="shared" si="8"/>
        <v>0.11188475035746229</v>
      </c>
      <c r="H95">
        <f t="shared" si="9"/>
        <v>1.0278245270964645</v>
      </c>
    </row>
    <row r="96" spans="1:8" x14ac:dyDescent="0.2">
      <c r="A96">
        <v>88</v>
      </c>
      <c r="B96">
        <v>1512.636</v>
      </c>
      <c r="C96">
        <v>58.621000000000002</v>
      </c>
      <c r="D96" s="2">
        <f t="shared" si="5"/>
        <v>331.77099999999996</v>
      </c>
      <c r="E96" s="5">
        <f t="shared" si="6"/>
        <v>824.44244075725226</v>
      </c>
      <c r="F96">
        <f t="shared" si="7"/>
        <v>0.10909121309193544</v>
      </c>
      <c r="G96">
        <f t="shared" si="8"/>
        <v>0.11117741265579489</v>
      </c>
      <c r="H96">
        <f t="shared" si="9"/>
        <v>0.98123540102234319</v>
      </c>
    </row>
    <row r="97" spans="1:8" x14ac:dyDescent="0.2">
      <c r="A97">
        <v>89</v>
      </c>
      <c r="B97">
        <v>1513.172</v>
      </c>
      <c r="C97">
        <v>58.433999999999997</v>
      </c>
      <c r="D97" s="2">
        <f t="shared" si="5"/>
        <v>331.58399999999995</v>
      </c>
      <c r="E97" s="5">
        <f t="shared" si="6"/>
        <v>823.94571686346637</v>
      </c>
      <c r="F97">
        <f t="shared" si="7"/>
        <v>0.11194060593646818</v>
      </c>
      <c r="G97">
        <f t="shared" si="8"/>
        <v>0.11050714510547117</v>
      </c>
      <c r="H97">
        <f t="shared" si="9"/>
        <v>1.0129716574401491</v>
      </c>
    </row>
    <row r="98" spans="1:8" x14ac:dyDescent="0.2">
      <c r="A98">
        <v>90</v>
      </c>
      <c r="B98">
        <v>1513.7080000000001</v>
      </c>
      <c r="C98">
        <v>58.241999999999997</v>
      </c>
      <c r="D98" s="2">
        <f t="shared" si="5"/>
        <v>331.392</v>
      </c>
      <c r="E98" s="5">
        <f t="shared" si="6"/>
        <v>823.43556072213084</v>
      </c>
      <c r="F98">
        <f t="shared" si="7"/>
        <v>0.10720999250913939</v>
      </c>
      <c r="G98">
        <f t="shared" si="8"/>
        <v>0.11002502316338288</v>
      </c>
      <c r="H98">
        <f t="shared" si="9"/>
        <v>0.9744146324780748</v>
      </c>
    </row>
    <row r="99" spans="1:8" x14ac:dyDescent="0.2">
      <c r="A99">
        <v>91</v>
      </c>
      <c r="B99">
        <v>1514.2449999999999</v>
      </c>
      <c r="C99">
        <v>58.058</v>
      </c>
      <c r="D99" s="2">
        <f t="shared" si="5"/>
        <v>331.20799999999997</v>
      </c>
      <c r="E99" s="5">
        <f t="shared" si="6"/>
        <v>822.94651773371197</v>
      </c>
      <c r="F99">
        <f t="shared" si="7"/>
        <v>0.11296948945399447</v>
      </c>
      <c r="G99">
        <f t="shared" si="8"/>
        <v>0.1091628695837832</v>
      </c>
      <c r="H99">
        <f t="shared" si="9"/>
        <v>1.034871013236691</v>
      </c>
    </row>
    <row r="100" spans="1:8" x14ac:dyDescent="0.2">
      <c r="A100">
        <v>92</v>
      </c>
      <c r="B100">
        <v>1514.7809999999999</v>
      </c>
      <c r="C100">
        <v>57.863999999999997</v>
      </c>
      <c r="D100" s="2">
        <f t="shared" si="5"/>
        <v>331.01399999999995</v>
      </c>
      <c r="E100" s="5">
        <f t="shared" si="6"/>
        <v>822.43074445689956</v>
      </c>
      <c r="F100">
        <f t="shared" si="7"/>
        <v>0.10591526304951825</v>
      </c>
      <c r="G100">
        <f t="shared" si="8"/>
        <v>0.10847106869860208</v>
      </c>
      <c r="H100">
        <f t="shared" si="9"/>
        <v>0.97643790478191561</v>
      </c>
    </row>
    <row r="101" spans="1:8" x14ac:dyDescent="0.2">
      <c r="A101">
        <v>93</v>
      </c>
      <c r="B101">
        <v>1515.317</v>
      </c>
      <c r="C101">
        <v>57.682000000000002</v>
      </c>
      <c r="D101" s="2">
        <f t="shared" si="5"/>
        <v>330.83199999999999</v>
      </c>
      <c r="E101" s="5">
        <f t="shared" si="6"/>
        <v>821.94673304030459</v>
      </c>
      <c r="F101">
        <f t="shared" si="7"/>
        <v>0.10643454001877124</v>
      </c>
      <c r="G101">
        <f t="shared" si="8"/>
        <v>0.10782316449348406</v>
      </c>
      <c r="H101">
        <f t="shared" si="9"/>
        <v>0.98712127879722233</v>
      </c>
    </row>
    <row r="102" spans="1:8" x14ac:dyDescent="0.2">
      <c r="A102">
        <v>94</v>
      </c>
      <c r="B102">
        <v>1515.8530000000001</v>
      </c>
      <c r="C102">
        <v>57.499000000000002</v>
      </c>
      <c r="D102" s="2">
        <f t="shared" si="5"/>
        <v>330.649</v>
      </c>
      <c r="E102" s="5">
        <f t="shared" si="6"/>
        <v>821.45992404161052</v>
      </c>
      <c r="F102">
        <f t="shared" si="7"/>
        <v>0.10462770760533581</v>
      </c>
      <c r="G102">
        <f t="shared" si="8"/>
        <v>0.1073727268157561</v>
      </c>
      <c r="H102">
        <f t="shared" si="9"/>
        <v>0.97443466984748794</v>
      </c>
    </row>
    <row r="103" spans="1:8" x14ac:dyDescent="0.2">
      <c r="A103">
        <v>95</v>
      </c>
      <c r="B103">
        <v>1516.39</v>
      </c>
      <c r="C103">
        <v>57.319000000000003</v>
      </c>
      <c r="D103" s="2">
        <f t="shared" si="5"/>
        <v>330.46899999999999</v>
      </c>
      <c r="E103" s="5">
        <f t="shared" si="6"/>
        <v>820.98096042080363</v>
      </c>
      <c r="F103">
        <f t="shared" si="7"/>
        <v>0.11153781649800629</v>
      </c>
      <c r="G103">
        <f t="shared" si="8"/>
        <v>0.10673286305992831</v>
      </c>
      <c r="H103">
        <f t="shared" si="9"/>
        <v>1.0450185003973902</v>
      </c>
    </row>
    <row r="104" spans="1:8" x14ac:dyDescent="0.2">
      <c r="A104">
        <v>96</v>
      </c>
      <c r="B104">
        <v>1516.9269999999999</v>
      </c>
      <c r="C104">
        <v>57.127000000000002</v>
      </c>
      <c r="D104" s="2">
        <f t="shared" si="5"/>
        <v>330.27699999999999</v>
      </c>
      <c r="E104" s="5">
        <f t="shared" si="6"/>
        <v>820.46991829471563</v>
      </c>
      <c r="F104">
        <f t="shared" si="7"/>
        <v>0.10566274158174153</v>
      </c>
      <c r="G104">
        <f t="shared" si="8"/>
        <v>0.10585400438104621</v>
      </c>
      <c r="H104">
        <f t="shared" si="9"/>
        <v>0.99819314535691839</v>
      </c>
    </row>
    <row r="105" spans="1:8" x14ac:dyDescent="0.2">
      <c r="A105">
        <v>97</v>
      </c>
      <c r="B105">
        <v>1517.463</v>
      </c>
      <c r="C105">
        <v>56.945</v>
      </c>
      <c r="D105" s="2">
        <f t="shared" si="5"/>
        <v>330.09499999999997</v>
      </c>
      <c r="E105" s="5">
        <f t="shared" si="6"/>
        <v>819.98535235993916</v>
      </c>
      <c r="F105">
        <f t="shared" si="7"/>
        <v>0.10443989435938469</v>
      </c>
      <c r="G105">
        <f t="shared" si="8"/>
        <v>0.10540670748845402</v>
      </c>
      <c r="H105">
        <f t="shared" si="9"/>
        <v>0.99082778361922341</v>
      </c>
    </row>
    <row r="106" spans="1:8" x14ac:dyDescent="0.2">
      <c r="A106">
        <v>98</v>
      </c>
      <c r="B106">
        <v>1518</v>
      </c>
      <c r="C106">
        <v>56.765000000000001</v>
      </c>
      <c r="D106" s="2">
        <f t="shared" si="5"/>
        <v>329.91499999999996</v>
      </c>
      <c r="E106" s="5">
        <f t="shared" si="6"/>
        <v>819.50597681857448</v>
      </c>
      <c r="F106">
        <f t="shared" si="7"/>
        <v>0.10437883725543215</v>
      </c>
      <c r="G106">
        <f t="shared" si="8"/>
        <v>0.10477005548068473</v>
      </c>
      <c r="H106">
        <f t="shared" si="9"/>
        <v>0.99626593473242264</v>
      </c>
    </row>
    <row r="107" spans="1:8" x14ac:dyDescent="0.2">
      <c r="A107">
        <v>99</v>
      </c>
      <c r="B107">
        <v>1518.537</v>
      </c>
      <c r="C107">
        <v>56.585000000000001</v>
      </c>
      <c r="D107" s="2">
        <f t="shared" si="5"/>
        <v>329.73499999999996</v>
      </c>
      <c r="E107" s="5">
        <f t="shared" si="6"/>
        <v>819.02646758464255</v>
      </c>
      <c r="F107">
        <f t="shared" si="7"/>
        <v>0.10663593563715441</v>
      </c>
      <c r="G107">
        <f t="shared" si="8"/>
        <v>0.10394052579174504</v>
      </c>
      <c r="H107">
        <f t="shared" si="9"/>
        <v>1.0259322321575504</v>
      </c>
    </row>
    <row r="108" spans="1:8" x14ac:dyDescent="0.2">
      <c r="A108">
        <v>100</v>
      </c>
      <c r="B108">
        <v>1519.0730000000001</v>
      </c>
      <c r="C108">
        <v>56.401000000000003</v>
      </c>
      <c r="D108" s="2">
        <f t="shared" si="5"/>
        <v>329.55099999999999</v>
      </c>
      <c r="E108" s="5">
        <f t="shared" si="6"/>
        <v>818.53616448215496</v>
      </c>
      <c r="F108">
        <f t="shared" si="7"/>
        <v>0.1030969218177864</v>
      </c>
      <c r="G108">
        <f t="shared" si="8"/>
        <v>0.10348578419280875</v>
      </c>
      <c r="H108">
        <f t="shared" si="9"/>
        <v>0.99624235948874051</v>
      </c>
    </row>
    <row r="109" spans="1:8" x14ac:dyDescent="0.2">
      <c r="A109">
        <v>101</v>
      </c>
      <c r="B109">
        <v>1519.61</v>
      </c>
      <c r="C109">
        <v>56.222999999999999</v>
      </c>
      <c r="D109" s="2">
        <f t="shared" si="5"/>
        <v>329.37299999999999</v>
      </c>
      <c r="E109" s="5">
        <f t="shared" si="6"/>
        <v>818.06171672547919</v>
      </c>
      <c r="F109">
        <f t="shared" si="7"/>
        <v>0.10361602426515354</v>
      </c>
      <c r="G109">
        <f t="shared" si="8"/>
        <v>0.10285930876566725</v>
      </c>
      <c r="H109">
        <f t="shared" si="9"/>
        <v>1.0073568013295737</v>
      </c>
    </row>
    <row r="110" spans="1:8" x14ac:dyDescent="0.2">
      <c r="A110">
        <v>102</v>
      </c>
      <c r="B110">
        <v>1520.1469999999999</v>
      </c>
      <c r="C110">
        <v>56.043999999999997</v>
      </c>
      <c r="D110" s="2">
        <f t="shared" si="5"/>
        <v>329.19399999999996</v>
      </c>
      <c r="E110" s="5">
        <f t="shared" si="6"/>
        <v>817.58447190249967</v>
      </c>
      <c r="F110">
        <f t="shared" si="7"/>
        <v>0.10008443961105118</v>
      </c>
      <c r="G110">
        <f t="shared" si="8"/>
        <v>0.10203996417026817</v>
      </c>
      <c r="H110">
        <f t="shared" si="9"/>
        <v>0.9808356992760805</v>
      </c>
    </row>
    <row r="111" spans="1:8" x14ac:dyDescent="0.2">
      <c r="A111">
        <v>103</v>
      </c>
      <c r="B111">
        <v>1520.683</v>
      </c>
      <c r="C111">
        <v>55.871000000000002</v>
      </c>
      <c r="D111" s="2">
        <f t="shared" si="5"/>
        <v>329.02099999999996</v>
      </c>
      <c r="E111" s="5">
        <f t="shared" si="6"/>
        <v>817.12309874353832</v>
      </c>
      <c r="F111">
        <f t="shared" si="7"/>
        <v>0.10291894223142356</v>
      </c>
      <c r="G111">
        <f t="shared" si="8"/>
        <v>0.10162342277460407</v>
      </c>
      <c r="H111">
        <f t="shared" si="9"/>
        <v>1.012748236788805</v>
      </c>
    </row>
    <row r="112" spans="1:8" x14ac:dyDescent="0.2">
      <c r="A112">
        <v>104</v>
      </c>
      <c r="B112">
        <v>1521.22</v>
      </c>
      <c r="C112">
        <v>55.692999999999998</v>
      </c>
      <c r="D112" s="2">
        <f t="shared" si="5"/>
        <v>328.84299999999996</v>
      </c>
      <c r="E112" s="5">
        <f t="shared" si="6"/>
        <v>816.64826254248396</v>
      </c>
      <c r="F112">
        <f t="shared" si="7"/>
        <v>0.10054769404004812</v>
      </c>
      <c r="G112">
        <f t="shared" si="8"/>
        <v>0.1009999658877582</v>
      </c>
      <c r="H112">
        <f t="shared" si="9"/>
        <v>0.99552205940135974</v>
      </c>
    </row>
    <row r="113" spans="1:8" x14ac:dyDescent="0.2">
      <c r="A113">
        <v>105</v>
      </c>
      <c r="B113">
        <v>1521.7570000000001</v>
      </c>
      <c r="C113">
        <v>55.518999999999998</v>
      </c>
      <c r="D113" s="2">
        <f t="shared" si="5"/>
        <v>328.66899999999998</v>
      </c>
      <c r="E113" s="5">
        <f t="shared" si="6"/>
        <v>816.18397085763024</v>
      </c>
      <c r="F113">
        <f t="shared" si="7"/>
        <v>9.5870275111288789E-2</v>
      </c>
      <c r="G113">
        <f t="shared" si="8"/>
        <v>0.10039149702727963</v>
      </c>
      <c r="H113">
        <f t="shared" si="9"/>
        <v>0.95496409506910451</v>
      </c>
    </row>
    <row r="114" spans="1:8" x14ac:dyDescent="0.2">
      <c r="A114">
        <v>106</v>
      </c>
      <c r="B114">
        <v>1522.2940000000001</v>
      </c>
      <c r="C114">
        <v>55.353000000000002</v>
      </c>
      <c r="D114" s="2">
        <f t="shared" si="5"/>
        <v>328.50299999999999</v>
      </c>
      <c r="E114" s="5">
        <f t="shared" si="6"/>
        <v>815.7409099053715</v>
      </c>
      <c r="F114">
        <f t="shared" si="7"/>
        <v>0.10274485167712771</v>
      </c>
      <c r="G114">
        <f t="shared" si="8"/>
        <v>9.962603433820412E-2</v>
      </c>
      <c r="H114">
        <f t="shared" si="9"/>
        <v>1.0313052442530839</v>
      </c>
    </row>
    <row r="115" spans="1:8" x14ac:dyDescent="0.2">
      <c r="A115">
        <v>107</v>
      </c>
      <c r="B115">
        <v>1522.83</v>
      </c>
      <c r="C115">
        <v>55.174999999999997</v>
      </c>
      <c r="D115" s="2">
        <f t="shared" si="5"/>
        <v>328.32499999999999</v>
      </c>
      <c r="E115" s="5">
        <f t="shared" si="6"/>
        <v>815.2656946552454</v>
      </c>
      <c r="F115">
        <f t="shared" si="7"/>
        <v>0.10037746896364119</v>
      </c>
      <c r="G115">
        <f t="shared" si="8"/>
        <v>9.9191387729962291E-2</v>
      </c>
      <c r="H115">
        <f t="shared" si="9"/>
        <v>1.0119575021664973</v>
      </c>
    </row>
    <row r="116" spans="1:8" x14ac:dyDescent="0.2">
      <c r="A116">
        <v>108</v>
      </c>
      <c r="B116">
        <v>1523.367</v>
      </c>
      <c r="C116">
        <v>55.000999999999998</v>
      </c>
      <c r="D116" s="2">
        <f t="shared" si="5"/>
        <v>328.15099999999995</v>
      </c>
      <c r="E116" s="5">
        <f t="shared" si="6"/>
        <v>814.80103263769274</v>
      </c>
      <c r="F116">
        <f t="shared" si="7"/>
        <v>0.10089681187149928</v>
      </c>
      <c r="G116">
        <f t="shared" si="8"/>
        <v>9.8585790517415978E-2</v>
      </c>
      <c r="H116">
        <f t="shared" si="9"/>
        <v>1.0234417286908608</v>
      </c>
    </row>
    <row r="117" spans="1:8" x14ac:dyDescent="0.2">
      <c r="A117">
        <v>109</v>
      </c>
      <c r="B117">
        <v>1523.904</v>
      </c>
      <c r="C117">
        <v>54.826000000000001</v>
      </c>
      <c r="D117" s="2">
        <f t="shared" si="5"/>
        <v>327.976</v>
      </c>
      <c r="E117" s="5">
        <f t="shared" si="6"/>
        <v>814.33357480972165</v>
      </c>
      <c r="F117">
        <f t="shared" si="7"/>
        <v>9.6805369505943997E-2</v>
      </c>
      <c r="G117">
        <f t="shared" si="8"/>
        <v>9.7795229962370694E-2</v>
      </c>
      <c r="H117">
        <f t="shared" si="9"/>
        <v>0.98987823376653883</v>
      </c>
    </row>
    <row r="118" spans="1:8" x14ac:dyDescent="0.2">
      <c r="A118">
        <v>110</v>
      </c>
      <c r="B118">
        <v>1524.44</v>
      </c>
      <c r="C118">
        <v>54.658000000000001</v>
      </c>
      <c r="D118" s="2">
        <f t="shared" si="5"/>
        <v>327.80799999999999</v>
      </c>
      <c r="E118" s="5">
        <f t="shared" si="6"/>
        <v>813.88469710072968</v>
      </c>
      <c r="F118">
        <f t="shared" si="7"/>
        <v>0.10020743723033505</v>
      </c>
      <c r="G118">
        <f t="shared" si="8"/>
        <v>9.7394816319750402E-2</v>
      </c>
      <c r="H118">
        <f t="shared" si="9"/>
        <v>1.0288785483341405</v>
      </c>
    </row>
    <row r="119" spans="1:8" x14ac:dyDescent="0.2">
      <c r="A119">
        <v>111</v>
      </c>
      <c r="B119">
        <v>1524.9770000000001</v>
      </c>
      <c r="C119">
        <v>54.484000000000002</v>
      </c>
      <c r="D119" s="2">
        <f t="shared" si="5"/>
        <v>327.63399999999996</v>
      </c>
      <c r="E119" s="5">
        <f t="shared" si="6"/>
        <v>813.41966605149651</v>
      </c>
      <c r="F119">
        <f t="shared" si="7"/>
        <v>9.4394423934471061E-2</v>
      </c>
      <c r="G119">
        <f t="shared" si="8"/>
        <v>9.6792076188212645E-2</v>
      </c>
      <c r="H119">
        <f t="shared" si="9"/>
        <v>0.97522883744037747</v>
      </c>
    </row>
    <row r="120" spans="1:8" x14ac:dyDescent="0.2">
      <c r="A120">
        <v>112</v>
      </c>
      <c r="B120">
        <v>1525.5139999999999</v>
      </c>
      <c r="C120">
        <v>54.32</v>
      </c>
      <c r="D120" s="2">
        <f t="shared" si="5"/>
        <v>327.46999999999997</v>
      </c>
      <c r="E120" s="5">
        <f t="shared" si="6"/>
        <v>812.98124734650889</v>
      </c>
      <c r="F120">
        <f t="shared" si="7"/>
        <v>0.10009620232828326</v>
      </c>
      <c r="G120">
        <f t="shared" si="8"/>
        <v>9.6224854723082551E-2</v>
      </c>
      <c r="H120">
        <f t="shared" si="9"/>
        <v>1.0402323039753267</v>
      </c>
    </row>
    <row r="121" spans="1:8" x14ac:dyDescent="0.2">
      <c r="A121">
        <v>113</v>
      </c>
      <c r="B121">
        <v>1526.0509999999999</v>
      </c>
      <c r="C121">
        <v>54.146000000000001</v>
      </c>
      <c r="D121" s="2">
        <f t="shared" si="5"/>
        <v>327.29599999999999</v>
      </c>
      <c r="E121" s="5">
        <f t="shared" si="6"/>
        <v>812.51597535403732</v>
      </c>
      <c r="F121">
        <f t="shared" si="7"/>
        <v>9.3714617578170525E-2</v>
      </c>
      <c r="G121">
        <f t="shared" si="8"/>
        <v>9.544590688233659E-2</v>
      </c>
      <c r="H121">
        <f t="shared" si="9"/>
        <v>0.98186104191664969</v>
      </c>
    </row>
    <row r="122" spans="1:8" x14ac:dyDescent="0.2">
      <c r="A122">
        <v>114</v>
      </c>
      <c r="B122">
        <v>1526.587</v>
      </c>
      <c r="C122">
        <v>53.982999999999997</v>
      </c>
      <c r="D122" s="2">
        <f t="shared" si="5"/>
        <v>327.13299999999998</v>
      </c>
      <c r="E122" s="5">
        <f t="shared" si="6"/>
        <v>812.08000467507395</v>
      </c>
      <c r="F122">
        <f t="shared" si="7"/>
        <v>9.596284448843434E-2</v>
      </c>
      <c r="G122">
        <f t="shared" si="8"/>
        <v>9.5061955665911066E-2</v>
      </c>
      <c r="H122">
        <f t="shared" si="9"/>
        <v>1.0094768597617472</v>
      </c>
    </row>
    <row r="123" spans="1:8" x14ac:dyDescent="0.2">
      <c r="A123">
        <v>115</v>
      </c>
      <c r="B123">
        <v>1527.124</v>
      </c>
      <c r="C123">
        <v>53.816000000000003</v>
      </c>
      <c r="D123" s="2">
        <f t="shared" si="5"/>
        <v>326.96600000000001</v>
      </c>
      <c r="E123" s="5">
        <f t="shared" si="6"/>
        <v>811.63322258902338</v>
      </c>
      <c r="F123">
        <f t="shared" si="7"/>
        <v>9.361280193355713E-2</v>
      </c>
      <c r="G123">
        <f t="shared" si="8"/>
        <v>9.4311058942621179E-2</v>
      </c>
      <c r="H123">
        <f t="shared" si="9"/>
        <v>0.99259623402713704</v>
      </c>
    </row>
    <row r="124" spans="1:8" x14ac:dyDescent="0.2">
      <c r="A124">
        <v>116</v>
      </c>
      <c r="B124">
        <v>1527.66</v>
      </c>
      <c r="C124">
        <v>53.652999999999999</v>
      </c>
      <c r="D124" s="2">
        <f t="shared" si="5"/>
        <v>326.803</v>
      </c>
      <c r="E124" s="5">
        <f t="shared" si="6"/>
        <v>811.19703188743563</v>
      </c>
      <c r="F124">
        <f t="shared" si="7"/>
        <v>9.011847410289972E-2</v>
      </c>
      <c r="G124">
        <f t="shared" si="8"/>
        <v>9.3751779141337699E-2</v>
      </c>
      <c r="H124">
        <f t="shared" si="9"/>
        <v>0.9612454817208268</v>
      </c>
    </row>
    <row r="125" spans="1:8" x14ac:dyDescent="0.2">
      <c r="A125">
        <v>117</v>
      </c>
      <c r="B125">
        <v>1528.1959999999999</v>
      </c>
      <c r="C125">
        <v>53.496000000000002</v>
      </c>
      <c r="D125" s="2">
        <f t="shared" si="5"/>
        <v>326.64599999999996</v>
      </c>
      <c r="E125" s="5">
        <f t="shared" si="6"/>
        <v>810.77679461365631</v>
      </c>
      <c r="F125">
        <f t="shared" si="7"/>
        <v>9.5808845198044681E-2</v>
      </c>
      <c r="G125">
        <f t="shared" si="8"/>
        <v>9.3387783449961931E-2</v>
      </c>
      <c r="H125">
        <f t="shared" si="9"/>
        <v>1.0259248229119817</v>
      </c>
    </row>
    <row r="126" spans="1:8" x14ac:dyDescent="0.2">
      <c r="A126">
        <v>118</v>
      </c>
      <c r="B126">
        <v>1528.7329999999999</v>
      </c>
      <c r="C126">
        <v>53.329000000000001</v>
      </c>
      <c r="D126" s="2">
        <f t="shared" si="5"/>
        <v>326.47899999999998</v>
      </c>
      <c r="E126" s="5">
        <f t="shared" si="6"/>
        <v>810.32968011504181</v>
      </c>
      <c r="F126">
        <f t="shared" si="7"/>
        <v>9.8049567162043591E-2</v>
      </c>
      <c r="G126">
        <f t="shared" si="8"/>
        <v>9.2815404766482923E-2</v>
      </c>
      <c r="H126">
        <f t="shared" si="9"/>
        <v>1.0563932507618692</v>
      </c>
    </row>
    <row r="127" spans="1:8" x14ac:dyDescent="0.2">
      <c r="A127">
        <v>119</v>
      </c>
      <c r="B127">
        <v>1529.27</v>
      </c>
      <c r="C127">
        <v>53.158000000000001</v>
      </c>
      <c r="D127" s="2">
        <f t="shared" si="5"/>
        <v>326.30799999999999</v>
      </c>
      <c r="E127" s="5">
        <f t="shared" si="6"/>
        <v>809.8717382924608</v>
      </c>
      <c r="F127">
        <f t="shared" si="7"/>
        <v>9.0544308238496615E-2</v>
      </c>
      <c r="G127">
        <f t="shared" si="8"/>
        <v>9.2230225864426502E-2</v>
      </c>
      <c r="H127">
        <f t="shared" si="9"/>
        <v>0.98172055191095275</v>
      </c>
    </row>
    <row r="128" spans="1:8" x14ac:dyDescent="0.2">
      <c r="A128">
        <v>120</v>
      </c>
      <c r="B128">
        <v>1529.807</v>
      </c>
      <c r="C128">
        <v>53</v>
      </c>
      <c r="D128" s="2">
        <f t="shared" si="5"/>
        <v>326.14999999999998</v>
      </c>
      <c r="E128" s="5">
        <f t="shared" si="6"/>
        <v>809.44850469518269</v>
      </c>
      <c r="F128">
        <f t="shared" si="7"/>
        <v>9.2215287669492899E-2</v>
      </c>
      <c r="G128">
        <f t="shared" si="8"/>
        <v>9.1519605821686403E-2</v>
      </c>
      <c r="H128">
        <f t="shared" si="9"/>
        <v>1.0076014515311826</v>
      </c>
    </row>
    <row r="129" spans="1:8" x14ac:dyDescent="0.2">
      <c r="A129">
        <v>121</v>
      </c>
      <c r="B129">
        <v>1530.3430000000001</v>
      </c>
      <c r="C129">
        <v>52.838999999999999</v>
      </c>
      <c r="D129" s="2">
        <f t="shared" si="5"/>
        <v>325.98899999999998</v>
      </c>
      <c r="E129" s="5">
        <f t="shared" si="6"/>
        <v>809.01713027763265</v>
      </c>
      <c r="F129">
        <f t="shared" si="7"/>
        <v>8.9876301857348961E-2</v>
      </c>
      <c r="G129">
        <f t="shared" si="8"/>
        <v>9.1141032570262751E-2</v>
      </c>
      <c r="H129">
        <f t="shared" si="9"/>
        <v>0.98612336642182785</v>
      </c>
    </row>
    <row r="130" spans="1:8" x14ac:dyDescent="0.2">
      <c r="A130">
        <v>122</v>
      </c>
      <c r="B130">
        <v>1530.88</v>
      </c>
      <c r="C130">
        <v>52.682000000000002</v>
      </c>
      <c r="D130" s="2">
        <f t="shared" si="5"/>
        <v>325.83199999999999</v>
      </c>
      <c r="E130" s="5">
        <f t="shared" si="6"/>
        <v>808.596371471917</v>
      </c>
      <c r="F130">
        <f t="shared" si="7"/>
        <v>8.9829558415226357E-2</v>
      </c>
      <c r="G130">
        <f t="shared" si="8"/>
        <v>9.0437418171959258E-2</v>
      </c>
      <c r="H130">
        <f t="shared" si="9"/>
        <v>0.9932786697252115</v>
      </c>
    </row>
    <row r="131" spans="1:8" x14ac:dyDescent="0.2">
      <c r="A131">
        <v>123</v>
      </c>
      <c r="B131">
        <v>1531.4159999999999</v>
      </c>
      <c r="C131">
        <v>52.524999999999999</v>
      </c>
      <c r="D131" s="2">
        <f t="shared" si="5"/>
        <v>325.67499999999995</v>
      </c>
      <c r="E131" s="5">
        <f t="shared" si="6"/>
        <v>808.17551223256237</v>
      </c>
      <c r="F131">
        <f t="shared" si="7"/>
        <v>9.4357723755179784E-2</v>
      </c>
      <c r="G131">
        <f t="shared" si="8"/>
        <v>8.9904297566157892E-2</v>
      </c>
      <c r="H131">
        <f t="shared" si="9"/>
        <v>1.0495351869663934</v>
      </c>
    </row>
    <row r="132" spans="1:8" x14ac:dyDescent="0.2">
      <c r="A132">
        <v>124</v>
      </c>
      <c r="B132">
        <v>1531.952</v>
      </c>
      <c r="C132">
        <v>52.36</v>
      </c>
      <c r="D132" s="2">
        <f t="shared" si="5"/>
        <v>325.51</v>
      </c>
      <c r="E132" s="5">
        <f t="shared" si="6"/>
        <v>807.73309975186442</v>
      </c>
      <c r="F132">
        <f t="shared" si="7"/>
        <v>8.8590550914601898E-2</v>
      </c>
      <c r="G132">
        <f t="shared" si="8"/>
        <v>8.9511530048191984E-2</v>
      </c>
      <c r="H132">
        <f t="shared" si="9"/>
        <v>0.98971105584840025</v>
      </c>
    </row>
    <row r="133" spans="1:8" x14ac:dyDescent="0.2">
      <c r="A133">
        <v>125</v>
      </c>
      <c r="B133">
        <v>1532.489</v>
      </c>
      <c r="C133">
        <v>52.204999999999998</v>
      </c>
      <c r="D133" s="2">
        <f t="shared" si="5"/>
        <v>325.35499999999996</v>
      </c>
      <c r="E133" s="5">
        <f t="shared" si="6"/>
        <v>807.31739920422615</v>
      </c>
      <c r="F133">
        <f t="shared" si="7"/>
        <v>9.0829988876624093E-2</v>
      </c>
      <c r="G133">
        <f t="shared" si="8"/>
        <v>8.8985776144759277E-2</v>
      </c>
      <c r="H133">
        <f t="shared" si="9"/>
        <v>1.0207248035783236</v>
      </c>
    </row>
    <row r="134" spans="1:8" x14ac:dyDescent="0.2">
      <c r="A134">
        <v>126</v>
      </c>
      <c r="B134">
        <v>1533.0260000000001</v>
      </c>
      <c r="C134">
        <v>52.045999999999999</v>
      </c>
      <c r="D134" s="2">
        <f t="shared" si="5"/>
        <v>325.19599999999997</v>
      </c>
      <c r="E134" s="5">
        <f t="shared" si="6"/>
        <v>806.89086934534726</v>
      </c>
      <c r="F134">
        <f t="shared" si="7"/>
        <v>8.5643396872302172E-2</v>
      </c>
      <c r="G134">
        <f t="shared" si="8"/>
        <v>8.8282528373753208E-2</v>
      </c>
      <c r="H134">
        <f t="shared" si="9"/>
        <v>0.97010584596900085</v>
      </c>
    </row>
    <row r="135" spans="1:8" x14ac:dyDescent="0.2">
      <c r="A135">
        <v>127</v>
      </c>
      <c r="B135">
        <v>1533.5619999999999</v>
      </c>
      <c r="C135">
        <v>51.896000000000001</v>
      </c>
      <c r="D135" s="2">
        <f t="shared" si="5"/>
        <v>325.04599999999999</v>
      </c>
      <c r="E135" s="5">
        <f t="shared" si="6"/>
        <v>806.48838845251146</v>
      </c>
      <c r="F135">
        <f t="shared" si="7"/>
        <v>9.0736718203365874E-2</v>
      </c>
      <c r="G135">
        <f t="shared" si="8"/>
        <v>8.7776138668771889E-2</v>
      </c>
      <c r="H135">
        <f t="shared" si="9"/>
        <v>1.0337287511104345</v>
      </c>
    </row>
    <row r="136" spans="1:8" x14ac:dyDescent="0.2">
      <c r="A136">
        <v>128</v>
      </c>
      <c r="B136">
        <v>1534.098</v>
      </c>
      <c r="C136">
        <v>51.737000000000002</v>
      </c>
      <c r="D136" s="2">
        <f t="shared" si="5"/>
        <v>324.887</v>
      </c>
      <c r="E136" s="5">
        <f t="shared" si="6"/>
        <v>806.06165886968222</v>
      </c>
      <c r="F136">
        <f t="shared" si="7"/>
        <v>8.783686139172317E-2</v>
      </c>
      <c r="G136">
        <f t="shared" si="8"/>
        <v>8.7402891887810669E-2</v>
      </c>
      <c r="H136">
        <f t="shared" si="9"/>
        <v>1.0049651618446394</v>
      </c>
    </row>
    <row r="137" spans="1:8" x14ac:dyDescent="0.2">
      <c r="A137">
        <v>129</v>
      </c>
      <c r="B137">
        <v>1534.635</v>
      </c>
      <c r="C137">
        <v>51.582999999999998</v>
      </c>
      <c r="D137" s="2">
        <f t="shared" si="5"/>
        <v>324.73299999999995</v>
      </c>
      <c r="E137" s="5">
        <f t="shared" si="6"/>
        <v>805.64825055721781</v>
      </c>
      <c r="F137">
        <f t="shared" si="7"/>
        <v>8.665165871832417E-2</v>
      </c>
      <c r="G137">
        <f t="shared" si="8"/>
        <v>8.688352179806999E-2</v>
      </c>
      <c r="H137">
        <f t="shared" si="9"/>
        <v>0.99733133423982623</v>
      </c>
    </row>
    <row r="138" spans="1:8" x14ac:dyDescent="0.2">
      <c r="A138">
        <v>130</v>
      </c>
      <c r="B138">
        <v>1535.172</v>
      </c>
      <c r="C138">
        <v>51.430999999999997</v>
      </c>
      <c r="D138" s="2">
        <f t="shared" ref="D138:D147" si="10">C138+273.15</f>
        <v>324.58099999999996</v>
      </c>
      <c r="E138" s="5">
        <f t="shared" ref="E138:E147" si="11">1/($C$4*D138^$D$4+$E$4*D138^$F$4)</f>
        <v>805.24011676572252</v>
      </c>
      <c r="F138">
        <f t="shared" ref="F138:F147" si="12">-$I$6*E138*(D139-D138)</f>
        <v>8.9456701339867661E-2</v>
      </c>
      <c r="G138">
        <f t="shared" ref="G138:G147" si="13">$L$6*$F$6*(B139-B138)*((D138)^4-$K$6^4)</f>
        <v>8.6210779834584986E-2</v>
      </c>
      <c r="H138">
        <f t="shared" si="9"/>
        <v>1.0376509934315723</v>
      </c>
    </row>
    <row r="139" spans="1:8" x14ac:dyDescent="0.2">
      <c r="A139">
        <v>131</v>
      </c>
      <c r="B139">
        <v>1535.7080000000001</v>
      </c>
      <c r="C139">
        <v>51.274000000000001</v>
      </c>
      <c r="D139" s="2">
        <f t="shared" si="10"/>
        <v>324.42399999999998</v>
      </c>
      <c r="E139" s="5">
        <f t="shared" si="11"/>
        <v>804.8184590907756</v>
      </c>
      <c r="F139">
        <f t="shared" si="12"/>
        <v>8.4284452164603646E-2</v>
      </c>
      <c r="G139">
        <f t="shared" si="13"/>
        <v>8.5843635537953822E-2</v>
      </c>
      <c r="H139">
        <f t="shared" si="9"/>
        <v>0.9818369368494323</v>
      </c>
    </row>
    <row r="140" spans="1:8" x14ac:dyDescent="0.2">
      <c r="A140">
        <v>132</v>
      </c>
      <c r="B140">
        <v>1536.2449999999999</v>
      </c>
      <c r="C140">
        <v>51.125999999999998</v>
      </c>
      <c r="D140" s="2">
        <f t="shared" si="10"/>
        <v>324.27599999999995</v>
      </c>
      <c r="E140" s="5">
        <f t="shared" si="11"/>
        <v>804.42088133508696</v>
      </c>
      <c r="F140">
        <f t="shared" si="12"/>
        <v>8.7088856991783301E-2</v>
      </c>
      <c r="G140">
        <f t="shared" si="13"/>
        <v>8.534661829004779E-2</v>
      </c>
      <c r="H140">
        <f t="shared" ref="H140:H147" si="14">F140/G140</f>
        <v>1.0204136817209859</v>
      </c>
    </row>
    <row r="141" spans="1:8" x14ac:dyDescent="0.2">
      <c r="A141">
        <v>133</v>
      </c>
      <c r="B141">
        <v>1536.7819999999999</v>
      </c>
      <c r="C141">
        <v>50.972999999999999</v>
      </c>
      <c r="D141" s="2">
        <f t="shared" si="10"/>
        <v>324.12299999999999</v>
      </c>
      <c r="E141" s="5">
        <f t="shared" si="11"/>
        <v>804.00977855470569</v>
      </c>
      <c r="F141">
        <f t="shared" si="12"/>
        <v>8.7613267173015638E-2</v>
      </c>
      <c r="G141">
        <f t="shared" si="13"/>
        <v>8.4675548045303375E-2</v>
      </c>
      <c r="H141">
        <f t="shared" si="14"/>
        <v>1.0346938306928999</v>
      </c>
    </row>
    <row r="142" spans="1:8" x14ac:dyDescent="0.2">
      <c r="A142">
        <v>134</v>
      </c>
      <c r="B142">
        <v>1537.318</v>
      </c>
      <c r="C142">
        <v>50.819000000000003</v>
      </c>
      <c r="D142" s="2">
        <f t="shared" si="10"/>
        <v>323.96899999999999</v>
      </c>
      <c r="E142" s="5">
        <f t="shared" si="11"/>
        <v>803.59589304998417</v>
      </c>
      <c r="F142">
        <f t="shared" si="12"/>
        <v>8.4725043634403682E-2</v>
      </c>
      <c r="G142">
        <f t="shared" si="13"/>
        <v>8.4317811010784088E-2</v>
      </c>
      <c r="H142">
        <f t="shared" si="14"/>
        <v>1.0048297342962036</v>
      </c>
    </row>
    <row r="143" spans="1:8" x14ac:dyDescent="0.2">
      <c r="A143">
        <v>135</v>
      </c>
      <c r="B143">
        <v>1537.855</v>
      </c>
      <c r="C143">
        <v>50.67</v>
      </c>
      <c r="D143" s="2">
        <f t="shared" si="10"/>
        <v>323.82</v>
      </c>
      <c r="E143" s="5">
        <f t="shared" si="11"/>
        <v>803.19535397200275</v>
      </c>
      <c r="F143">
        <f t="shared" si="12"/>
        <v>8.2977790740714555E-2</v>
      </c>
      <c r="G143">
        <f t="shared" si="13"/>
        <v>8.3819540681261226E-2</v>
      </c>
      <c r="H143">
        <f t="shared" si="14"/>
        <v>0.98995759301822506</v>
      </c>
    </row>
    <row r="144" spans="1:8" x14ac:dyDescent="0.2">
      <c r="A144">
        <v>136</v>
      </c>
      <c r="B144">
        <v>1538.3920000000001</v>
      </c>
      <c r="C144">
        <v>50.524000000000001</v>
      </c>
      <c r="D144" s="2">
        <f t="shared" si="10"/>
        <v>323.67399999999998</v>
      </c>
      <c r="E144" s="5">
        <f t="shared" si="11"/>
        <v>802.80279227437757</v>
      </c>
      <c r="F144">
        <f t="shared" si="12"/>
        <v>8.2369172092925352E-2</v>
      </c>
      <c r="G144">
        <f t="shared" si="13"/>
        <v>8.3331969361322825E-2</v>
      </c>
      <c r="H144">
        <f t="shared" si="14"/>
        <v>0.98844624367122735</v>
      </c>
    </row>
    <row r="145" spans="1:8" x14ac:dyDescent="0.2">
      <c r="A145">
        <v>137</v>
      </c>
      <c r="B145">
        <v>1538.9290000000001</v>
      </c>
      <c r="C145">
        <v>50.378999999999998</v>
      </c>
      <c r="D145" s="2">
        <f t="shared" si="10"/>
        <v>323.529</v>
      </c>
      <c r="E145" s="5">
        <f t="shared" si="11"/>
        <v>802.41283400378848</v>
      </c>
      <c r="F145">
        <f t="shared" si="12"/>
        <v>8.8007034807884299E-2</v>
      </c>
      <c r="G145">
        <f t="shared" si="13"/>
        <v>8.2694110099361812E-2</v>
      </c>
      <c r="H145">
        <f t="shared" si="14"/>
        <v>1.0642479216734868</v>
      </c>
    </row>
    <row r="146" spans="1:8" x14ac:dyDescent="0.2">
      <c r="A146">
        <v>138</v>
      </c>
      <c r="B146">
        <v>1539.4649999999999</v>
      </c>
      <c r="C146">
        <v>50.223999999999997</v>
      </c>
      <c r="D146" s="2">
        <f t="shared" si="10"/>
        <v>323.37399999999997</v>
      </c>
      <c r="E146" s="5">
        <f t="shared" si="11"/>
        <v>801.99588804690973</v>
      </c>
      <c r="F146">
        <f t="shared" si="12"/>
        <v>8.2853874395779542E-2</v>
      </c>
      <c r="G146">
        <f t="shared" si="13"/>
        <v>8.2332179164605376E-2</v>
      </c>
      <c r="H146">
        <f t="shared" si="14"/>
        <v>1.0063364681521565</v>
      </c>
    </row>
    <row r="147" spans="1:8" x14ac:dyDescent="0.2">
      <c r="A147">
        <v>139</v>
      </c>
      <c r="B147">
        <v>1540.002</v>
      </c>
      <c r="C147">
        <v>50.078000000000003</v>
      </c>
      <c r="D147" s="2">
        <f t="shared" si="10"/>
        <v>323.22799999999995</v>
      </c>
      <c r="E147" s="5">
        <f t="shared" si="11"/>
        <v>801.60306305132008</v>
      </c>
      <c r="F147">
        <f t="shared" si="12"/>
        <v>183.33955262173248</v>
      </c>
      <c r="G147">
        <f t="shared" si="13"/>
        <v>-234.71873127941001</v>
      </c>
      <c r="H147">
        <f t="shared" si="14"/>
        <v>-0.78110320221305396</v>
      </c>
    </row>
    <row r="148" spans="1:8" x14ac:dyDescent="0.2">
      <c r="D148" s="2"/>
      <c r="E148" s="5"/>
    </row>
    <row r="149" spans="1:8" x14ac:dyDescent="0.2">
      <c r="D149" s="2"/>
      <c r="E149" s="5"/>
    </row>
    <row r="150" spans="1:8" x14ac:dyDescent="0.2">
      <c r="D150" s="2"/>
      <c r="E150" s="5"/>
    </row>
    <row r="151" spans="1:8" x14ac:dyDescent="0.2">
      <c r="D151" s="2"/>
      <c r="E151" s="5"/>
    </row>
    <row r="152" spans="1:8" x14ac:dyDescent="0.2">
      <c r="D152" s="2"/>
      <c r="E152" s="5"/>
    </row>
    <row r="153" spans="1:8" x14ac:dyDescent="0.2">
      <c r="D153" s="2"/>
      <c r="E153" s="5"/>
    </row>
    <row r="154" spans="1:8" x14ac:dyDescent="0.2">
      <c r="D154" s="2"/>
      <c r="E154" s="5"/>
    </row>
    <row r="155" spans="1:8" x14ac:dyDescent="0.2">
      <c r="D155" s="2"/>
      <c r="E155" s="5"/>
    </row>
    <row r="156" spans="1:8" x14ac:dyDescent="0.2">
      <c r="D156" s="2"/>
      <c r="E156" s="5"/>
    </row>
    <row r="157" spans="1:8" x14ac:dyDescent="0.2">
      <c r="D157" s="2"/>
      <c r="E157" s="5"/>
    </row>
    <row r="158" spans="1:8" x14ac:dyDescent="0.2">
      <c r="D158" s="2"/>
      <c r="E158" s="5"/>
    </row>
    <row r="159" spans="1:8" x14ac:dyDescent="0.2">
      <c r="D159" s="2"/>
      <c r="E159" s="5"/>
    </row>
    <row r="160" spans="1:8" x14ac:dyDescent="0.2">
      <c r="D160" s="2"/>
      <c r="E160" s="5"/>
    </row>
    <row r="161" spans="4:5" x14ac:dyDescent="0.2">
      <c r="D161" s="2"/>
      <c r="E161" s="5"/>
    </row>
    <row r="162" spans="4:5" x14ac:dyDescent="0.2">
      <c r="D162" s="2"/>
      <c r="E162" s="5"/>
    </row>
    <row r="163" spans="4:5" x14ac:dyDescent="0.2">
      <c r="D163" s="2"/>
      <c r="E163" s="5"/>
    </row>
    <row r="164" spans="4:5" x14ac:dyDescent="0.2">
      <c r="D164" s="2"/>
      <c r="E164" s="5"/>
    </row>
    <row r="165" spans="4:5" x14ac:dyDescent="0.2">
      <c r="D165" s="2"/>
      <c r="E165" s="5"/>
    </row>
    <row r="166" spans="4:5" x14ac:dyDescent="0.2">
      <c r="D166" s="2"/>
      <c r="E166" s="5"/>
    </row>
    <row r="167" spans="4:5" x14ac:dyDescent="0.2">
      <c r="D167" s="2"/>
      <c r="E167" s="5"/>
    </row>
    <row r="168" spans="4:5" x14ac:dyDescent="0.2">
      <c r="D168" s="2"/>
      <c r="E168" s="5"/>
    </row>
    <row r="169" spans="4:5" x14ac:dyDescent="0.2">
      <c r="D169" s="2"/>
      <c r="E169" s="5"/>
    </row>
    <row r="170" spans="4:5" x14ac:dyDescent="0.2">
      <c r="D170" s="2"/>
      <c r="E170" s="5"/>
    </row>
    <row r="171" spans="4:5" x14ac:dyDescent="0.2">
      <c r="D171" s="2"/>
      <c r="E171" s="5"/>
    </row>
    <row r="172" spans="4:5" x14ac:dyDescent="0.2">
      <c r="D172" s="2"/>
      <c r="E172" s="5"/>
    </row>
    <row r="173" spans="4:5" x14ac:dyDescent="0.2">
      <c r="D173" s="2"/>
      <c r="E173" s="5"/>
    </row>
    <row r="174" spans="4:5" x14ac:dyDescent="0.2">
      <c r="D174" s="2"/>
      <c r="E174" s="5"/>
    </row>
    <row r="175" spans="4:5" x14ac:dyDescent="0.2">
      <c r="D175" s="2"/>
      <c r="E175" s="5"/>
    </row>
    <row r="176" spans="4:5" x14ac:dyDescent="0.2">
      <c r="D176" s="2"/>
      <c r="E176" s="5"/>
    </row>
    <row r="177" spans="4:5" x14ac:dyDescent="0.2">
      <c r="D177" s="2"/>
      <c r="E177" s="5"/>
    </row>
    <row r="178" spans="4:5" x14ac:dyDescent="0.2">
      <c r="D178" s="2"/>
      <c r="E178" s="5"/>
    </row>
    <row r="179" spans="4:5" x14ac:dyDescent="0.2">
      <c r="D179" s="2"/>
      <c r="E179" s="5"/>
    </row>
    <row r="180" spans="4:5" x14ac:dyDescent="0.2">
      <c r="D180" s="2"/>
      <c r="E180" s="5"/>
    </row>
    <row r="181" spans="4:5" x14ac:dyDescent="0.2">
      <c r="D181" s="2"/>
      <c r="E181" s="5"/>
    </row>
    <row r="182" spans="4:5" x14ac:dyDescent="0.2">
      <c r="D182" s="2"/>
      <c r="E182" s="5"/>
    </row>
    <row r="183" spans="4:5" x14ac:dyDescent="0.2">
      <c r="D183" s="2"/>
      <c r="E183" s="5"/>
    </row>
    <row r="184" spans="4:5" x14ac:dyDescent="0.2">
      <c r="D184" s="2"/>
      <c r="E184" s="5"/>
    </row>
    <row r="185" spans="4:5" x14ac:dyDescent="0.2">
      <c r="D185" s="2"/>
      <c r="E185" s="5"/>
    </row>
    <row r="186" spans="4:5" x14ac:dyDescent="0.2">
      <c r="D186" s="2"/>
      <c r="E186" s="5"/>
    </row>
    <row r="187" spans="4:5" x14ac:dyDescent="0.2">
      <c r="D187" s="2"/>
      <c r="E187" s="5"/>
    </row>
    <row r="188" spans="4:5" x14ac:dyDescent="0.2">
      <c r="D188" s="2"/>
      <c r="E188" s="5"/>
    </row>
    <row r="189" spans="4:5" x14ac:dyDescent="0.2">
      <c r="D189" s="2"/>
      <c r="E189" s="5"/>
    </row>
    <row r="190" spans="4:5" x14ac:dyDescent="0.2">
      <c r="D190" s="2"/>
      <c r="E190" s="5"/>
    </row>
    <row r="191" spans="4:5" x14ac:dyDescent="0.2">
      <c r="D191" s="2"/>
      <c r="E191" s="5"/>
    </row>
    <row r="192" spans="4:5" x14ac:dyDescent="0.2">
      <c r="D192" s="2"/>
      <c r="E192" s="5"/>
    </row>
    <row r="193" spans="4:5" x14ac:dyDescent="0.2">
      <c r="D193" s="2"/>
      <c r="E193" s="5"/>
    </row>
    <row r="194" spans="4:5" x14ac:dyDescent="0.2">
      <c r="D194" s="2"/>
      <c r="E194" s="5"/>
    </row>
    <row r="195" spans="4:5" x14ac:dyDescent="0.2">
      <c r="D195" s="2"/>
      <c r="E195" s="5"/>
    </row>
    <row r="196" spans="4:5" x14ac:dyDescent="0.2">
      <c r="D196" s="2"/>
      <c r="E196" s="5"/>
    </row>
    <row r="197" spans="4:5" x14ac:dyDescent="0.2">
      <c r="D197" s="2"/>
      <c r="E197" s="5"/>
    </row>
    <row r="198" spans="4:5" x14ac:dyDescent="0.2">
      <c r="D198" s="2"/>
      <c r="E198" s="5"/>
    </row>
    <row r="199" spans="4:5" x14ac:dyDescent="0.2">
      <c r="D199" s="2"/>
      <c r="E199" s="5"/>
    </row>
    <row r="200" spans="4:5" x14ac:dyDescent="0.2">
      <c r="D200" s="2"/>
      <c r="E200" s="5"/>
    </row>
    <row r="201" spans="4:5" x14ac:dyDescent="0.2">
      <c r="D201" s="2"/>
      <c r="E201" s="5"/>
    </row>
    <row r="202" spans="4:5" x14ac:dyDescent="0.2">
      <c r="D202" s="2"/>
      <c r="E202" s="5"/>
    </row>
    <row r="203" spans="4:5" x14ac:dyDescent="0.2">
      <c r="D203" s="2"/>
      <c r="E203" s="5"/>
    </row>
    <row r="204" spans="4:5" x14ac:dyDescent="0.2">
      <c r="D204" s="2"/>
      <c r="E204" s="5"/>
    </row>
    <row r="205" spans="4:5" x14ac:dyDescent="0.2">
      <c r="D205" s="2"/>
      <c r="E205" s="5"/>
    </row>
    <row r="206" spans="4:5" x14ac:dyDescent="0.2">
      <c r="D206" s="2"/>
      <c r="E206" s="5"/>
    </row>
    <row r="207" spans="4:5" x14ac:dyDescent="0.2">
      <c r="D207" s="2"/>
      <c r="E207" s="5"/>
    </row>
    <row r="208" spans="4:5" x14ac:dyDescent="0.2">
      <c r="D208" s="2"/>
      <c r="E208" s="5"/>
    </row>
    <row r="209" spans="4:5" x14ac:dyDescent="0.2">
      <c r="D209" s="2"/>
      <c r="E209" s="5"/>
    </row>
    <row r="210" spans="4:5" x14ac:dyDescent="0.2">
      <c r="D210" s="2"/>
      <c r="E210" s="5"/>
    </row>
    <row r="211" spans="4:5" x14ac:dyDescent="0.2">
      <c r="D211" s="2"/>
      <c r="E211" s="5"/>
    </row>
    <row r="212" spans="4:5" x14ac:dyDescent="0.2">
      <c r="D212" s="2"/>
      <c r="E212" s="5"/>
    </row>
    <row r="213" spans="4:5" x14ac:dyDescent="0.2">
      <c r="D213" s="2"/>
      <c r="E213" s="5"/>
    </row>
    <row r="214" spans="4:5" x14ac:dyDescent="0.2">
      <c r="D214" s="2"/>
      <c r="E214" s="5"/>
    </row>
    <row r="215" spans="4:5" x14ac:dyDescent="0.2">
      <c r="D215" s="2"/>
      <c r="E215" s="5"/>
    </row>
    <row r="216" spans="4:5" x14ac:dyDescent="0.2">
      <c r="D216" s="2"/>
      <c r="E216" s="5"/>
    </row>
    <row r="217" spans="4:5" x14ac:dyDescent="0.2">
      <c r="D217" s="2"/>
      <c r="E217" s="5"/>
    </row>
    <row r="218" spans="4:5" x14ac:dyDescent="0.2">
      <c r="D218" s="2"/>
      <c r="E218" s="5"/>
    </row>
    <row r="219" spans="4:5" x14ac:dyDescent="0.2">
      <c r="D219" s="2"/>
      <c r="E219" s="5"/>
    </row>
    <row r="220" spans="4:5" x14ac:dyDescent="0.2">
      <c r="D220" s="2"/>
      <c r="E220" s="5"/>
    </row>
    <row r="221" spans="4:5" x14ac:dyDescent="0.2">
      <c r="D221" s="2"/>
      <c r="E221" s="5"/>
    </row>
    <row r="222" spans="4:5" x14ac:dyDescent="0.2">
      <c r="D222" s="2"/>
      <c r="E222" s="5"/>
    </row>
    <row r="223" spans="4:5" x14ac:dyDescent="0.2">
      <c r="D223" s="2"/>
      <c r="E223" s="5"/>
    </row>
    <row r="224" spans="4:5" x14ac:dyDescent="0.2">
      <c r="D224" s="2"/>
      <c r="E224" s="5"/>
    </row>
    <row r="225" spans="4:5" x14ac:dyDescent="0.2">
      <c r="D225" s="2"/>
      <c r="E225" s="5"/>
    </row>
    <row r="226" spans="4:5" x14ac:dyDescent="0.2">
      <c r="D226" s="2"/>
      <c r="E226" s="5"/>
    </row>
    <row r="227" spans="4:5" x14ac:dyDescent="0.2">
      <c r="D227" s="2"/>
      <c r="E227" s="5"/>
    </row>
    <row r="228" spans="4:5" x14ac:dyDescent="0.2">
      <c r="D228" s="2"/>
      <c r="E228" s="5"/>
    </row>
    <row r="229" spans="4:5" x14ac:dyDescent="0.2">
      <c r="D229" s="2"/>
      <c r="E229" s="5"/>
    </row>
    <row r="230" spans="4:5" x14ac:dyDescent="0.2">
      <c r="D230" s="2"/>
      <c r="E230" s="5"/>
    </row>
    <row r="231" spans="4:5" x14ac:dyDescent="0.2">
      <c r="D231" s="2"/>
      <c r="E231" s="5"/>
    </row>
    <row r="232" spans="4:5" x14ac:dyDescent="0.2">
      <c r="D232" s="2"/>
      <c r="E232" s="5"/>
    </row>
    <row r="233" spans="4:5" x14ac:dyDescent="0.2">
      <c r="D233" s="2"/>
      <c r="E233" s="5"/>
    </row>
    <row r="234" spans="4:5" x14ac:dyDescent="0.2">
      <c r="D234" s="2"/>
      <c r="E234" s="5"/>
    </row>
    <row r="235" spans="4:5" x14ac:dyDescent="0.2">
      <c r="D235" s="2"/>
      <c r="E235" s="5"/>
    </row>
    <row r="236" spans="4:5" x14ac:dyDescent="0.2">
      <c r="D236" s="2"/>
      <c r="E236" s="5"/>
    </row>
    <row r="237" spans="4:5" x14ac:dyDescent="0.2">
      <c r="D237" s="2"/>
      <c r="E237" s="5"/>
    </row>
    <row r="238" spans="4:5" x14ac:dyDescent="0.2">
      <c r="D238" s="2"/>
      <c r="E238" s="5"/>
    </row>
    <row r="239" spans="4:5" x14ac:dyDescent="0.2">
      <c r="D239" s="2"/>
      <c r="E239" s="5"/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7"/>
  <sheetViews>
    <sheetView workbookViewId="0">
      <selection activeCell="J12" sqref="J12"/>
    </sheetView>
  </sheetViews>
  <sheetFormatPr baseColWidth="10" defaultRowHeight="16" x14ac:dyDescent="0.2"/>
  <cols>
    <col min="7" max="7" width="18" customWidth="1"/>
  </cols>
  <sheetData>
    <row r="2" spans="1:12" x14ac:dyDescent="0.2">
      <c r="A2" s="2"/>
    </row>
    <row r="3" spans="1:12" x14ac:dyDescent="0.2">
      <c r="A3" s="2"/>
      <c r="B3" s="2" t="s">
        <v>18</v>
      </c>
      <c r="C3" s="2"/>
      <c r="D3" s="2"/>
      <c r="E3" s="2"/>
      <c r="F3" s="2"/>
    </row>
    <row r="4" spans="1:12" x14ac:dyDescent="0.2">
      <c r="A4" s="2"/>
      <c r="B4" s="1" t="s">
        <v>15</v>
      </c>
      <c r="C4" s="2">
        <v>11.07</v>
      </c>
      <c r="D4" s="2">
        <v>-1.6439999999999999</v>
      </c>
      <c r="E4" s="2">
        <v>3.6880000000000002E-4</v>
      </c>
      <c r="F4" s="2">
        <v>2.1909999999999999E-2</v>
      </c>
    </row>
    <row r="5" spans="1:12" x14ac:dyDescent="0.2"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</row>
    <row r="6" spans="1:12" x14ac:dyDescent="0.2">
      <c r="F6">
        <v>5.6703729999999996E-8</v>
      </c>
      <c r="H6">
        <v>707.6</v>
      </c>
      <c r="I6">
        <f>H6/1000000</f>
        <v>7.0760000000000007E-4</v>
      </c>
      <c r="J6">
        <v>22</v>
      </c>
      <c r="K6">
        <f>J6+273.15</f>
        <v>295.14999999999998</v>
      </c>
      <c r="L6">
        <f>2*(20.1*10^-3)^2</f>
        <v>8.0802000000000022E-4</v>
      </c>
    </row>
    <row r="8" spans="1:12" x14ac:dyDescent="0.2">
      <c r="B8" t="s">
        <v>7</v>
      </c>
      <c r="C8" t="s">
        <v>8</v>
      </c>
      <c r="D8" t="s">
        <v>19</v>
      </c>
      <c r="E8" t="s">
        <v>20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</row>
    <row r="9" spans="1:12" x14ac:dyDescent="0.2">
      <c r="A9">
        <v>1</v>
      </c>
      <c r="B9" s="2">
        <v>645.53599999999994</v>
      </c>
      <c r="C9" s="2">
        <v>435.08100000000002</v>
      </c>
      <c r="D9" s="2">
        <f>AVERAGE(C9:C10)+273.15</f>
        <v>707.178</v>
      </c>
      <c r="E9" s="5">
        <f>1/($C$4*D9^$D$4+$E$4*D9^$F$4)</f>
        <v>1527.5267319909117</v>
      </c>
      <c r="F9">
        <f>$I$6*E9*((C10+273.15)-(C9+273.15))</f>
        <v>-2.2763288901625498</v>
      </c>
      <c r="G9">
        <f>-$L$6*$F$6*(B10-B9)*((C10+273.15)^4-$K$6^4)</f>
        <v>-5.9302271913319418</v>
      </c>
      <c r="H9">
        <f>F9/G9</f>
        <v>0.38385188572367013</v>
      </c>
      <c r="I9">
        <f>AVERAGE(H19:H269)</f>
        <v>0.86895729422753465</v>
      </c>
      <c r="J9">
        <f>STDEV(H13:H636)</f>
        <v>2.8334227432689305E-2</v>
      </c>
      <c r="K9">
        <f>J9/SQRT(193)</f>
        <v>2.0395423191345509E-3</v>
      </c>
    </row>
    <row r="10" spans="1:12" x14ac:dyDescent="0.2">
      <c r="A10">
        <v>2</v>
      </c>
      <c r="B10" s="2">
        <v>646.07299999999998</v>
      </c>
      <c r="C10" s="2">
        <v>432.97500000000002</v>
      </c>
      <c r="D10" s="2">
        <f t="shared" ref="D10:D73" si="0">AVERAGE(C10:C11)+273.15</f>
        <v>704.74900000000002</v>
      </c>
      <c r="E10" s="5">
        <f t="shared" ref="E10:E73" si="1">1/($C$4*D10^$D$4+$E$4*D10^$F$4)</f>
        <v>1524.5784914775343</v>
      </c>
      <c r="F10">
        <f t="shared" ref="F10:F73" si="2">$I$6*E10*((C11+273.15)-(C10+273.15))</f>
        <v>-2.968834870047222</v>
      </c>
      <c r="G10">
        <f t="shared" ref="G10:G73" si="3">-$L$6*$F$6*(B11-B10)*((C11+273.15)^4-$K$6^4)</f>
        <v>-5.8354243168673845</v>
      </c>
      <c r="H10">
        <f t="shared" ref="H10:H73" si="4">F10/G10</f>
        <v>0.50876075308966973</v>
      </c>
    </row>
    <row r="11" spans="1:12" x14ac:dyDescent="0.2">
      <c r="A11">
        <v>3</v>
      </c>
      <c r="B11" s="2">
        <v>646.61</v>
      </c>
      <c r="C11" s="2">
        <v>430.22300000000001</v>
      </c>
      <c r="D11" s="2">
        <f t="shared" si="0"/>
        <v>701.75749999999994</v>
      </c>
      <c r="E11" s="5">
        <f t="shared" si="1"/>
        <v>1520.9256417263794</v>
      </c>
      <c r="F11">
        <f t="shared" si="2"/>
        <v>-3.4772247655805231</v>
      </c>
      <c r="G11">
        <f t="shared" si="3"/>
        <v>-5.7148696428732366</v>
      </c>
      <c r="H11">
        <f t="shared" si="4"/>
        <v>0.60845215777000572</v>
      </c>
    </row>
    <row r="12" spans="1:12" x14ac:dyDescent="0.2">
      <c r="A12">
        <v>4</v>
      </c>
      <c r="B12" s="2">
        <v>647.14599999999996</v>
      </c>
      <c r="C12" s="2">
        <v>426.99200000000002</v>
      </c>
      <c r="D12" s="2">
        <f t="shared" si="0"/>
        <v>698.35449999999992</v>
      </c>
      <c r="E12" s="5">
        <f t="shared" si="1"/>
        <v>1516.7407674650603</v>
      </c>
      <c r="F12">
        <f t="shared" si="2"/>
        <v>-3.8368536172333889</v>
      </c>
      <c r="G12">
        <f t="shared" si="3"/>
        <v>-5.5952602685046564</v>
      </c>
      <c r="H12">
        <f t="shared" si="4"/>
        <v>0.68573282262324409</v>
      </c>
    </row>
    <row r="13" spans="1:12" x14ac:dyDescent="0.2">
      <c r="A13">
        <v>5</v>
      </c>
      <c r="B13" s="2">
        <v>647.68200000000002</v>
      </c>
      <c r="C13" s="2">
        <v>423.41699999999997</v>
      </c>
      <c r="D13" s="2">
        <f t="shared" si="0"/>
        <v>694.65899999999999</v>
      </c>
      <c r="E13" s="5">
        <f t="shared" si="1"/>
        <v>1512.1602732591491</v>
      </c>
      <c r="F13">
        <f t="shared" si="2"/>
        <v>-4.0831375893108257</v>
      </c>
      <c r="G13">
        <f t="shared" si="3"/>
        <v>-5.4798081941658205</v>
      </c>
      <c r="H13">
        <f t="shared" si="4"/>
        <v>0.74512418037879757</v>
      </c>
    </row>
    <row r="14" spans="1:12" x14ac:dyDescent="0.2">
      <c r="A14">
        <v>6</v>
      </c>
      <c r="B14" s="2">
        <v>648.21900000000005</v>
      </c>
      <c r="C14" s="2">
        <v>419.601</v>
      </c>
      <c r="D14" s="2">
        <f t="shared" si="0"/>
        <v>690.7595</v>
      </c>
      <c r="E14" s="5">
        <f t="shared" si="1"/>
        <v>1507.286017541255</v>
      </c>
      <c r="F14">
        <f t="shared" si="2"/>
        <v>-4.2480908990865043</v>
      </c>
      <c r="G14">
        <f t="shared" si="3"/>
        <v>-5.3506081889604689</v>
      </c>
      <c r="H14">
        <f t="shared" si="4"/>
        <v>0.79394542621365727</v>
      </c>
    </row>
    <row r="15" spans="1:12" x14ac:dyDescent="0.2">
      <c r="A15">
        <v>7</v>
      </c>
      <c r="B15" s="2">
        <v>648.75599999999997</v>
      </c>
      <c r="C15" s="2">
        <v>415.61799999999999</v>
      </c>
      <c r="D15" s="2">
        <f>AVERAGE(C15:C16)+273.15</f>
        <v>686.73599999999999</v>
      </c>
      <c r="E15" s="5">
        <f t="shared" si="1"/>
        <v>1502.2123227134018</v>
      </c>
      <c r="F15">
        <f t="shared" si="2"/>
        <v>-4.3198915463394236</v>
      </c>
      <c r="G15">
        <f t="shared" si="3"/>
        <v>-5.2113481886261264</v>
      </c>
      <c r="H15">
        <f t="shared" si="4"/>
        <v>0.82893934352106335</v>
      </c>
    </row>
    <row r="16" spans="1:12" x14ac:dyDescent="0.2">
      <c r="A16">
        <v>8</v>
      </c>
      <c r="B16" s="2">
        <v>649.29200000000003</v>
      </c>
      <c r="C16" s="2">
        <v>411.55399999999997</v>
      </c>
      <c r="D16" s="2">
        <f>AVERAGE(C16:C17)+273.15</f>
        <v>682.66</v>
      </c>
      <c r="E16" s="5">
        <f t="shared" si="1"/>
        <v>1497.0259557950237</v>
      </c>
      <c r="F16">
        <f t="shared" si="2"/>
        <v>-4.330400275118409</v>
      </c>
      <c r="G16">
        <f t="shared" si="3"/>
        <v>-5.0930749216657469</v>
      </c>
      <c r="H16">
        <f t="shared" si="4"/>
        <v>0.85025261589949341</v>
      </c>
    </row>
    <row r="17" spans="1:8" x14ac:dyDescent="0.2">
      <c r="A17">
        <v>9</v>
      </c>
      <c r="B17" s="2">
        <v>649.82899999999995</v>
      </c>
      <c r="C17" s="2">
        <v>407.46600000000001</v>
      </c>
      <c r="D17" s="2">
        <f t="shared" si="0"/>
        <v>678.56200000000001</v>
      </c>
      <c r="E17" s="5">
        <f t="shared" si="1"/>
        <v>1491.7639863514503</v>
      </c>
      <c r="F17">
        <f t="shared" si="2"/>
        <v>-4.3362905842172568</v>
      </c>
      <c r="G17">
        <f t="shared" si="3"/>
        <v>-4.966755236333027</v>
      </c>
      <c r="H17">
        <f t="shared" si="4"/>
        <v>0.87306307194206645</v>
      </c>
    </row>
    <row r="18" spans="1:8" x14ac:dyDescent="0.2">
      <c r="A18">
        <v>10</v>
      </c>
      <c r="B18" s="2">
        <v>650.36599999999999</v>
      </c>
      <c r="C18" s="2">
        <v>403.358</v>
      </c>
      <c r="D18" s="2">
        <f t="shared" si="0"/>
        <v>674.46299999999997</v>
      </c>
      <c r="E18" s="5">
        <f t="shared" si="1"/>
        <v>1486.4525104601366</v>
      </c>
      <c r="F18">
        <f t="shared" si="2"/>
        <v>-4.3019184272826676</v>
      </c>
      <c r="G18">
        <f t="shared" si="3"/>
        <v>-4.8432544548081582</v>
      </c>
      <c r="H18">
        <f t="shared" si="4"/>
        <v>0.88822886912578436</v>
      </c>
    </row>
    <row r="19" spans="1:8" x14ac:dyDescent="0.2">
      <c r="A19">
        <v>11</v>
      </c>
      <c r="B19" s="2">
        <v>650.90300000000002</v>
      </c>
      <c r="C19" s="2">
        <v>399.26799999999997</v>
      </c>
      <c r="D19" s="2">
        <f t="shared" si="0"/>
        <v>670.39749999999992</v>
      </c>
      <c r="E19" s="5">
        <f t="shared" si="1"/>
        <v>1481.1363407323722</v>
      </c>
      <c r="F19">
        <f t="shared" si="2"/>
        <v>-4.235178433871635</v>
      </c>
      <c r="G19">
        <f t="shared" si="3"/>
        <v>-4.7146305964769066</v>
      </c>
      <c r="H19">
        <f t="shared" si="4"/>
        <v>0.89830546576362713</v>
      </c>
    </row>
    <row r="20" spans="1:8" x14ac:dyDescent="0.2">
      <c r="A20">
        <v>12</v>
      </c>
      <c r="B20" s="2">
        <v>651.43899999999996</v>
      </c>
      <c r="C20" s="2">
        <v>395.22699999999998</v>
      </c>
      <c r="D20" s="2">
        <f t="shared" si="0"/>
        <v>666.38549999999998</v>
      </c>
      <c r="E20" s="5">
        <f t="shared" si="1"/>
        <v>1475.8427119088672</v>
      </c>
      <c r="F20">
        <f t="shared" si="2"/>
        <v>-4.1594720046367089</v>
      </c>
      <c r="G20">
        <f t="shared" si="3"/>
        <v>-4.6074263281265724</v>
      </c>
      <c r="H20">
        <f t="shared" si="4"/>
        <v>0.90277558628441346</v>
      </c>
    </row>
    <row r="21" spans="1:8" x14ac:dyDescent="0.2">
      <c r="A21">
        <v>13</v>
      </c>
      <c r="B21" s="2">
        <v>651.976</v>
      </c>
      <c r="C21" s="2">
        <v>391.24400000000003</v>
      </c>
      <c r="D21" s="2">
        <f t="shared" si="0"/>
        <v>662.43049999999994</v>
      </c>
      <c r="E21" s="5">
        <f t="shared" si="1"/>
        <v>1470.5777495145148</v>
      </c>
      <c r="F21">
        <f t="shared" si="2"/>
        <v>-4.0863608626902828</v>
      </c>
      <c r="G21">
        <f t="shared" si="3"/>
        <v>-4.4950813424620382</v>
      </c>
      <c r="H21">
        <f t="shared" si="4"/>
        <v>0.90907384124268331</v>
      </c>
    </row>
    <row r="22" spans="1:8" x14ac:dyDescent="0.2">
      <c r="A22">
        <v>14</v>
      </c>
      <c r="B22" s="2">
        <v>652.51300000000003</v>
      </c>
      <c r="C22" s="2">
        <v>387.31700000000001</v>
      </c>
      <c r="D22" s="2">
        <f t="shared" si="0"/>
        <v>658.53949999999998</v>
      </c>
      <c r="E22" s="5">
        <f t="shared" si="1"/>
        <v>1465.3524707736194</v>
      </c>
      <c r="F22">
        <f t="shared" si="2"/>
        <v>-3.9971855390713564</v>
      </c>
      <c r="G22">
        <f t="shared" si="3"/>
        <v>-4.378559222294335</v>
      </c>
      <c r="H22">
        <f t="shared" si="4"/>
        <v>0.9128997316557611</v>
      </c>
    </row>
    <row r="23" spans="1:8" x14ac:dyDescent="0.2">
      <c r="A23">
        <v>15</v>
      </c>
      <c r="B23" s="2">
        <v>653.04899999999998</v>
      </c>
      <c r="C23" s="2">
        <v>383.46199999999999</v>
      </c>
      <c r="D23" s="2">
        <f t="shared" si="0"/>
        <v>654.71600000000001</v>
      </c>
      <c r="E23" s="5">
        <f t="shared" si="1"/>
        <v>1460.1734614929337</v>
      </c>
      <c r="F23">
        <f t="shared" si="2"/>
        <v>-3.9179654672083322</v>
      </c>
      <c r="G23">
        <f t="shared" si="3"/>
        <v>-4.2819914849522105</v>
      </c>
      <c r="H23">
        <f t="shared" si="4"/>
        <v>0.91498674880061304</v>
      </c>
    </row>
    <row r="24" spans="1:8" x14ac:dyDescent="0.2">
      <c r="A24">
        <v>16</v>
      </c>
      <c r="B24" s="2">
        <v>653.58600000000001</v>
      </c>
      <c r="C24" s="2">
        <v>379.67</v>
      </c>
      <c r="D24" s="2">
        <f t="shared" si="0"/>
        <v>650.95749999999998</v>
      </c>
      <c r="E24" s="5">
        <f t="shared" si="1"/>
        <v>1455.039238439161</v>
      </c>
      <c r="F24">
        <f t="shared" si="2"/>
        <v>-3.8352069750702316</v>
      </c>
      <c r="G24">
        <f t="shared" si="3"/>
        <v>-4.1808671326334244</v>
      </c>
      <c r="H24">
        <f t="shared" si="4"/>
        <v>0.91732333351012996</v>
      </c>
    </row>
    <row r="25" spans="1:8" x14ac:dyDescent="0.2">
      <c r="A25">
        <v>17</v>
      </c>
      <c r="B25" s="2">
        <v>654.12300000000005</v>
      </c>
      <c r="C25" s="2">
        <v>375.94499999999999</v>
      </c>
      <c r="D25" s="2">
        <f t="shared" si="0"/>
        <v>647.26900000000001</v>
      </c>
      <c r="E25" s="5">
        <f t="shared" si="1"/>
        <v>1449.9585759351544</v>
      </c>
      <c r="F25">
        <f t="shared" si="2"/>
        <v>-3.7469179937874695</v>
      </c>
      <c r="G25">
        <f t="shared" si="3"/>
        <v>-4.0757962450708867</v>
      </c>
      <c r="H25">
        <f t="shared" si="4"/>
        <v>0.91930944740401332</v>
      </c>
    </row>
    <row r="26" spans="1:8" x14ac:dyDescent="0.2">
      <c r="A26">
        <v>18</v>
      </c>
      <c r="B26" s="2">
        <v>654.65899999999999</v>
      </c>
      <c r="C26" s="2">
        <v>372.29300000000001</v>
      </c>
      <c r="D26" s="2">
        <f t="shared" si="0"/>
        <v>643.65499999999997</v>
      </c>
      <c r="E26" s="5">
        <f t="shared" si="1"/>
        <v>1444.9397736752035</v>
      </c>
      <c r="F26">
        <f t="shared" si="2"/>
        <v>-3.6562432366568269</v>
      </c>
      <c r="G26">
        <f t="shared" si="3"/>
        <v>-3.9895516301075427</v>
      </c>
      <c r="H26">
        <f t="shared" si="4"/>
        <v>0.91645467351885579</v>
      </c>
    </row>
    <row r="27" spans="1:8" x14ac:dyDescent="0.2">
      <c r="A27">
        <v>19</v>
      </c>
      <c r="B27" s="2">
        <v>655.19600000000003</v>
      </c>
      <c r="C27" s="2">
        <v>368.71699999999998</v>
      </c>
      <c r="D27" s="2">
        <f t="shared" si="0"/>
        <v>640.11500000000001</v>
      </c>
      <c r="E27" s="5">
        <f t="shared" si="1"/>
        <v>1439.9842968388477</v>
      </c>
      <c r="F27">
        <f t="shared" si="2"/>
        <v>-3.570340841104767</v>
      </c>
      <c r="G27">
        <f t="shared" si="3"/>
        <v>-3.8991014618365702</v>
      </c>
      <c r="H27">
        <f t="shared" si="4"/>
        <v>0.91568297877097327</v>
      </c>
    </row>
    <row r="28" spans="1:8" x14ac:dyDescent="0.2">
      <c r="A28">
        <v>20</v>
      </c>
      <c r="B28" s="2">
        <v>655.73299999999995</v>
      </c>
      <c r="C28" s="2">
        <v>365.21300000000002</v>
      </c>
      <c r="D28" s="2">
        <f t="shared" si="0"/>
        <v>636.64149999999995</v>
      </c>
      <c r="E28" s="5">
        <f t="shared" si="1"/>
        <v>1435.0836621483299</v>
      </c>
      <c r="F28">
        <f t="shared" si="2"/>
        <v>-3.4962466813144917</v>
      </c>
      <c r="G28">
        <f t="shared" si="3"/>
        <v>-3.804566832231715</v>
      </c>
      <c r="H28">
        <f t="shared" si="4"/>
        <v>0.91896051127156408</v>
      </c>
    </row>
    <row r="29" spans="1:8" x14ac:dyDescent="0.2">
      <c r="A29">
        <v>21</v>
      </c>
      <c r="B29" s="2">
        <v>656.26900000000001</v>
      </c>
      <c r="C29" s="2">
        <v>361.77</v>
      </c>
      <c r="D29" s="2">
        <f t="shared" si="0"/>
        <v>633.23299999999995</v>
      </c>
      <c r="E29" s="5">
        <f t="shared" si="1"/>
        <v>1430.2376114318226</v>
      </c>
      <c r="F29">
        <f t="shared" si="2"/>
        <v>-3.4146099156069671</v>
      </c>
      <c r="G29">
        <f t="shared" si="3"/>
        <v>-3.7204084655422451</v>
      </c>
      <c r="H29">
        <f t="shared" si="4"/>
        <v>0.91780511393640529</v>
      </c>
    </row>
    <row r="30" spans="1:8" x14ac:dyDescent="0.2">
      <c r="A30">
        <v>22</v>
      </c>
      <c r="B30" s="2">
        <v>656.80499999999995</v>
      </c>
      <c r="C30" s="2">
        <v>358.39600000000002</v>
      </c>
      <c r="D30" s="2">
        <f t="shared" si="0"/>
        <v>629.88400000000001</v>
      </c>
      <c r="E30" s="5">
        <f t="shared" si="1"/>
        <v>1425.4400617563645</v>
      </c>
      <c r="F30">
        <f t="shared" si="2"/>
        <v>-3.3527239727108928</v>
      </c>
      <c r="G30">
        <f t="shared" si="3"/>
        <v>-3.6455946274688502</v>
      </c>
      <c r="H30">
        <f t="shared" si="4"/>
        <v>0.91966450341153305</v>
      </c>
    </row>
    <row r="31" spans="1:8" x14ac:dyDescent="0.2">
      <c r="A31">
        <v>23</v>
      </c>
      <c r="B31" s="2">
        <v>657.34199999999998</v>
      </c>
      <c r="C31" s="2">
        <v>355.072</v>
      </c>
      <c r="D31" s="2">
        <f t="shared" si="0"/>
        <v>626.58849999999995</v>
      </c>
      <c r="E31" s="5">
        <f t="shared" si="1"/>
        <v>1420.6839634804242</v>
      </c>
      <c r="F31">
        <f t="shared" si="2"/>
        <v>-3.2842366023494831</v>
      </c>
      <c r="G31">
        <f t="shared" si="3"/>
        <v>-3.5664962889510905</v>
      </c>
      <c r="H31">
        <f t="shared" si="4"/>
        <v>0.92085798954115272</v>
      </c>
    </row>
    <row r="32" spans="1:8" x14ac:dyDescent="0.2">
      <c r="A32">
        <v>24</v>
      </c>
      <c r="B32" s="2">
        <v>657.87900000000002</v>
      </c>
      <c r="C32" s="2">
        <v>351.80500000000001</v>
      </c>
      <c r="D32" s="2">
        <f t="shared" si="0"/>
        <v>623.35950000000003</v>
      </c>
      <c r="E32" s="5">
        <f t="shared" si="1"/>
        <v>1415.9897300367256</v>
      </c>
      <c r="F32">
        <f t="shared" si="2"/>
        <v>-3.1972362765200235</v>
      </c>
      <c r="G32">
        <f t="shared" si="3"/>
        <v>-3.4904262896405291</v>
      </c>
      <c r="H32">
        <f t="shared" si="4"/>
        <v>0.9160016603156228</v>
      </c>
    </row>
    <row r="33" spans="1:8" x14ac:dyDescent="0.2">
      <c r="A33">
        <v>25</v>
      </c>
      <c r="B33">
        <v>658.41600000000005</v>
      </c>
      <c r="C33">
        <v>348.61399999999998</v>
      </c>
      <c r="D33" s="2">
        <f t="shared" si="0"/>
        <v>620.19449999999995</v>
      </c>
      <c r="E33" s="5">
        <f t="shared" si="1"/>
        <v>1411.3555356380039</v>
      </c>
      <c r="F33">
        <f t="shared" si="2"/>
        <v>-3.1348413806576771</v>
      </c>
      <c r="G33">
        <f t="shared" si="3"/>
        <v>-3.416729962517278</v>
      </c>
      <c r="H33">
        <f t="shared" si="4"/>
        <v>0.91749755323013027</v>
      </c>
    </row>
    <row r="34" spans="1:8" x14ac:dyDescent="0.2">
      <c r="A34">
        <v>26</v>
      </c>
      <c r="B34">
        <v>658.95299999999997</v>
      </c>
      <c r="C34">
        <v>345.47500000000002</v>
      </c>
      <c r="D34" s="2">
        <f t="shared" si="0"/>
        <v>617.08399999999995</v>
      </c>
      <c r="E34" s="5">
        <f t="shared" si="1"/>
        <v>1406.7690808116663</v>
      </c>
      <c r="F34">
        <f t="shared" si="2"/>
        <v>-3.0679146484768638</v>
      </c>
      <c r="G34">
        <f t="shared" si="3"/>
        <v>-3.3454551282438856</v>
      </c>
      <c r="H34">
        <f t="shared" si="4"/>
        <v>0.91703954495641082</v>
      </c>
    </row>
    <row r="35" spans="1:8" x14ac:dyDescent="0.2">
      <c r="A35">
        <v>27</v>
      </c>
      <c r="B35">
        <v>659.49</v>
      </c>
      <c r="C35">
        <v>342.39299999999997</v>
      </c>
      <c r="D35" s="2">
        <f t="shared" si="0"/>
        <v>614.0335</v>
      </c>
      <c r="E35" s="5">
        <f t="shared" si="1"/>
        <v>1402.2400148221595</v>
      </c>
      <c r="F35">
        <f t="shared" si="2"/>
        <v>-2.9955273791196482</v>
      </c>
      <c r="G35">
        <f t="shared" si="3"/>
        <v>-3.270565759227686</v>
      </c>
      <c r="H35">
        <f t="shared" si="4"/>
        <v>0.91590495334575217</v>
      </c>
    </row>
    <row r="36" spans="1:8" x14ac:dyDescent="0.2">
      <c r="A36">
        <v>28</v>
      </c>
      <c r="B36">
        <v>660.02599999999995</v>
      </c>
      <c r="C36">
        <v>339.37400000000002</v>
      </c>
      <c r="D36" s="2">
        <f t="shared" si="0"/>
        <v>611.04300000000001</v>
      </c>
      <c r="E36" s="5">
        <f t="shared" si="1"/>
        <v>1397.76995124118</v>
      </c>
      <c r="F36">
        <f t="shared" si="2"/>
        <v>-2.9296016958299451</v>
      </c>
      <c r="G36">
        <f t="shared" si="3"/>
        <v>-3.2041820607814055</v>
      </c>
      <c r="H36">
        <f t="shared" si="4"/>
        <v>0.9143056294109273</v>
      </c>
    </row>
    <row r="37" spans="1:8" x14ac:dyDescent="0.2">
      <c r="A37">
        <v>29</v>
      </c>
      <c r="B37">
        <v>660.56200000000001</v>
      </c>
      <c r="C37">
        <v>336.41199999999998</v>
      </c>
      <c r="D37" s="2">
        <f t="shared" si="0"/>
        <v>608.10649999999998</v>
      </c>
      <c r="E37" s="5">
        <f t="shared" si="1"/>
        <v>1393.3514337274423</v>
      </c>
      <c r="F37">
        <f t="shared" si="2"/>
        <v>-2.8700581662855673</v>
      </c>
      <c r="G37">
        <f t="shared" si="3"/>
        <v>-3.1457354250190086</v>
      </c>
      <c r="H37">
        <f t="shared" si="4"/>
        <v>0.91236476642603359</v>
      </c>
    </row>
    <row r="38" spans="1:8" x14ac:dyDescent="0.2">
      <c r="A38">
        <v>30</v>
      </c>
      <c r="B38">
        <v>661.09900000000005</v>
      </c>
      <c r="C38">
        <v>333.50099999999998</v>
      </c>
      <c r="D38" s="2">
        <f t="shared" si="0"/>
        <v>605.21849999999995</v>
      </c>
      <c r="E38" s="5">
        <f t="shared" si="1"/>
        <v>1388.9775184825078</v>
      </c>
      <c r="F38">
        <f t="shared" si="2"/>
        <v>-2.815838009804005</v>
      </c>
      <c r="G38">
        <f t="shared" si="3"/>
        <v>-3.0832279926975774</v>
      </c>
      <c r="H38">
        <f t="shared" si="4"/>
        <v>0.91327596158089253</v>
      </c>
    </row>
    <row r="39" spans="1:8" x14ac:dyDescent="0.2">
      <c r="A39">
        <v>31</v>
      </c>
      <c r="B39">
        <v>661.63599999999997</v>
      </c>
      <c r="C39">
        <v>330.63600000000002</v>
      </c>
      <c r="D39" s="2">
        <f t="shared" si="0"/>
        <v>602.38300000000004</v>
      </c>
      <c r="E39" s="5">
        <f t="shared" si="1"/>
        <v>1384.6555658836896</v>
      </c>
      <c r="F39">
        <f t="shared" si="2"/>
        <v>-2.7492690732445917</v>
      </c>
      <c r="G39">
        <f t="shared" si="3"/>
        <v>-3.0172350800886005</v>
      </c>
      <c r="H39">
        <f t="shared" si="4"/>
        <v>0.91118822374419028</v>
      </c>
    </row>
    <row r="40" spans="1:8" x14ac:dyDescent="0.2">
      <c r="A40">
        <v>32</v>
      </c>
      <c r="B40">
        <v>662.17200000000003</v>
      </c>
      <c r="C40">
        <v>327.83</v>
      </c>
      <c r="D40" s="2">
        <f t="shared" si="0"/>
        <v>599.59749999999997</v>
      </c>
      <c r="E40" s="5">
        <f t="shared" si="1"/>
        <v>1380.3830815837769</v>
      </c>
      <c r="F40">
        <f t="shared" si="2"/>
        <v>-2.7007388244818995</v>
      </c>
      <c r="G40">
        <f t="shared" si="3"/>
        <v>-2.9642038662081776</v>
      </c>
      <c r="H40">
        <f t="shared" si="4"/>
        <v>0.91111777272482153</v>
      </c>
    </row>
    <row r="41" spans="1:8" x14ac:dyDescent="0.2">
      <c r="A41">
        <v>33</v>
      </c>
      <c r="B41">
        <v>662.70899999999995</v>
      </c>
      <c r="C41">
        <v>325.065</v>
      </c>
      <c r="D41" s="2">
        <f t="shared" si="0"/>
        <v>596.86</v>
      </c>
      <c r="E41" s="5">
        <f t="shared" si="1"/>
        <v>1376.1582409902458</v>
      </c>
      <c r="F41">
        <f t="shared" si="2"/>
        <v>-2.6389155382898561</v>
      </c>
      <c r="G41">
        <f t="shared" si="3"/>
        <v>-2.9074942160164108</v>
      </c>
      <c r="H41">
        <f t="shared" si="4"/>
        <v>0.90762537849704228</v>
      </c>
    </row>
    <row r="42" spans="1:8" x14ac:dyDescent="0.2">
      <c r="A42">
        <v>34</v>
      </c>
      <c r="B42">
        <v>663.24599999999998</v>
      </c>
      <c r="C42">
        <v>322.35500000000002</v>
      </c>
      <c r="D42" s="2">
        <f t="shared" si="0"/>
        <v>594.16899999999998</v>
      </c>
      <c r="E42" s="5">
        <f t="shared" si="1"/>
        <v>1371.9799146569248</v>
      </c>
      <c r="F42">
        <f t="shared" si="2"/>
        <v>-2.5940123028972581</v>
      </c>
      <c r="G42">
        <f t="shared" si="3"/>
        <v>-2.8470210377726519</v>
      </c>
      <c r="H42">
        <f t="shared" si="4"/>
        <v>0.91113211615979717</v>
      </c>
    </row>
    <row r="43" spans="1:8" x14ac:dyDescent="0.2">
      <c r="A43">
        <v>35</v>
      </c>
      <c r="B43">
        <v>663.78200000000004</v>
      </c>
      <c r="C43">
        <v>319.68299999999999</v>
      </c>
      <c r="D43" s="2">
        <f t="shared" si="0"/>
        <v>591.524</v>
      </c>
      <c r="E43" s="5">
        <f t="shared" si="1"/>
        <v>1367.8484761559962</v>
      </c>
      <c r="F43">
        <f t="shared" si="2"/>
        <v>-2.5339349249639098</v>
      </c>
      <c r="G43">
        <f t="shared" si="3"/>
        <v>-2.7990044479390099</v>
      </c>
      <c r="H43">
        <f t="shared" si="4"/>
        <v>0.90529864174732599</v>
      </c>
    </row>
    <row r="44" spans="1:8" x14ac:dyDescent="0.2">
      <c r="A44">
        <v>36</v>
      </c>
      <c r="B44">
        <v>664.31899999999996</v>
      </c>
      <c r="C44">
        <v>317.065</v>
      </c>
      <c r="D44" s="2">
        <f t="shared" si="0"/>
        <v>588.92349999999999</v>
      </c>
      <c r="E44" s="5">
        <f t="shared" si="1"/>
        <v>1363.7626972340702</v>
      </c>
      <c r="F44">
        <f t="shared" si="2"/>
        <v>-2.4925910856256461</v>
      </c>
      <c r="G44">
        <f t="shared" si="3"/>
        <v>-2.7470800865863767</v>
      </c>
      <c r="H44">
        <f t="shared" si="4"/>
        <v>0.90736018137826913</v>
      </c>
    </row>
    <row r="45" spans="1:8" x14ac:dyDescent="0.2">
      <c r="A45">
        <v>37</v>
      </c>
      <c r="B45">
        <v>664.85599999999999</v>
      </c>
      <c r="C45">
        <v>314.48200000000003</v>
      </c>
      <c r="D45" s="2">
        <f t="shared" si="0"/>
        <v>586.36149999999998</v>
      </c>
      <c r="E45" s="5">
        <f t="shared" si="1"/>
        <v>1359.7141561097724</v>
      </c>
      <c r="F45">
        <f t="shared" si="2"/>
        <v>-2.4447818253697431</v>
      </c>
      <c r="G45">
        <f t="shared" si="3"/>
        <v>-2.6916420557868292</v>
      </c>
      <c r="H45">
        <f t="shared" si="4"/>
        <v>0.90828638232696834</v>
      </c>
    </row>
    <row r="46" spans="1:8" x14ac:dyDescent="0.2">
      <c r="A46">
        <v>38</v>
      </c>
      <c r="B46">
        <v>665.39200000000005</v>
      </c>
      <c r="C46">
        <v>311.94099999999997</v>
      </c>
      <c r="D46" s="2">
        <f t="shared" si="0"/>
        <v>583.84249999999997</v>
      </c>
      <c r="E46" s="5">
        <f t="shared" si="1"/>
        <v>1355.7109426594866</v>
      </c>
      <c r="F46">
        <f t="shared" si="2"/>
        <v>-2.3953747543754043</v>
      </c>
      <c r="G46">
        <f t="shared" si="3"/>
        <v>-2.64282560904245</v>
      </c>
      <c r="H46">
        <f t="shared" si="4"/>
        <v>0.90636882970242505</v>
      </c>
    </row>
    <row r="47" spans="1:8" x14ac:dyDescent="0.2">
      <c r="A47">
        <v>39</v>
      </c>
      <c r="B47">
        <v>665.928</v>
      </c>
      <c r="C47">
        <v>309.44400000000002</v>
      </c>
      <c r="D47" s="2">
        <f t="shared" si="0"/>
        <v>581.36149999999998</v>
      </c>
      <c r="E47" s="5">
        <f t="shared" si="1"/>
        <v>1351.746077344435</v>
      </c>
      <c r="F47">
        <f t="shared" si="2"/>
        <v>-2.3577614674709326</v>
      </c>
      <c r="G47">
        <f t="shared" si="3"/>
        <v>-2.6000883895487874</v>
      </c>
      <c r="H47">
        <f t="shared" si="4"/>
        <v>0.90680050607052343</v>
      </c>
    </row>
    <row r="48" spans="1:8" x14ac:dyDescent="0.2">
      <c r="A48">
        <v>40</v>
      </c>
      <c r="B48">
        <v>666.46500000000003</v>
      </c>
      <c r="C48">
        <v>306.97899999999998</v>
      </c>
      <c r="D48" s="2">
        <f t="shared" si="0"/>
        <v>578.92049999999995</v>
      </c>
      <c r="E48" s="5">
        <f t="shared" si="1"/>
        <v>1347.8236769781729</v>
      </c>
      <c r="F48">
        <f t="shared" si="2"/>
        <v>-2.3051413217664387</v>
      </c>
      <c r="G48">
        <f t="shared" si="3"/>
        <v>-2.5539350273708963</v>
      </c>
      <c r="H48">
        <f t="shared" si="4"/>
        <v>0.90258416798465935</v>
      </c>
    </row>
    <row r="49" spans="1:8" x14ac:dyDescent="0.2">
      <c r="A49">
        <v>41</v>
      </c>
      <c r="B49">
        <v>667.00199999999995</v>
      </c>
      <c r="C49">
        <v>304.56200000000001</v>
      </c>
      <c r="D49" s="2">
        <f t="shared" si="0"/>
        <v>576.52250000000004</v>
      </c>
      <c r="E49" s="5">
        <f t="shared" si="1"/>
        <v>1343.9495422568723</v>
      </c>
      <c r="F49">
        <f t="shared" si="2"/>
        <v>-2.2623783180242092</v>
      </c>
      <c r="G49">
        <f t="shared" si="3"/>
        <v>-2.5043970850555186</v>
      </c>
      <c r="H49">
        <f t="shared" si="4"/>
        <v>0.90336246257611974</v>
      </c>
    </row>
    <row r="50" spans="1:8" x14ac:dyDescent="0.2">
      <c r="A50">
        <v>42</v>
      </c>
      <c r="B50">
        <v>667.53800000000001</v>
      </c>
      <c r="C50">
        <v>302.18299999999999</v>
      </c>
      <c r="D50" s="2">
        <f t="shared" si="0"/>
        <v>574.16149999999993</v>
      </c>
      <c r="E50" s="5">
        <f t="shared" si="1"/>
        <v>1340.1149137184216</v>
      </c>
      <c r="F50">
        <f t="shared" si="2"/>
        <v>-2.2217856282351476</v>
      </c>
      <c r="G50">
        <f t="shared" si="3"/>
        <v>-2.4608323758419361</v>
      </c>
      <c r="H50">
        <f t="shared" si="4"/>
        <v>0.90285939426288542</v>
      </c>
    </row>
    <row r="51" spans="1:8" x14ac:dyDescent="0.2">
      <c r="A51">
        <v>43</v>
      </c>
      <c r="B51">
        <v>668.07399999999996</v>
      </c>
      <c r="C51">
        <v>299.83999999999997</v>
      </c>
      <c r="D51" s="2">
        <f t="shared" si="0"/>
        <v>571.83949999999993</v>
      </c>
      <c r="E51" s="5">
        <f t="shared" si="1"/>
        <v>1336.3239153732657</v>
      </c>
      <c r="F51">
        <f t="shared" si="2"/>
        <v>-2.175786028594243</v>
      </c>
      <c r="G51">
        <f t="shared" si="3"/>
        <v>-2.4230778269494069</v>
      </c>
      <c r="H51">
        <f t="shared" si="4"/>
        <v>0.89794310541543854</v>
      </c>
    </row>
    <row r="52" spans="1:8" x14ac:dyDescent="0.2">
      <c r="A52">
        <v>44</v>
      </c>
      <c r="B52">
        <v>668.61099999999999</v>
      </c>
      <c r="C52">
        <v>297.53899999999999</v>
      </c>
      <c r="D52" s="2">
        <f t="shared" si="0"/>
        <v>569.54999999999995</v>
      </c>
      <c r="E52" s="5">
        <f t="shared" si="1"/>
        <v>1332.566747882589</v>
      </c>
      <c r="F52">
        <f t="shared" si="2"/>
        <v>-2.1479813977662299</v>
      </c>
      <c r="G52">
        <f t="shared" si="3"/>
        <v>-2.3772218583147398</v>
      </c>
      <c r="H52">
        <f t="shared" si="4"/>
        <v>0.90356791489750854</v>
      </c>
    </row>
    <row r="53" spans="1:8" x14ac:dyDescent="0.2">
      <c r="A53">
        <v>45</v>
      </c>
      <c r="B53">
        <v>669.14700000000005</v>
      </c>
      <c r="C53">
        <v>295.26100000000002</v>
      </c>
      <c r="D53" s="2">
        <f t="shared" si="0"/>
        <v>567.29949999999997</v>
      </c>
      <c r="E53" s="5">
        <f t="shared" si="1"/>
        <v>1328.8548851873893</v>
      </c>
      <c r="F53">
        <f t="shared" si="2"/>
        <v>-2.0902818243544266</v>
      </c>
      <c r="G53">
        <f t="shared" si="3"/>
        <v>-2.3373527197905881</v>
      </c>
      <c r="H53">
        <f t="shared" si="4"/>
        <v>0.89429456096027404</v>
      </c>
    </row>
    <row r="54" spans="1:8" x14ac:dyDescent="0.2">
      <c r="A54">
        <v>46</v>
      </c>
      <c r="B54">
        <v>669.68299999999999</v>
      </c>
      <c r="C54">
        <v>293.03800000000001</v>
      </c>
      <c r="D54" s="2">
        <f t="shared" si="0"/>
        <v>565.08550000000002</v>
      </c>
      <c r="E54" s="5">
        <f t="shared" si="1"/>
        <v>1325.1850547640042</v>
      </c>
      <c r="F54">
        <f t="shared" si="2"/>
        <v>-2.0676305831760144</v>
      </c>
      <c r="G54">
        <f t="shared" si="3"/>
        <v>-2.3025554298521538</v>
      </c>
      <c r="H54">
        <f t="shared" si="4"/>
        <v>0.89797212104847191</v>
      </c>
    </row>
    <row r="55" spans="1:8" x14ac:dyDescent="0.2">
      <c r="A55">
        <v>47</v>
      </c>
      <c r="B55">
        <v>670.22</v>
      </c>
      <c r="C55">
        <v>290.83300000000003</v>
      </c>
      <c r="D55" s="2">
        <f t="shared" si="0"/>
        <v>562.89800000000002</v>
      </c>
      <c r="E55" s="5">
        <f t="shared" si="1"/>
        <v>1321.5413725899919</v>
      </c>
      <c r="F55">
        <f t="shared" si="2"/>
        <v>-2.0292162052809135</v>
      </c>
      <c r="G55">
        <f t="shared" si="3"/>
        <v>-2.260247891046788</v>
      </c>
      <c r="H55">
        <f t="shared" si="4"/>
        <v>0.89778480197635446</v>
      </c>
    </row>
    <row r="56" spans="1:8" x14ac:dyDescent="0.2">
      <c r="A56">
        <v>48</v>
      </c>
      <c r="B56">
        <v>670.75599999999997</v>
      </c>
      <c r="C56">
        <v>288.66300000000001</v>
      </c>
      <c r="D56" s="2">
        <f t="shared" si="0"/>
        <v>560.73699999999997</v>
      </c>
      <c r="E56" s="5">
        <f t="shared" si="1"/>
        <v>1317.9244051034216</v>
      </c>
      <c r="F56">
        <f t="shared" si="2"/>
        <v>-2.0068762410780767</v>
      </c>
      <c r="G56">
        <f t="shared" si="3"/>
        <v>-2.2271234637389665</v>
      </c>
      <c r="H56">
        <f t="shared" si="4"/>
        <v>0.90110686441642907</v>
      </c>
    </row>
    <row r="57" spans="1:8" x14ac:dyDescent="0.2">
      <c r="A57">
        <v>49</v>
      </c>
      <c r="B57">
        <v>671.29300000000001</v>
      </c>
      <c r="C57">
        <v>286.51100000000002</v>
      </c>
      <c r="D57" s="2">
        <f t="shared" si="0"/>
        <v>558.59899999999993</v>
      </c>
      <c r="E57" s="5">
        <f t="shared" si="1"/>
        <v>1314.3288165010615</v>
      </c>
      <c r="F57">
        <f t="shared" si="2"/>
        <v>-1.9753605058612871</v>
      </c>
      <c r="G57">
        <f t="shared" si="3"/>
        <v>-2.1906879783659785</v>
      </c>
      <c r="H57">
        <f t="shared" si="4"/>
        <v>0.90170783122418785</v>
      </c>
    </row>
    <row r="58" spans="1:8" x14ac:dyDescent="0.2">
      <c r="A58">
        <v>50</v>
      </c>
      <c r="B58">
        <v>671.83</v>
      </c>
      <c r="C58">
        <v>284.387</v>
      </c>
      <c r="D58" s="2">
        <f t="shared" si="0"/>
        <v>556.49099999999999</v>
      </c>
      <c r="E58" s="5">
        <f t="shared" si="1"/>
        <v>1310.7669412700777</v>
      </c>
      <c r="F58">
        <f t="shared" si="2"/>
        <v>-1.9403272545486343</v>
      </c>
      <c r="G58">
        <f t="shared" si="3"/>
        <v>-2.1552061766160011</v>
      </c>
      <c r="H58">
        <f t="shared" si="4"/>
        <v>0.90029774209131164</v>
      </c>
    </row>
    <row r="59" spans="1:8" x14ac:dyDescent="0.2">
      <c r="A59">
        <v>51</v>
      </c>
      <c r="B59">
        <v>672.36699999999996</v>
      </c>
      <c r="C59">
        <v>282.29500000000002</v>
      </c>
      <c r="D59" s="2">
        <f t="shared" si="0"/>
        <v>554.41</v>
      </c>
      <c r="E59" s="5">
        <f t="shared" si="1"/>
        <v>1307.2343174221187</v>
      </c>
      <c r="F59">
        <f t="shared" si="2"/>
        <v>-1.914747936226276</v>
      </c>
      <c r="G59">
        <f t="shared" si="3"/>
        <v>-2.1204899080135684</v>
      </c>
      <c r="H59">
        <f t="shared" si="4"/>
        <v>0.90297432163682056</v>
      </c>
    </row>
    <row r="60" spans="1:8" x14ac:dyDescent="0.2">
      <c r="A60">
        <v>52</v>
      </c>
      <c r="B60">
        <v>672.904</v>
      </c>
      <c r="C60">
        <v>280.22500000000002</v>
      </c>
      <c r="D60" s="2">
        <f t="shared" si="0"/>
        <v>552.36249999999995</v>
      </c>
      <c r="E60" s="5">
        <f t="shared" si="1"/>
        <v>1303.7426233998644</v>
      </c>
      <c r="F60">
        <f t="shared" si="2"/>
        <v>-1.8681197676435157</v>
      </c>
      <c r="G60">
        <f t="shared" si="3"/>
        <v>-2.0830170033860624</v>
      </c>
      <c r="H60">
        <f t="shared" si="4"/>
        <v>0.89683366223452854</v>
      </c>
    </row>
    <row r="61" spans="1:8" x14ac:dyDescent="0.2">
      <c r="A61">
        <v>53</v>
      </c>
      <c r="B61">
        <v>673.44</v>
      </c>
      <c r="C61">
        <v>278.2</v>
      </c>
      <c r="D61" s="2">
        <f t="shared" si="0"/>
        <v>550.34950000000003</v>
      </c>
      <c r="E61" s="5">
        <f t="shared" si="1"/>
        <v>1300.2942909355813</v>
      </c>
      <c r="F61">
        <f t="shared" si="2"/>
        <v>-1.8410965687722791</v>
      </c>
      <c r="G61">
        <f t="shared" si="3"/>
        <v>-2.0540761480335679</v>
      </c>
      <c r="H61">
        <f t="shared" si="4"/>
        <v>0.89631368853331905</v>
      </c>
    </row>
    <row r="62" spans="1:8" x14ac:dyDescent="0.2">
      <c r="A62">
        <v>54</v>
      </c>
      <c r="B62">
        <v>673.97699999999998</v>
      </c>
      <c r="C62">
        <v>276.19900000000001</v>
      </c>
      <c r="D62" s="2">
        <f t="shared" si="0"/>
        <v>548.36249999999995</v>
      </c>
      <c r="E62" s="5">
        <f t="shared" si="1"/>
        <v>1296.8753935451541</v>
      </c>
      <c r="F62">
        <f t="shared" si="2"/>
        <v>-1.8105609931763034</v>
      </c>
      <c r="G62">
        <f t="shared" si="3"/>
        <v>-2.0220577389251706</v>
      </c>
      <c r="H62">
        <f t="shared" si="4"/>
        <v>0.89540518963553983</v>
      </c>
    </row>
    <row r="63" spans="1:8" x14ac:dyDescent="0.2">
      <c r="A63">
        <v>55</v>
      </c>
      <c r="B63">
        <v>674.51400000000001</v>
      </c>
      <c r="C63">
        <v>274.226</v>
      </c>
      <c r="D63" s="2">
        <f t="shared" si="0"/>
        <v>546.40300000000002</v>
      </c>
      <c r="E63" s="5">
        <f t="shared" si="1"/>
        <v>1293.4890622986175</v>
      </c>
      <c r="F63">
        <f t="shared" si="2"/>
        <v>-1.7811209864989725</v>
      </c>
      <c r="G63">
        <f t="shared" si="3"/>
        <v>-1.9871075404456082</v>
      </c>
      <c r="H63">
        <f t="shared" si="4"/>
        <v>0.89633849716032821</v>
      </c>
    </row>
    <row r="64" spans="1:8" x14ac:dyDescent="0.2">
      <c r="A64">
        <v>56</v>
      </c>
      <c r="B64">
        <v>675.05</v>
      </c>
      <c r="C64">
        <v>272.27999999999997</v>
      </c>
      <c r="D64" s="2">
        <f t="shared" si="0"/>
        <v>544.46899999999994</v>
      </c>
      <c r="E64" s="5">
        <f t="shared" si="1"/>
        <v>1290.1323819526938</v>
      </c>
      <c r="F64">
        <f t="shared" si="2"/>
        <v>-1.7545893284087331</v>
      </c>
      <c r="G64">
        <f t="shared" si="3"/>
        <v>-1.9602837465771437</v>
      </c>
      <c r="H64">
        <f t="shared" si="4"/>
        <v>0.895069058993335</v>
      </c>
    </row>
    <row r="65" spans="1:8" x14ac:dyDescent="0.2">
      <c r="A65">
        <v>57</v>
      </c>
      <c r="B65">
        <v>675.58699999999999</v>
      </c>
      <c r="C65">
        <v>270.358</v>
      </c>
      <c r="D65" s="2">
        <f t="shared" si="0"/>
        <v>542.55899999999997</v>
      </c>
      <c r="E65" s="5">
        <f t="shared" si="1"/>
        <v>1286.8032478326875</v>
      </c>
      <c r="F65">
        <f t="shared" si="2"/>
        <v>-1.7282086745599714</v>
      </c>
      <c r="G65">
        <f t="shared" si="3"/>
        <v>-1.9304500912335689</v>
      </c>
      <c r="H65">
        <f t="shared" si="4"/>
        <v>0.89523613296608773</v>
      </c>
    </row>
    <row r="66" spans="1:8" x14ac:dyDescent="0.2">
      <c r="A66">
        <v>58</v>
      </c>
      <c r="B66">
        <v>676.12400000000002</v>
      </c>
      <c r="C66">
        <v>268.45999999999998</v>
      </c>
      <c r="D66" s="2">
        <f t="shared" si="0"/>
        <v>540.66949999999997</v>
      </c>
      <c r="E66" s="5">
        <f t="shared" si="1"/>
        <v>1283.4960003295444</v>
      </c>
      <c r="F66">
        <f t="shared" si="2"/>
        <v>-1.7083275290560933</v>
      </c>
      <c r="G66">
        <f t="shared" si="3"/>
        <v>-1.8976510841719378</v>
      </c>
      <c r="H66">
        <f t="shared" si="4"/>
        <v>0.90023268413515645</v>
      </c>
    </row>
    <row r="67" spans="1:8" x14ac:dyDescent="0.2">
      <c r="A67">
        <v>59</v>
      </c>
      <c r="B67">
        <v>676.66</v>
      </c>
      <c r="C67">
        <v>266.57900000000001</v>
      </c>
      <c r="D67" s="2">
        <f t="shared" si="0"/>
        <v>538.80600000000004</v>
      </c>
      <c r="E67" s="5">
        <f t="shared" si="1"/>
        <v>1280.2207267162275</v>
      </c>
      <c r="F67">
        <f t="shared" si="2"/>
        <v>-1.6722622077702507</v>
      </c>
      <c r="G67">
        <f t="shared" si="3"/>
        <v>-1.8692856940886362</v>
      </c>
      <c r="H67">
        <f t="shared" si="4"/>
        <v>0.89459958585172628</v>
      </c>
    </row>
    <row r="68" spans="1:8" x14ac:dyDescent="0.2">
      <c r="A68">
        <v>60</v>
      </c>
      <c r="B68">
        <v>677.19600000000003</v>
      </c>
      <c r="C68">
        <v>264.733</v>
      </c>
      <c r="D68" s="2">
        <f t="shared" si="0"/>
        <v>536.97499999999991</v>
      </c>
      <c r="E68" s="5">
        <f t="shared" si="1"/>
        <v>1276.9894384952306</v>
      </c>
      <c r="F68">
        <f t="shared" si="2"/>
        <v>-1.640933471649501</v>
      </c>
      <c r="G68">
        <f t="shared" si="3"/>
        <v>-1.8451007371463612</v>
      </c>
      <c r="H68">
        <f t="shared" si="4"/>
        <v>0.8893462772050994</v>
      </c>
    </row>
    <row r="69" spans="1:8" x14ac:dyDescent="0.2">
      <c r="A69">
        <v>61</v>
      </c>
      <c r="B69">
        <v>677.73299999999995</v>
      </c>
      <c r="C69">
        <v>262.91699999999997</v>
      </c>
      <c r="D69" s="2">
        <f t="shared" si="0"/>
        <v>535.17049999999995</v>
      </c>
      <c r="E69" s="5">
        <f t="shared" si="1"/>
        <v>1273.7921342448967</v>
      </c>
      <c r="F69">
        <f t="shared" si="2"/>
        <v>-1.6160942183457041</v>
      </c>
      <c r="G69">
        <f t="shared" si="3"/>
        <v>-1.8146677320132925</v>
      </c>
      <c r="H69">
        <f t="shared" si="4"/>
        <v>0.89057307287473508</v>
      </c>
    </row>
    <row r="70" spans="1:8" x14ac:dyDescent="0.2">
      <c r="A70">
        <v>62</v>
      </c>
      <c r="B70">
        <v>678.26900000000001</v>
      </c>
      <c r="C70">
        <v>261.12400000000002</v>
      </c>
      <c r="D70" s="2">
        <f t="shared" si="0"/>
        <v>533.38649999999996</v>
      </c>
      <c r="E70" s="5">
        <f t="shared" si="1"/>
        <v>1270.6186380911508</v>
      </c>
      <c r="F70">
        <f t="shared" si="2"/>
        <v>-1.5958843032560843</v>
      </c>
      <c r="G70">
        <f t="shared" si="3"/>
        <v>-1.7882080794189181</v>
      </c>
      <c r="H70">
        <f t="shared" si="4"/>
        <v>0.89244888311581172</v>
      </c>
    </row>
    <row r="71" spans="1:8" x14ac:dyDescent="0.2">
      <c r="A71">
        <v>63</v>
      </c>
      <c r="B71">
        <v>678.80499999999995</v>
      </c>
      <c r="C71">
        <v>259.34899999999999</v>
      </c>
      <c r="D71" s="2">
        <f t="shared" si="0"/>
        <v>531.62249999999995</v>
      </c>
      <c r="E71" s="5">
        <f t="shared" si="1"/>
        <v>1267.4684448563139</v>
      </c>
      <c r="F71">
        <f t="shared" si="2"/>
        <v>-1.572196757280353</v>
      </c>
      <c r="G71">
        <f t="shared" si="3"/>
        <v>-1.7656227262626214</v>
      </c>
      <c r="H71">
        <f t="shared" si="4"/>
        <v>0.89044886764019937</v>
      </c>
    </row>
    <row r="72" spans="1:8" x14ac:dyDescent="0.2">
      <c r="A72">
        <v>64</v>
      </c>
      <c r="B72">
        <v>679.34199999999998</v>
      </c>
      <c r="C72">
        <v>257.596</v>
      </c>
      <c r="D72" s="2">
        <f t="shared" si="0"/>
        <v>529.87750000000005</v>
      </c>
      <c r="E72" s="5">
        <f t="shared" si="1"/>
        <v>1264.340135473223</v>
      </c>
      <c r="F72">
        <f t="shared" si="2"/>
        <v>-1.554001977718271</v>
      </c>
      <c r="G72">
        <f t="shared" si="3"/>
        <v>-1.7401898524489654</v>
      </c>
      <c r="H72">
        <f t="shared" si="4"/>
        <v>0.89300714834724926</v>
      </c>
    </row>
    <row r="73" spans="1:8" x14ac:dyDescent="0.2">
      <c r="A73">
        <v>65</v>
      </c>
      <c r="B73">
        <v>679.87900000000002</v>
      </c>
      <c r="C73">
        <v>255.85900000000001</v>
      </c>
      <c r="D73" s="2">
        <f t="shared" si="0"/>
        <v>528.15249999999992</v>
      </c>
      <c r="E73" s="5">
        <f t="shared" si="1"/>
        <v>1261.2358675972109</v>
      </c>
      <c r="F73">
        <f t="shared" si="2"/>
        <v>-1.5287677063489609</v>
      </c>
      <c r="G73">
        <f t="shared" si="3"/>
        <v>-1.7121582184279192</v>
      </c>
      <c r="H73">
        <f t="shared" si="4"/>
        <v>0.89288927267052165</v>
      </c>
    </row>
    <row r="74" spans="1:8" x14ac:dyDescent="0.2">
      <c r="A74">
        <v>66</v>
      </c>
      <c r="B74">
        <v>680.41499999999996</v>
      </c>
      <c r="C74">
        <v>254.14599999999999</v>
      </c>
      <c r="D74" s="2">
        <f t="shared" ref="D74:D137" si="5">AVERAGE(C74:C75)+273.15</f>
        <v>526.45499999999993</v>
      </c>
      <c r="E74" s="5">
        <f t="shared" ref="E74:E137" si="6">1/($C$4*D74^$D$4+$E$4*D74^$F$4)</f>
        <v>1258.1695874631421</v>
      </c>
      <c r="F74">
        <f t="shared" ref="F74:F137" si="7">$I$6*E74*((C75+273.15)-(C74+273.15))</f>
        <v>-1.4974523057494757</v>
      </c>
      <c r="G74">
        <f t="shared" ref="G74:G137" si="8">-$L$6*$F$6*(B75-B74)*((C75+273.15)^4-$K$6^4)</f>
        <v>-1.6911991097719261</v>
      </c>
      <c r="H74">
        <f t="shared" ref="H74:H137" si="9">F74/G74</f>
        <v>0.8854382060024979</v>
      </c>
    </row>
    <row r="75" spans="1:8" x14ac:dyDescent="0.2">
      <c r="A75">
        <v>67</v>
      </c>
      <c r="B75">
        <v>680.952</v>
      </c>
      <c r="C75">
        <v>252.464</v>
      </c>
      <c r="D75" s="2">
        <f t="shared" si="5"/>
        <v>524.78150000000005</v>
      </c>
      <c r="E75" s="5">
        <f t="shared" si="6"/>
        <v>1255.1354589929626</v>
      </c>
      <c r="F75">
        <f t="shared" si="7"/>
        <v>-1.4787428615544638</v>
      </c>
      <c r="G75">
        <f t="shared" si="8"/>
        <v>-1.6675170814632134</v>
      </c>
      <c r="H75">
        <f t="shared" si="9"/>
        <v>0.88679323168125868</v>
      </c>
    </row>
    <row r="76" spans="1:8" x14ac:dyDescent="0.2">
      <c r="A76">
        <v>68</v>
      </c>
      <c r="B76">
        <v>681.48900000000003</v>
      </c>
      <c r="C76">
        <v>250.79900000000001</v>
      </c>
      <c r="D76" s="2">
        <f t="shared" si="5"/>
        <v>523.12300000000005</v>
      </c>
      <c r="E76" s="5">
        <f t="shared" si="6"/>
        <v>1252.1175221196561</v>
      </c>
      <c r="F76">
        <f t="shared" si="7"/>
        <v>-1.4636692884928251</v>
      </c>
      <c r="G76">
        <f t="shared" si="8"/>
        <v>-1.6442420334210837</v>
      </c>
      <c r="H76">
        <f t="shared" si="9"/>
        <v>0.89017873204922826</v>
      </c>
    </row>
    <row r="77" spans="1:8" x14ac:dyDescent="0.2">
      <c r="A77">
        <v>69</v>
      </c>
      <c r="B77">
        <v>682.02599999999995</v>
      </c>
      <c r="C77">
        <v>249.14699999999999</v>
      </c>
      <c r="D77" s="2">
        <f t="shared" si="5"/>
        <v>521.48649999999998</v>
      </c>
      <c r="E77" s="5">
        <f t="shared" si="6"/>
        <v>1249.1288498298095</v>
      </c>
      <c r="F77">
        <f t="shared" si="7"/>
        <v>-1.4327752736803319</v>
      </c>
      <c r="G77">
        <f t="shared" si="8"/>
        <v>-1.6185976419053614</v>
      </c>
      <c r="H77">
        <f t="shared" si="9"/>
        <v>0.88519545351228524</v>
      </c>
    </row>
    <row r="78" spans="1:8" x14ac:dyDescent="0.2">
      <c r="A78">
        <v>70</v>
      </c>
      <c r="B78">
        <v>682.56200000000001</v>
      </c>
      <c r="C78">
        <v>247.52600000000001</v>
      </c>
      <c r="D78" s="2">
        <f t="shared" si="5"/>
        <v>519.87699999999995</v>
      </c>
      <c r="E78" s="5">
        <f t="shared" si="6"/>
        <v>1246.1790239855754</v>
      </c>
      <c r="F78">
        <f t="shared" si="7"/>
        <v>-1.4091104512407262</v>
      </c>
      <c r="G78">
        <f t="shared" si="8"/>
        <v>-1.5995196853642109</v>
      </c>
      <c r="H78">
        <f t="shared" si="9"/>
        <v>0.88095849281146643</v>
      </c>
    </row>
    <row r="79" spans="1:8" x14ac:dyDescent="0.2">
      <c r="A79">
        <v>71</v>
      </c>
      <c r="B79">
        <v>683.09900000000005</v>
      </c>
      <c r="C79">
        <v>245.928</v>
      </c>
      <c r="D79" s="2">
        <f t="shared" si="5"/>
        <v>518.27749999999992</v>
      </c>
      <c r="E79" s="5">
        <f t="shared" si="6"/>
        <v>1243.2372183621465</v>
      </c>
      <c r="F79">
        <f t="shared" si="7"/>
        <v>-1.4084231637966003</v>
      </c>
      <c r="G79">
        <f t="shared" si="8"/>
        <v>-1.5775841898661407</v>
      </c>
      <c r="H79">
        <f t="shared" si="9"/>
        <v>0.89277210867339263</v>
      </c>
    </row>
    <row r="80" spans="1:8" x14ac:dyDescent="0.2">
      <c r="A80">
        <v>72</v>
      </c>
      <c r="B80">
        <v>683.63599999999997</v>
      </c>
      <c r="C80">
        <v>244.327</v>
      </c>
      <c r="D80" s="2">
        <f t="shared" si="5"/>
        <v>516.69200000000001</v>
      </c>
      <c r="E80" s="5">
        <f t="shared" si="6"/>
        <v>1240.310993375047</v>
      </c>
      <c r="F80">
        <f t="shared" si="7"/>
        <v>-1.3779011724921717</v>
      </c>
      <c r="G80">
        <f t="shared" si="8"/>
        <v>-1.5533721604325479</v>
      </c>
      <c r="H80">
        <f t="shared" si="9"/>
        <v>0.8870386682535143</v>
      </c>
    </row>
    <row r="81" spans="1:8" x14ac:dyDescent="0.2">
      <c r="A81">
        <v>73</v>
      </c>
      <c r="B81">
        <v>684.17200000000003</v>
      </c>
      <c r="C81">
        <v>242.75700000000001</v>
      </c>
      <c r="D81" s="2">
        <f t="shared" si="5"/>
        <v>515.12149999999997</v>
      </c>
      <c r="E81" s="5">
        <f t="shared" si="6"/>
        <v>1237.4024457218782</v>
      </c>
      <c r="F81">
        <f t="shared" si="7"/>
        <v>-1.3755455598012141</v>
      </c>
      <c r="G81">
        <f t="shared" si="8"/>
        <v>-1.5351366059668861</v>
      </c>
      <c r="H81">
        <f t="shared" si="9"/>
        <v>0.89604114347520514</v>
      </c>
    </row>
    <row r="82" spans="1:8" x14ac:dyDescent="0.2">
      <c r="A82">
        <v>74</v>
      </c>
      <c r="B82">
        <v>684.70899999999995</v>
      </c>
      <c r="C82">
        <v>241.18600000000001</v>
      </c>
      <c r="D82" s="2">
        <f t="shared" si="5"/>
        <v>513.55549999999994</v>
      </c>
      <c r="E82" s="5">
        <f t="shared" si="6"/>
        <v>1234.4922893771329</v>
      </c>
      <c r="F82">
        <f t="shared" si="7"/>
        <v>-1.3635752473266789</v>
      </c>
      <c r="G82">
        <f t="shared" si="8"/>
        <v>-1.5143284269357276</v>
      </c>
      <c r="H82">
        <f t="shared" si="9"/>
        <v>0.90044882145275407</v>
      </c>
    </row>
    <row r="83" spans="1:8" x14ac:dyDescent="0.2">
      <c r="A83">
        <v>75</v>
      </c>
      <c r="B83">
        <v>685.24599999999998</v>
      </c>
      <c r="C83">
        <v>239.625</v>
      </c>
      <c r="D83" s="2">
        <f t="shared" si="5"/>
        <v>512.00299999999993</v>
      </c>
      <c r="E83" s="5">
        <f t="shared" si="6"/>
        <v>1231.5973948636731</v>
      </c>
      <c r="F83">
        <f t="shared" si="7"/>
        <v>-1.3455625208389312</v>
      </c>
      <c r="G83">
        <f t="shared" si="8"/>
        <v>-1.4911509542833656</v>
      </c>
      <c r="H83">
        <f t="shared" si="9"/>
        <v>0.90236506034065278</v>
      </c>
    </row>
    <row r="84" spans="1:8" x14ac:dyDescent="0.2">
      <c r="A84">
        <v>76</v>
      </c>
      <c r="B84">
        <v>685.78200000000004</v>
      </c>
      <c r="C84">
        <v>238.08099999999999</v>
      </c>
      <c r="D84" s="2">
        <f t="shared" si="5"/>
        <v>510.46449999999999</v>
      </c>
      <c r="E84" s="5">
        <f t="shared" si="6"/>
        <v>1228.7189298163848</v>
      </c>
      <c r="F84">
        <f t="shared" si="7"/>
        <v>-1.3328538420934808</v>
      </c>
      <c r="G84">
        <f t="shared" si="8"/>
        <v>-1.4711201546121184</v>
      </c>
      <c r="H84">
        <f t="shared" si="9"/>
        <v>0.90601290310301441</v>
      </c>
    </row>
    <row r="85" spans="1:8" x14ac:dyDescent="0.2">
      <c r="A85">
        <v>77</v>
      </c>
      <c r="B85">
        <v>686.31799999999998</v>
      </c>
      <c r="C85">
        <v>236.548</v>
      </c>
      <c r="D85" s="2">
        <f t="shared" si="5"/>
        <v>508.94499999999999</v>
      </c>
      <c r="E85" s="5">
        <f t="shared" si="6"/>
        <v>1225.8665349059888</v>
      </c>
      <c r="F85">
        <f t="shared" si="7"/>
        <v>-1.306339279109789</v>
      </c>
      <c r="G85">
        <f t="shared" si="8"/>
        <v>-1.4543255945414708</v>
      </c>
      <c r="H85">
        <f t="shared" si="9"/>
        <v>0.8982440273435881</v>
      </c>
    </row>
    <row r="86" spans="1:8" x14ac:dyDescent="0.2">
      <c r="A86">
        <v>78</v>
      </c>
      <c r="B86">
        <v>686.85500000000002</v>
      </c>
      <c r="C86">
        <v>235.042</v>
      </c>
      <c r="D86" s="2">
        <f t="shared" si="5"/>
        <v>507.45</v>
      </c>
      <c r="E86" s="5">
        <f t="shared" si="6"/>
        <v>1223.0509161348518</v>
      </c>
      <c r="F86">
        <f t="shared" si="7"/>
        <v>-1.2842993491334518</v>
      </c>
      <c r="G86">
        <f t="shared" si="8"/>
        <v>-1.432568312081677</v>
      </c>
      <c r="H86">
        <f t="shared" si="9"/>
        <v>0.89650129651913468</v>
      </c>
    </row>
    <row r="87" spans="1:8" x14ac:dyDescent="0.2">
      <c r="A87">
        <v>79</v>
      </c>
      <c r="B87">
        <v>687.39099999999996</v>
      </c>
      <c r="C87">
        <v>233.55799999999999</v>
      </c>
      <c r="D87" s="2">
        <f t="shared" si="5"/>
        <v>505.97849999999994</v>
      </c>
      <c r="E87" s="5">
        <f t="shared" si="6"/>
        <v>1220.2706090495449</v>
      </c>
      <c r="F87">
        <f t="shared" si="7"/>
        <v>-1.259793221643688</v>
      </c>
      <c r="G87">
        <f t="shared" si="8"/>
        <v>-1.4140026302372559</v>
      </c>
      <c r="H87">
        <f t="shared" si="9"/>
        <v>0.89094121517461888</v>
      </c>
    </row>
    <row r="88" spans="1:8" x14ac:dyDescent="0.2">
      <c r="A88">
        <v>80</v>
      </c>
      <c r="B88">
        <v>687.92700000000002</v>
      </c>
      <c r="C88">
        <v>232.09899999999999</v>
      </c>
      <c r="D88" s="2">
        <f t="shared" si="5"/>
        <v>504.52449999999999</v>
      </c>
      <c r="E88" s="5">
        <f t="shared" si="6"/>
        <v>1217.514628089494</v>
      </c>
      <c r="F88">
        <f t="shared" si="7"/>
        <v>-1.2483328453615572</v>
      </c>
      <c r="G88">
        <f t="shared" si="8"/>
        <v>-1.3983266582138181</v>
      </c>
      <c r="H88">
        <f t="shared" si="9"/>
        <v>0.89273335241719654</v>
      </c>
    </row>
    <row r="89" spans="1:8" x14ac:dyDescent="0.2">
      <c r="A89">
        <v>81</v>
      </c>
      <c r="B89">
        <v>688.46400000000006</v>
      </c>
      <c r="C89">
        <v>230.65</v>
      </c>
      <c r="D89" s="2">
        <f t="shared" si="5"/>
        <v>503.0865</v>
      </c>
      <c r="E89" s="5">
        <f t="shared" si="6"/>
        <v>1214.7804108130979</v>
      </c>
      <c r="F89">
        <f t="shared" si="7"/>
        <v>-1.2266186888725228</v>
      </c>
      <c r="G89">
        <f t="shared" si="8"/>
        <v>-1.3804444621376308</v>
      </c>
      <c r="H89">
        <f t="shared" si="9"/>
        <v>0.88856793773006448</v>
      </c>
    </row>
    <row r="90" spans="1:8" x14ac:dyDescent="0.2">
      <c r="A90">
        <v>82</v>
      </c>
      <c r="B90">
        <v>689.00099999999998</v>
      </c>
      <c r="C90">
        <v>229.22300000000001</v>
      </c>
      <c r="D90" s="2">
        <f t="shared" si="5"/>
        <v>501.66549999999995</v>
      </c>
      <c r="E90" s="5">
        <f t="shared" si="6"/>
        <v>1212.0701329079013</v>
      </c>
      <c r="F90">
        <f t="shared" si="7"/>
        <v>-1.2135900688545855</v>
      </c>
      <c r="G90">
        <f t="shared" si="8"/>
        <v>-1.3603245533536907</v>
      </c>
      <c r="H90">
        <f t="shared" si="9"/>
        <v>0.89213273836941942</v>
      </c>
    </row>
    <row r="91" spans="1:8" x14ac:dyDescent="0.2">
      <c r="A91">
        <v>83</v>
      </c>
      <c r="B91">
        <v>689.53700000000003</v>
      </c>
      <c r="C91">
        <v>227.80799999999999</v>
      </c>
      <c r="D91" s="2">
        <f t="shared" si="5"/>
        <v>500.25849999999997</v>
      </c>
      <c r="E91" s="5">
        <f t="shared" si="6"/>
        <v>1209.3783273003685</v>
      </c>
      <c r="F91">
        <f t="shared" si="7"/>
        <v>-1.1972027900524402</v>
      </c>
      <c r="G91">
        <f t="shared" si="8"/>
        <v>-1.3431193221604463</v>
      </c>
      <c r="H91">
        <f t="shared" si="9"/>
        <v>0.89135996355610825</v>
      </c>
    </row>
    <row r="92" spans="1:8" x14ac:dyDescent="0.2">
      <c r="A92">
        <v>84</v>
      </c>
      <c r="B92">
        <v>690.07299999999998</v>
      </c>
      <c r="C92">
        <v>226.40899999999999</v>
      </c>
      <c r="D92" s="2">
        <f t="shared" si="5"/>
        <v>498.86449999999996</v>
      </c>
      <c r="E92" s="5">
        <f t="shared" si="6"/>
        <v>1206.7032991585379</v>
      </c>
      <c r="F92">
        <f t="shared" si="7"/>
        <v>-1.1860160604790924</v>
      </c>
      <c r="G92">
        <f t="shared" si="8"/>
        <v>-1.3286536935978626</v>
      </c>
      <c r="H92">
        <f t="shared" si="9"/>
        <v>0.89264498807622206</v>
      </c>
    </row>
    <row r="93" spans="1:8" x14ac:dyDescent="0.2">
      <c r="A93">
        <v>85</v>
      </c>
      <c r="B93">
        <v>690.61</v>
      </c>
      <c r="C93">
        <v>225.02</v>
      </c>
      <c r="D93" s="2">
        <f t="shared" si="5"/>
        <v>497.4855</v>
      </c>
      <c r="E93" s="5">
        <f t="shared" si="6"/>
        <v>1204.0491121853045</v>
      </c>
      <c r="F93">
        <f t="shared" si="7"/>
        <v>-1.1663676727899737</v>
      </c>
      <c r="G93">
        <f t="shared" si="8"/>
        <v>-1.3096216233092144</v>
      </c>
      <c r="H93">
        <f t="shared" si="9"/>
        <v>0.89061424462642891</v>
      </c>
    </row>
    <row r="94" spans="1:8" x14ac:dyDescent="0.2">
      <c r="A94">
        <v>86</v>
      </c>
      <c r="B94">
        <v>691.14599999999996</v>
      </c>
      <c r="C94">
        <v>223.65100000000001</v>
      </c>
      <c r="D94" s="2">
        <f t="shared" si="5"/>
        <v>496.12599999999998</v>
      </c>
      <c r="E94" s="5">
        <f t="shared" si="6"/>
        <v>1201.4247076876084</v>
      </c>
      <c r="F94">
        <f t="shared" si="7"/>
        <v>-1.1476729662656842</v>
      </c>
      <c r="G94">
        <f t="shared" si="8"/>
        <v>-1.2934270670069341</v>
      </c>
      <c r="H94">
        <f t="shared" si="9"/>
        <v>0.88731169738195326</v>
      </c>
    </row>
    <row r="95" spans="1:8" x14ac:dyDescent="0.2">
      <c r="A95">
        <v>87</v>
      </c>
      <c r="B95">
        <v>691.68200000000002</v>
      </c>
      <c r="C95">
        <v>222.30099999999999</v>
      </c>
      <c r="D95" s="2">
        <f t="shared" si="5"/>
        <v>494.78199999999998</v>
      </c>
      <c r="E95" s="5">
        <f t="shared" si="6"/>
        <v>1198.8226460192072</v>
      </c>
      <c r="F95">
        <f t="shared" si="7"/>
        <v>-1.1350078779844486</v>
      </c>
      <c r="G95">
        <f t="shared" si="8"/>
        <v>-1.2798899601246927</v>
      </c>
      <c r="H95">
        <f t="shared" si="9"/>
        <v>0.88680114177461866</v>
      </c>
    </row>
    <row r="96" spans="1:8" x14ac:dyDescent="0.2">
      <c r="A96">
        <v>88</v>
      </c>
      <c r="B96">
        <v>692.21900000000005</v>
      </c>
      <c r="C96">
        <v>220.96299999999999</v>
      </c>
      <c r="D96" s="2">
        <f t="shared" si="5"/>
        <v>493.45299999999997</v>
      </c>
      <c r="E96" s="5">
        <f t="shared" si="6"/>
        <v>1196.242200918324</v>
      </c>
      <c r="F96">
        <f t="shared" si="7"/>
        <v>-1.1173284954080902</v>
      </c>
      <c r="G96">
        <f t="shared" si="8"/>
        <v>-1.2619264391853238</v>
      </c>
      <c r="H96">
        <f t="shared" si="9"/>
        <v>0.88541491858227228</v>
      </c>
    </row>
    <row r="97" spans="1:8" x14ac:dyDescent="0.2">
      <c r="A97">
        <v>89</v>
      </c>
      <c r="B97">
        <v>692.755</v>
      </c>
      <c r="C97">
        <v>219.643</v>
      </c>
      <c r="D97" s="2">
        <f t="shared" si="5"/>
        <v>492.13649999999996</v>
      </c>
      <c r="E97" s="5">
        <f t="shared" si="6"/>
        <v>1193.6787333437057</v>
      </c>
      <c r="F97">
        <f t="shared" si="7"/>
        <v>-1.1090216051604802</v>
      </c>
      <c r="G97">
        <f t="shared" si="8"/>
        <v>-1.2465526561668725</v>
      </c>
      <c r="H97">
        <f t="shared" si="9"/>
        <v>0.88967088528029148</v>
      </c>
    </row>
    <row r="98" spans="1:8" x14ac:dyDescent="0.2">
      <c r="A98">
        <v>90</v>
      </c>
      <c r="B98">
        <v>693.29100000000005</v>
      </c>
      <c r="C98">
        <v>218.33</v>
      </c>
      <c r="D98" s="2">
        <f t="shared" si="5"/>
        <v>490.83299999999997</v>
      </c>
      <c r="E98" s="5">
        <f t="shared" si="6"/>
        <v>1191.1334140509648</v>
      </c>
      <c r="F98">
        <f t="shared" si="7"/>
        <v>-1.0906427288945402</v>
      </c>
      <c r="G98">
        <f t="shared" si="8"/>
        <v>-1.2315214160732617</v>
      </c>
      <c r="H98">
        <f t="shared" si="9"/>
        <v>0.88560597863745083</v>
      </c>
    </row>
    <row r="99" spans="1:8" x14ac:dyDescent="0.2">
      <c r="A99">
        <v>91</v>
      </c>
      <c r="B99">
        <v>693.827</v>
      </c>
      <c r="C99">
        <v>217.036</v>
      </c>
      <c r="D99" s="2">
        <f t="shared" si="5"/>
        <v>489.54499999999996</v>
      </c>
      <c r="E99" s="5">
        <f t="shared" si="6"/>
        <v>1188.6113452599916</v>
      </c>
      <c r="F99">
        <f t="shared" si="7"/>
        <v>-1.0782406992954388</v>
      </c>
      <c r="G99">
        <f t="shared" si="8"/>
        <v>-1.2190165452033304</v>
      </c>
      <c r="H99">
        <f t="shared" si="9"/>
        <v>0.88451687020834457</v>
      </c>
    </row>
    <row r="100" spans="1:8" x14ac:dyDescent="0.2">
      <c r="A100">
        <v>92</v>
      </c>
      <c r="B100">
        <v>694.36400000000003</v>
      </c>
      <c r="C100">
        <v>215.75399999999999</v>
      </c>
      <c r="D100" s="2">
        <f t="shared" si="5"/>
        <v>488.26699999999994</v>
      </c>
      <c r="E100" s="5">
        <f t="shared" si="6"/>
        <v>1186.1019519709782</v>
      </c>
      <c r="F100">
        <f t="shared" si="7"/>
        <v>-1.0692500343074831</v>
      </c>
      <c r="G100">
        <f t="shared" si="8"/>
        <v>-1.2021784664853592</v>
      </c>
      <c r="H100">
        <f t="shared" si="9"/>
        <v>0.88942703942576817</v>
      </c>
    </row>
    <row r="101" spans="1:8" x14ac:dyDescent="0.2">
      <c r="A101">
        <v>93</v>
      </c>
      <c r="B101">
        <v>694.9</v>
      </c>
      <c r="C101">
        <v>214.48</v>
      </c>
      <c r="D101" s="2">
        <f t="shared" si="5"/>
        <v>487.00149999999996</v>
      </c>
      <c r="E101" s="5">
        <f t="shared" si="6"/>
        <v>1183.610312303882</v>
      </c>
      <c r="F101">
        <f t="shared" si="7"/>
        <v>-1.0527659798316915</v>
      </c>
      <c r="G101">
        <f t="shared" si="8"/>
        <v>-1.1879163027801114</v>
      </c>
      <c r="H101">
        <f t="shared" si="9"/>
        <v>0.88622908648351395</v>
      </c>
    </row>
    <row r="102" spans="1:8" x14ac:dyDescent="0.2">
      <c r="A102">
        <v>94</v>
      </c>
      <c r="B102">
        <v>695.43600000000004</v>
      </c>
      <c r="C102">
        <v>213.22300000000001</v>
      </c>
      <c r="D102" s="2">
        <f t="shared" si="5"/>
        <v>485.75299999999999</v>
      </c>
      <c r="E102" s="5">
        <f t="shared" si="6"/>
        <v>1181.1455105594855</v>
      </c>
      <c r="F102">
        <f t="shared" si="7"/>
        <v>-1.0363654184571538</v>
      </c>
      <c r="G102">
        <f t="shared" si="8"/>
        <v>-1.1761451681483659</v>
      </c>
      <c r="H102">
        <f t="shared" si="9"/>
        <v>0.88115433921199471</v>
      </c>
    </row>
    <row r="103" spans="1:8" x14ac:dyDescent="0.2">
      <c r="A103">
        <v>95</v>
      </c>
      <c r="B103">
        <v>695.97299999999996</v>
      </c>
      <c r="C103">
        <v>211.983</v>
      </c>
      <c r="D103" s="2">
        <f t="shared" si="5"/>
        <v>484.51749999999998</v>
      </c>
      <c r="E103" s="5">
        <f t="shared" si="6"/>
        <v>1178.6998763678664</v>
      </c>
      <c r="F103">
        <f t="shared" si="7"/>
        <v>-1.0267131280295332</v>
      </c>
      <c r="G103">
        <f t="shared" si="8"/>
        <v>-1.1602004261710919</v>
      </c>
      <c r="H103">
        <f t="shared" si="9"/>
        <v>0.88494462238555183</v>
      </c>
    </row>
    <row r="104" spans="1:8" x14ac:dyDescent="0.2">
      <c r="A104">
        <v>96</v>
      </c>
      <c r="B104">
        <v>696.50900000000001</v>
      </c>
      <c r="C104">
        <v>210.75200000000001</v>
      </c>
      <c r="D104" s="2">
        <f t="shared" si="5"/>
        <v>483.29249999999996</v>
      </c>
      <c r="E104" s="5">
        <f t="shared" si="6"/>
        <v>1176.2686347377185</v>
      </c>
      <c r="F104">
        <f t="shared" si="7"/>
        <v>-1.0146074491613544</v>
      </c>
      <c r="G104">
        <f t="shared" si="8"/>
        <v>-1.1488223627593592</v>
      </c>
      <c r="H104">
        <f t="shared" si="9"/>
        <v>0.88317174356213457</v>
      </c>
    </row>
    <row r="105" spans="1:8" x14ac:dyDescent="0.2">
      <c r="A105">
        <v>97</v>
      </c>
      <c r="B105">
        <v>697.04600000000005</v>
      </c>
      <c r="C105">
        <v>209.53299999999999</v>
      </c>
      <c r="D105" s="2">
        <f t="shared" si="5"/>
        <v>482.07849999999996</v>
      </c>
      <c r="E105" s="5">
        <f t="shared" si="6"/>
        <v>1173.852935080602</v>
      </c>
      <c r="F105">
        <f t="shared" si="7"/>
        <v>-1.0042175692674109</v>
      </c>
      <c r="G105">
        <f t="shared" si="8"/>
        <v>-1.1354918060038997</v>
      </c>
      <c r="H105">
        <f t="shared" si="9"/>
        <v>0.88438997442132317</v>
      </c>
    </row>
    <row r="106" spans="1:8" x14ac:dyDescent="0.2">
      <c r="A106">
        <v>98</v>
      </c>
      <c r="B106">
        <v>697.58299999999997</v>
      </c>
      <c r="C106">
        <v>208.32400000000001</v>
      </c>
      <c r="D106" s="2">
        <f t="shared" si="5"/>
        <v>480.87849999999997</v>
      </c>
      <c r="E106" s="5">
        <f t="shared" si="6"/>
        <v>1171.4589301910812</v>
      </c>
      <c r="F106">
        <f t="shared" si="7"/>
        <v>-0.98724888775280062</v>
      </c>
      <c r="G106">
        <f t="shared" si="8"/>
        <v>-1.1224575416831699</v>
      </c>
      <c r="H106">
        <f t="shared" si="9"/>
        <v>0.8795422999006105</v>
      </c>
    </row>
    <row r="107" spans="1:8" x14ac:dyDescent="0.2">
      <c r="A107">
        <v>99</v>
      </c>
      <c r="B107">
        <v>698.12</v>
      </c>
      <c r="C107">
        <v>207.13300000000001</v>
      </c>
      <c r="D107" s="2">
        <f t="shared" si="5"/>
        <v>479.69149999999996</v>
      </c>
      <c r="E107" s="5">
        <f t="shared" si="6"/>
        <v>1169.0848222791944</v>
      </c>
      <c r="F107">
        <f t="shared" si="7"/>
        <v>-0.97863014914958979</v>
      </c>
      <c r="G107">
        <f t="shared" si="8"/>
        <v>-1.1075401594938259</v>
      </c>
      <c r="H107">
        <f t="shared" si="9"/>
        <v>0.88360692003877195</v>
      </c>
    </row>
    <row r="108" spans="1:8" x14ac:dyDescent="0.2">
      <c r="A108">
        <v>100</v>
      </c>
      <c r="B108">
        <v>698.65599999999995</v>
      </c>
      <c r="C108">
        <v>205.95</v>
      </c>
      <c r="D108" s="2">
        <f t="shared" si="5"/>
        <v>478.51599999999996</v>
      </c>
      <c r="E108" s="5">
        <f t="shared" si="6"/>
        <v>1166.7277879322646</v>
      </c>
      <c r="F108">
        <f t="shared" si="7"/>
        <v>-0.96427344864129516</v>
      </c>
      <c r="G108">
        <f t="shared" si="8"/>
        <v>-1.0949685350040714</v>
      </c>
      <c r="H108">
        <f t="shared" si="9"/>
        <v>0.8806403269274854</v>
      </c>
    </row>
    <row r="109" spans="1:8" x14ac:dyDescent="0.2">
      <c r="A109">
        <v>101</v>
      </c>
      <c r="B109">
        <v>699.19200000000001</v>
      </c>
      <c r="C109">
        <v>204.78200000000001</v>
      </c>
      <c r="D109" s="2">
        <f t="shared" si="5"/>
        <v>477.35149999999999</v>
      </c>
      <c r="E109" s="5">
        <f t="shared" si="6"/>
        <v>1164.3869850304256</v>
      </c>
      <c r="F109">
        <f t="shared" si="7"/>
        <v>-0.95657138773538941</v>
      </c>
      <c r="G109">
        <f t="shared" si="8"/>
        <v>-1.0845829715814288</v>
      </c>
      <c r="H109">
        <f t="shared" si="9"/>
        <v>0.88197160825843879</v>
      </c>
    </row>
    <row r="110" spans="1:8" x14ac:dyDescent="0.2">
      <c r="A110">
        <v>102</v>
      </c>
      <c r="B110">
        <v>699.72900000000004</v>
      </c>
      <c r="C110">
        <v>203.62100000000001</v>
      </c>
      <c r="D110" s="2">
        <f t="shared" si="5"/>
        <v>476.19749999999999</v>
      </c>
      <c r="E110" s="5">
        <f t="shared" si="6"/>
        <v>1162.0615604780169</v>
      </c>
      <c r="F110">
        <f t="shared" si="7"/>
        <v>-0.94314914994279175</v>
      </c>
      <c r="G110">
        <f t="shared" si="8"/>
        <v>-1.0723932609401887</v>
      </c>
      <c r="H110">
        <f t="shared" si="9"/>
        <v>0.87948067588182521</v>
      </c>
    </row>
    <row r="111" spans="1:8" x14ac:dyDescent="0.2">
      <c r="A111">
        <v>103</v>
      </c>
      <c r="B111">
        <v>700.26599999999996</v>
      </c>
      <c r="C111">
        <v>202.47399999999999</v>
      </c>
      <c r="D111" s="2">
        <f t="shared" si="5"/>
        <v>475.05099999999999</v>
      </c>
      <c r="E111" s="5">
        <f t="shared" si="6"/>
        <v>1159.7455941618418</v>
      </c>
      <c r="F111">
        <f t="shared" si="7"/>
        <v>-0.94044883586355388</v>
      </c>
      <c r="G111">
        <f t="shared" si="8"/>
        <v>-1.0583274422101017</v>
      </c>
      <c r="H111">
        <f t="shared" si="9"/>
        <v>0.88861801967415466</v>
      </c>
    </row>
    <row r="112" spans="1:8" x14ac:dyDescent="0.2">
      <c r="A112">
        <v>104</v>
      </c>
      <c r="B112">
        <v>700.80200000000002</v>
      </c>
      <c r="C112">
        <v>201.328</v>
      </c>
      <c r="D112" s="2">
        <f t="shared" si="5"/>
        <v>473.91699999999997</v>
      </c>
      <c r="E112" s="5">
        <f t="shared" si="6"/>
        <v>1157.4493254821798</v>
      </c>
      <c r="F112">
        <f t="shared" si="7"/>
        <v>-0.91893050212192073</v>
      </c>
      <c r="G112">
        <f t="shared" si="8"/>
        <v>-1.0485484030625538</v>
      </c>
      <c r="H112">
        <f t="shared" si="9"/>
        <v>0.87638348352632001</v>
      </c>
    </row>
    <row r="113" spans="1:8" x14ac:dyDescent="0.2">
      <c r="A113">
        <v>105</v>
      </c>
      <c r="B113">
        <v>701.33900000000006</v>
      </c>
      <c r="C113">
        <v>200.20599999999999</v>
      </c>
      <c r="D113" s="2">
        <f t="shared" si="5"/>
        <v>472.79999999999995</v>
      </c>
      <c r="E113" s="5">
        <f t="shared" si="6"/>
        <v>1155.1820741645972</v>
      </c>
      <c r="F113">
        <f t="shared" si="7"/>
        <v>-0.90895640127492139</v>
      </c>
      <c r="G113">
        <f t="shared" si="8"/>
        <v>-1.0369818006651947</v>
      </c>
      <c r="H113">
        <f t="shared" si="9"/>
        <v>0.87654036039190986</v>
      </c>
    </row>
    <row r="114" spans="1:8" x14ac:dyDescent="0.2">
      <c r="A114">
        <v>106</v>
      </c>
      <c r="B114">
        <v>701.87599999999998</v>
      </c>
      <c r="C114">
        <v>199.09399999999999</v>
      </c>
      <c r="D114" s="2">
        <f t="shared" si="5"/>
        <v>471.69099999999997</v>
      </c>
      <c r="E114" s="5">
        <f t="shared" si="6"/>
        <v>1152.9257455498989</v>
      </c>
      <c r="F114">
        <f t="shared" si="7"/>
        <v>-0.9022861448515217</v>
      </c>
      <c r="G114">
        <f t="shared" si="8"/>
        <v>-1.0236485789570575</v>
      </c>
      <c r="H114">
        <f t="shared" si="9"/>
        <v>0.88144131042590246</v>
      </c>
    </row>
    <row r="115" spans="1:8" x14ac:dyDescent="0.2">
      <c r="A115">
        <v>107</v>
      </c>
      <c r="B115">
        <v>702.41200000000003</v>
      </c>
      <c r="C115">
        <v>197.988</v>
      </c>
      <c r="D115" s="2">
        <f t="shared" si="5"/>
        <v>470.59399999999999</v>
      </c>
      <c r="E115" s="5">
        <f t="shared" si="6"/>
        <v>1150.6886139173587</v>
      </c>
      <c r="F115">
        <f t="shared" si="7"/>
        <v>-0.8858792623702384</v>
      </c>
      <c r="G115">
        <f t="shared" si="8"/>
        <v>-1.0125100675935836</v>
      </c>
      <c r="H115">
        <f t="shared" si="9"/>
        <v>0.87493378162223445</v>
      </c>
    </row>
    <row r="116" spans="1:8" x14ac:dyDescent="0.2">
      <c r="A116">
        <v>108</v>
      </c>
      <c r="B116">
        <v>702.94799999999998</v>
      </c>
      <c r="C116">
        <v>196.9</v>
      </c>
      <c r="D116" s="2">
        <f t="shared" si="5"/>
        <v>469.50749999999999</v>
      </c>
      <c r="E116" s="5">
        <f t="shared" si="6"/>
        <v>1148.4677732203265</v>
      </c>
      <c r="F116">
        <f t="shared" si="7"/>
        <v>-0.88173153901879631</v>
      </c>
      <c r="G116">
        <f t="shared" si="8"/>
        <v>-1.0033474591102129</v>
      </c>
      <c r="H116">
        <f t="shared" si="9"/>
        <v>0.87878982600975752</v>
      </c>
    </row>
    <row r="117" spans="1:8" x14ac:dyDescent="0.2">
      <c r="A117">
        <v>109</v>
      </c>
      <c r="B117">
        <v>703.48500000000001</v>
      </c>
      <c r="C117">
        <v>195.815</v>
      </c>
      <c r="D117" s="2">
        <f t="shared" si="5"/>
        <v>468.42949999999996</v>
      </c>
      <c r="E117" s="5">
        <f t="shared" si="6"/>
        <v>1146.2592626270805</v>
      </c>
      <c r="F117">
        <f t="shared" si="7"/>
        <v>-0.86868066108557707</v>
      </c>
      <c r="G117">
        <f t="shared" si="8"/>
        <v>-0.99251341083162392</v>
      </c>
      <c r="H117">
        <f t="shared" si="9"/>
        <v>0.87523317227291897</v>
      </c>
    </row>
    <row r="118" spans="1:8" x14ac:dyDescent="0.2">
      <c r="A118">
        <v>110</v>
      </c>
      <c r="B118">
        <v>704.02200000000005</v>
      </c>
      <c r="C118">
        <v>194.744</v>
      </c>
      <c r="D118" s="2">
        <f t="shared" si="5"/>
        <v>467.36399999999998</v>
      </c>
      <c r="E118" s="5">
        <f t="shared" si="6"/>
        <v>1144.0714173251256</v>
      </c>
      <c r="F118">
        <f t="shared" si="7"/>
        <v>-0.85811763099326233</v>
      </c>
      <c r="G118">
        <f t="shared" si="8"/>
        <v>-0.98003521739548416</v>
      </c>
      <c r="H118">
        <f t="shared" si="9"/>
        <v>0.87559877008682729</v>
      </c>
    </row>
    <row r="119" spans="1:8" x14ac:dyDescent="0.2">
      <c r="A119">
        <v>111</v>
      </c>
      <c r="B119">
        <v>704.55799999999999</v>
      </c>
      <c r="C119">
        <v>193.684</v>
      </c>
      <c r="D119" s="2">
        <f t="shared" si="5"/>
        <v>466.30699999999996</v>
      </c>
      <c r="E119" s="5">
        <f t="shared" si="6"/>
        <v>1141.8961633310435</v>
      </c>
      <c r="F119">
        <f t="shared" si="7"/>
        <v>-0.85163803433236962</v>
      </c>
      <c r="G119">
        <f t="shared" si="8"/>
        <v>-0.97134583942908048</v>
      </c>
      <c r="H119">
        <f t="shared" si="9"/>
        <v>0.87676088141061015</v>
      </c>
    </row>
    <row r="120" spans="1:8" x14ac:dyDescent="0.2">
      <c r="A120">
        <v>112</v>
      </c>
      <c r="B120">
        <v>705.09500000000003</v>
      </c>
      <c r="C120">
        <v>192.63</v>
      </c>
      <c r="D120" s="2">
        <f t="shared" si="5"/>
        <v>465.25649999999996</v>
      </c>
      <c r="E120" s="5">
        <f t="shared" si="6"/>
        <v>1139.7294820265533</v>
      </c>
      <c r="F120">
        <f t="shared" si="7"/>
        <v>-0.84437679281166322</v>
      </c>
      <c r="G120">
        <f t="shared" si="8"/>
        <v>-0.96096834294663636</v>
      </c>
      <c r="H120">
        <f t="shared" si="9"/>
        <v>0.87867285016125907</v>
      </c>
    </row>
    <row r="121" spans="1:8" x14ac:dyDescent="0.2">
      <c r="A121">
        <v>113</v>
      </c>
      <c r="B121">
        <v>705.63199999999995</v>
      </c>
      <c r="C121">
        <v>191.583</v>
      </c>
      <c r="D121" s="2">
        <f t="shared" si="5"/>
        <v>464.21899999999999</v>
      </c>
      <c r="E121" s="5">
        <f t="shared" si="6"/>
        <v>1137.5849072617618</v>
      </c>
      <c r="F121">
        <f t="shared" si="7"/>
        <v>-0.82749382262898896</v>
      </c>
      <c r="G121">
        <f t="shared" si="8"/>
        <v>-0.94907651530720372</v>
      </c>
      <c r="H121">
        <f t="shared" si="9"/>
        <v>0.87189368747696805</v>
      </c>
    </row>
    <row r="122" spans="1:8" x14ac:dyDescent="0.2">
      <c r="A122">
        <v>114</v>
      </c>
      <c r="B122">
        <v>706.16800000000001</v>
      </c>
      <c r="C122">
        <v>190.55500000000001</v>
      </c>
      <c r="D122" s="2">
        <f t="shared" si="5"/>
        <v>463.19799999999998</v>
      </c>
      <c r="E122" s="5">
        <f t="shared" si="6"/>
        <v>1135.4698676576279</v>
      </c>
      <c r="F122">
        <f t="shared" si="7"/>
        <v>-0.81470689705150912</v>
      </c>
      <c r="G122">
        <f t="shared" si="8"/>
        <v>-0.93917738545052931</v>
      </c>
      <c r="H122">
        <f t="shared" si="9"/>
        <v>0.86746860568910433</v>
      </c>
    </row>
    <row r="123" spans="1:8" x14ac:dyDescent="0.2">
      <c r="A123">
        <v>115</v>
      </c>
      <c r="B123">
        <v>706.70399999999995</v>
      </c>
      <c r="C123">
        <v>189.541</v>
      </c>
      <c r="D123" s="2">
        <f t="shared" si="5"/>
        <v>462.18299999999999</v>
      </c>
      <c r="E123" s="5">
        <f t="shared" si="6"/>
        <v>1133.362757350136</v>
      </c>
      <c r="F123">
        <f t="shared" si="7"/>
        <v>-0.81479896689458731</v>
      </c>
      <c r="G123">
        <f t="shared" si="8"/>
        <v>-0.93105760472607013</v>
      </c>
      <c r="H123">
        <f t="shared" si="9"/>
        <v>0.87513271226038936</v>
      </c>
    </row>
    <row r="124" spans="1:8" x14ac:dyDescent="0.2">
      <c r="A124">
        <v>116</v>
      </c>
      <c r="B124">
        <v>707.24099999999999</v>
      </c>
      <c r="C124">
        <v>188.52500000000001</v>
      </c>
      <c r="D124" s="2">
        <f t="shared" si="5"/>
        <v>461.16899999999998</v>
      </c>
      <c r="E124" s="5">
        <f t="shared" si="6"/>
        <v>1131.2532379601766</v>
      </c>
      <c r="F124">
        <f t="shared" si="7"/>
        <v>-0.81008048867474336</v>
      </c>
      <c r="G124">
        <f t="shared" si="8"/>
        <v>-0.91957344914248962</v>
      </c>
      <c r="H124">
        <f t="shared" si="9"/>
        <v>0.88093070698175402</v>
      </c>
    </row>
    <row r="125" spans="1:8" x14ac:dyDescent="0.2">
      <c r="A125">
        <v>117</v>
      </c>
      <c r="B125">
        <v>707.77700000000004</v>
      </c>
      <c r="C125">
        <v>187.51300000000001</v>
      </c>
      <c r="D125" s="2">
        <f t="shared" si="5"/>
        <v>460.16899999999998</v>
      </c>
      <c r="E125" s="5">
        <f t="shared" si="6"/>
        <v>1129.1684488340543</v>
      </c>
      <c r="F125">
        <f t="shared" si="7"/>
        <v>-0.78941159926228222</v>
      </c>
      <c r="G125">
        <f t="shared" si="8"/>
        <v>-0.9101161301098053</v>
      </c>
      <c r="H125">
        <f t="shared" si="9"/>
        <v>0.86737458346885898</v>
      </c>
    </row>
    <row r="126" spans="1:8" x14ac:dyDescent="0.2">
      <c r="A126">
        <v>118</v>
      </c>
      <c r="B126">
        <v>708.31299999999999</v>
      </c>
      <c r="C126">
        <v>186.52500000000001</v>
      </c>
      <c r="D126" s="2">
        <f t="shared" si="5"/>
        <v>459.18449999999996</v>
      </c>
      <c r="E126" s="5">
        <f t="shared" si="6"/>
        <v>1127.111705621186</v>
      </c>
      <c r="F126">
        <f t="shared" si="7"/>
        <v>-0.78239090228249353</v>
      </c>
      <c r="G126">
        <f t="shared" si="8"/>
        <v>-0.90246652824123097</v>
      </c>
      <c r="H126">
        <f t="shared" si="9"/>
        <v>0.86694728036867308</v>
      </c>
    </row>
    <row r="127" spans="1:8" x14ac:dyDescent="0.2">
      <c r="A127">
        <v>119</v>
      </c>
      <c r="B127">
        <v>708.85</v>
      </c>
      <c r="C127">
        <v>185.54400000000001</v>
      </c>
      <c r="D127" s="2">
        <f t="shared" si="5"/>
        <v>458.1995</v>
      </c>
      <c r="E127" s="5">
        <f t="shared" si="6"/>
        <v>1125.0496751924097</v>
      </c>
      <c r="F127">
        <f t="shared" si="7"/>
        <v>-0.78732821351430238</v>
      </c>
      <c r="G127">
        <f t="shared" si="8"/>
        <v>-0.89310323455100338</v>
      </c>
      <c r="H127">
        <f t="shared" si="9"/>
        <v>0.88156461991778801</v>
      </c>
    </row>
    <row r="128" spans="1:8" x14ac:dyDescent="0.2">
      <c r="A128">
        <v>120</v>
      </c>
      <c r="B128">
        <v>709.38699999999994</v>
      </c>
      <c r="C128">
        <v>184.55500000000001</v>
      </c>
      <c r="D128" s="2">
        <f t="shared" si="5"/>
        <v>457.22499999999997</v>
      </c>
      <c r="E128" s="5">
        <f t="shared" si="6"/>
        <v>1123.0054453961964</v>
      </c>
      <c r="F128">
        <f t="shared" si="7"/>
        <v>-0.76285310703583842</v>
      </c>
      <c r="G128">
        <f t="shared" si="8"/>
        <v>-0.88242604642117695</v>
      </c>
      <c r="H128">
        <f t="shared" si="9"/>
        <v>0.86449522895398867</v>
      </c>
    </row>
    <row r="129" spans="1:8" x14ac:dyDescent="0.2">
      <c r="A129">
        <v>121</v>
      </c>
      <c r="B129">
        <v>709.923</v>
      </c>
      <c r="C129">
        <v>183.595</v>
      </c>
      <c r="D129" s="2">
        <f t="shared" si="5"/>
        <v>456.26949999999999</v>
      </c>
      <c r="E129" s="5">
        <f t="shared" si="6"/>
        <v>1120.997031074216</v>
      </c>
      <c r="F129">
        <f t="shared" si="7"/>
        <v>-0.75434984172791497</v>
      </c>
      <c r="G129">
        <f t="shared" si="8"/>
        <v>-0.87518212705212073</v>
      </c>
      <c r="H129">
        <f t="shared" si="9"/>
        <v>0.86193469725986571</v>
      </c>
    </row>
    <row r="130" spans="1:8" x14ac:dyDescent="0.2">
      <c r="A130">
        <v>122</v>
      </c>
      <c r="B130">
        <v>710.46</v>
      </c>
      <c r="C130">
        <v>182.64400000000001</v>
      </c>
      <c r="D130" s="2">
        <f t="shared" si="5"/>
        <v>455.31799999999998</v>
      </c>
      <c r="E130" s="5">
        <f t="shared" si="6"/>
        <v>1118.9930443041719</v>
      </c>
      <c r="F130">
        <f t="shared" si="7"/>
        <v>-0.75379310319844839</v>
      </c>
      <c r="G130">
        <f t="shared" si="8"/>
        <v>-0.86633810336475237</v>
      </c>
      <c r="H130">
        <f t="shared" si="9"/>
        <v>0.8700911344783373</v>
      </c>
    </row>
    <row r="131" spans="1:8" x14ac:dyDescent="0.2">
      <c r="A131">
        <v>123</v>
      </c>
      <c r="B131">
        <v>710.99699999999996</v>
      </c>
      <c r="C131">
        <v>181.69200000000001</v>
      </c>
      <c r="D131" s="2">
        <f t="shared" si="5"/>
        <v>454.37249999999995</v>
      </c>
      <c r="E131" s="5">
        <f t="shared" si="6"/>
        <v>1116.997756166686</v>
      </c>
      <c r="F131">
        <f t="shared" si="7"/>
        <v>-0.74217396791548762</v>
      </c>
      <c r="G131">
        <f t="shared" si="8"/>
        <v>-0.85766907972044415</v>
      </c>
      <c r="H131">
        <f t="shared" si="9"/>
        <v>0.86533837521273127</v>
      </c>
    </row>
    <row r="132" spans="1:8" x14ac:dyDescent="0.2">
      <c r="A132">
        <v>124</v>
      </c>
      <c r="B132">
        <v>711.53399999999999</v>
      </c>
      <c r="C132">
        <v>180.75299999999999</v>
      </c>
      <c r="D132" s="2">
        <f t="shared" si="5"/>
        <v>453.43349999999998</v>
      </c>
      <c r="E132" s="5">
        <f t="shared" si="6"/>
        <v>1115.0122960070942</v>
      </c>
      <c r="F132">
        <f t="shared" si="7"/>
        <v>-0.74085475591470495</v>
      </c>
      <c r="G132">
        <f t="shared" si="8"/>
        <v>-0.84905369090130556</v>
      </c>
      <c r="H132">
        <f t="shared" si="9"/>
        <v>0.87256526160113268</v>
      </c>
    </row>
    <row r="133" spans="1:8" x14ac:dyDescent="0.2">
      <c r="A133">
        <v>125</v>
      </c>
      <c r="B133">
        <v>712.07100000000003</v>
      </c>
      <c r="C133">
        <v>179.81399999999999</v>
      </c>
      <c r="D133" s="2">
        <f t="shared" si="5"/>
        <v>452.50099999999998</v>
      </c>
      <c r="E133" s="5">
        <f t="shared" si="6"/>
        <v>1113.0367407878964</v>
      </c>
      <c r="F133">
        <f t="shared" si="7"/>
        <v>-0.72930352274562904</v>
      </c>
      <c r="G133">
        <f t="shared" si="8"/>
        <v>-0.8406098880098426</v>
      </c>
      <c r="H133">
        <f t="shared" si="9"/>
        <v>0.86758856057744793</v>
      </c>
    </row>
    <row r="134" spans="1:8" x14ac:dyDescent="0.2">
      <c r="A134">
        <v>126</v>
      </c>
      <c r="B134">
        <v>712.60799999999995</v>
      </c>
      <c r="C134">
        <v>178.88800000000001</v>
      </c>
      <c r="D134" s="2">
        <f t="shared" si="5"/>
        <v>451.58399999999995</v>
      </c>
      <c r="E134" s="5">
        <f t="shared" si="6"/>
        <v>1111.0902891355304</v>
      </c>
      <c r="F134">
        <f t="shared" si="7"/>
        <v>-0.71387639964182181</v>
      </c>
      <c r="G134">
        <f t="shared" si="8"/>
        <v>-0.83083039777666701</v>
      </c>
      <c r="H134">
        <f t="shared" si="9"/>
        <v>0.85923240357139263</v>
      </c>
    </row>
    <row r="135" spans="1:8" x14ac:dyDescent="0.2">
      <c r="A135">
        <v>127</v>
      </c>
      <c r="B135">
        <v>713.14400000000001</v>
      </c>
      <c r="C135">
        <v>177.98</v>
      </c>
      <c r="D135" s="2">
        <f t="shared" si="5"/>
        <v>450.67649999999998</v>
      </c>
      <c r="E135" s="5">
        <f t="shared" si="6"/>
        <v>1109.1603538407073</v>
      </c>
      <c r="F135">
        <f t="shared" si="7"/>
        <v>-0.71185157280459066</v>
      </c>
      <c r="G135">
        <f t="shared" si="8"/>
        <v>-0.8226747026091884</v>
      </c>
      <c r="H135">
        <f t="shared" si="9"/>
        <v>0.86528924561176856</v>
      </c>
    </row>
    <row r="136" spans="1:8" x14ac:dyDescent="0.2">
      <c r="A136">
        <v>128</v>
      </c>
      <c r="B136">
        <v>713.68</v>
      </c>
      <c r="C136">
        <v>177.07300000000001</v>
      </c>
      <c r="D136" s="2">
        <f t="shared" si="5"/>
        <v>449.77099999999996</v>
      </c>
      <c r="E136" s="5">
        <f t="shared" si="6"/>
        <v>1107.2310511259257</v>
      </c>
      <c r="F136">
        <f t="shared" si="7"/>
        <v>-0.70826292936613855</v>
      </c>
      <c r="G136">
        <f t="shared" si="8"/>
        <v>-0.81611464820427315</v>
      </c>
      <c r="H136">
        <f t="shared" si="9"/>
        <v>0.86784734341499115</v>
      </c>
    </row>
    <row r="137" spans="1:8" x14ac:dyDescent="0.2">
      <c r="A137">
        <v>129</v>
      </c>
      <c r="B137">
        <v>714.21699999999998</v>
      </c>
      <c r="C137">
        <v>176.16900000000001</v>
      </c>
      <c r="D137" s="2">
        <f t="shared" si="5"/>
        <v>448.87299999999999</v>
      </c>
      <c r="E137" s="5">
        <f t="shared" si="6"/>
        <v>1105.3141533851622</v>
      </c>
      <c r="F137">
        <f t="shared" si="7"/>
        <v>-0.69765130308232082</v>
      </c>
      <c r="G137">
        <f t="shared" si="8"/>
        <v>-0.80817495451365817</v>
      </c>
      <c r="H137">
        <f t="shared" si="9"/>
        <v>0.86324291440354273</v>
      </c>
    </row>
    <row r="138" spans="1:8" x14ac:dyDescent="0.2">
      <c r="A138">
        <v>130</v>
      </c>
      <c r="B138">
        <v>714.75400000000002</v>
      </c>
      <c r="C138">
        <v>175.27699999999999</v>
      </c>
      <c r="D138" s="2">
        <f t="shared" ref="D138:D201" si="10">AVERAGE(C138:C139)+273.15</f>
        <v>447.9855</v>
      </c>
      <c r="E138" s="5">
        <f t="shared" ref="E138:E201" si="11">1/($C$4*D138^$D$4+$E$4*D138^$F$4)</f>
        <v>1103.4161685767119</v>
      </c>
      <c r="F138">
        <f t="shared" ref="F138:F201" si="12">$I$6*E138*((C139+273.15)-(C138+273.15))</f>
        <v>-0.68942633902133577</v>
      </c>
      <c r="G138">
        <f t="shared" ref="G138:G201" si="13">-$L$6*$F$6*(B139-B138)*((C139+273.15)^4-$K$6^4)</f>
        <v>-0.80036189714936934</v>
      </c>
      <c r="H138">
        <f t="shared" ref="H138:H201" si="14">F138/G138</f>
        <v>0.86139325407275102</v>
      </c>
    </row>
    <row r="139" spans="1:8" x14ac:dyDescent="0.2">
      <c r="A139">
        <v>131</v>
      </c>
      <c r="B139">
        <v>715.29100000000005</v>
      </c>
      <c r="C139">
        <v>174.39400000000001</v>
      </c>
      <c r="D139" s="2">
        <f t="shared" si="10"/>
        <v>447.10499999999996</v>
      </c>
      <c r="E139" s="5">
        <f t="shared" si="11"/>
        <v>1101.5297120226276</v>
      </c>
      <c r="F139">
        <f t="shared" si="12"/>
        <v>-0.68435044847152482</v>
      </c>
      <c r="G139">
        <f t="shared" si="13"/>
        <v>-0.79116274952349497</v>
      </c>
      <c r="H139">
        <f t="shared" si="14"/>
        <v>0.86499326324918413</v>
      </c>
    </row>
    <row r="140" spans="1:8" x14ac:dyDescent="0.2">
      <c r="A140">
        <v>132</v>
      </c>
      <c r="B140">
        <v>715.827</v>
      </c>
      <c r="C140">
        <v>173.51599999999999</v>
      </c>
      <c r="D140" s="2">
        <f t="shared" si="10"/>
        <v>446.23249999999996</v>
      </c>
      <c r="E140" s="5">
        <f t="shared" si="11"/>
        <v>1099.6570111517669</v>
      </c>
      <c r="F140">
        <f t="shared" si="12"/>
        <v>-0.67462770004585892</v>
      </c>
      <c r="G140">
        <f t="shared" si="13"/>
        <v>-0.78505702052358672</v>
      </c>
      <c r="H140">
        <f t="shared" si="14"/>
        <v>0.85933592390005253</v>
      </c>
    </row>
    <row r="141" spans="1:8" x14ac:dyDescent="0.2">
      <c r="A141">
        <v>133</v>
      </c>
      <c r="B141">
        <v>716.36400000000003</v>
      </c>
      <c r="C141">
        <v>172.649</v>
      </c>
      <c r="D141" s="2">
        <f t="shared" si="10"/>
        <v>445.36649999999997</v>
      </c>
      <c r="E141" s="5">
        <f t="shared" si="11"/>
        <v>1097.7949279236361</v>
      </c>
      <c r="F141">
        <f t="shared" si="12"/>
        <v>-0.6719317327139388</v>
      </c>
      <c r="G141">
        <f t="shared" si="13"/>
        <v>-0.77753668577097035</v>
      </c>
      <c r="H141">
        <f t="shared" si="14"/>
        <v>0.86418010238022602</v>
      </c>
    </row>
    <row r="142" spans="1:8" x14ac:dyDescent="0.2">
      <c r="A142">
        <v>134</v>
      </c>
      <c r="B142">
        <v>716.90099999999995</v>
      </c>
      <c r="C142">
        <v>171.78399999999999</v>
      </c>
      <c r="D142" s="2">
        <f t="shared" si="10"/>
        <v>444.50799999999998</v>
      </c>
      <c r="E142" s="5">
        <f t="shared" si="11"/>
        <v>1095.9456906343487</v>
      </c>
      <c r="F142">
        <f t="shared" si="12"/>
        <v>-0.6607184774303021</v>
      </c>
      <c r="G142">
        <f t="shared" si="13"/>
        <v>-0.76873791410917425</v>
      </c>
      <c r="H142">
        <f t="shared" si="14"/>
        <v>0.85948470252823839</v>
      </c>
    </row>
    <row r="143" spans="1:8" x14ac:dyDescent="0.2">
      <c r="A143">
        <v>135</v>
      </c>
      <c r="B143">
        <v>717.43700000000001</v>
      </c>
      <c r="C143">
        <v>170.93199999999999</v>
      </c>
      <c r="D143" s="2">
        <f t="shared" si="10"/>
        <v>443.65599999999995</v>
      </c>
      <c r="E143" s="5">
        <f t="shared" si="11"/>
        <v>1094.1072228520911</v>
      </c>
      <c r="F143">
        <f t="shared" si="12"/>
        <v>-0.65961011079838006</v>
      </c>
      <c r="G143">
        <f t="shared" si="13"/>
        <v>-0.76284983388109262</v>
      </c>
      <c r="H143">
        <f t="shared" si="14"/>
        <v>0.86466573302183503</v>
      </c>
    </row>
    <row r="144" spans="1:8" x14ac:dyDescent="0.2">
      <c r="A144">
        <v>136</v>
      </c>
      <c r="B144">
        <v>717.97400000000005</v>
      </c>
      <c r="C144">
        <v>170.08</v>
      </c>
      <c r="D144" s="2">
        <f t="shared" si="10"/>
        <v>442.80499999999995</v>
      </c>
      <c r="E144" s="5">
        <f t="shared" si="11"/>
        <v>1092.2676968680526</v>
      </c>
      <c r="F144">
        <f t="shared" si="12"/>
        <v>-0.65695532895827646</v>
      </c>
      <c r="G144">
        <f t="shared" si="13"/>
        <v>-0.75558668595000522</v>
      </c>
      <c r="H144">
        <f t="shared" si="14"/>
        <v>0.86946387644758616</v>
      </c>
    </row>
    <row r="145" spans="1:8" x14ac:dyDescent="0.2">
      <c r="A145">
        <v>137</v>
      </c>
      <c r="B145">
        <v>718.51099999999997</v>
      </c>
      <c r="C145">
        <v>169.23</v>
      </c>
      <c r="D145" s="2">
        <f t="shared" si="10"/>
        <v>441.96799999999996</v>
      </c>
      <c r="E145" s="5">
        <f t="shared" si="11"/>
        <v>1090.4552959400601</v>
      </c>
      <c r="F145">
        <f t="shared" si="12"/>
        <v>-0.6358034819435312</v>
      </c>
      <c r="G145">
        <f t="shared" si="13"/>
        <v>-0.74719154283042999</v>
      </c>
      <c r="H145">
        <f t="shared" si="14"/>
        <v>0.85092435540028921</v>
      </c>
    </row>
    <row r="146" spans="1:8" x14ac:dyDescent="0.2">
      <c r="A146">
        <v>138</v>
      </c>
      <c r="B146">
        <v>719.04700000000003</v>
      </c>
      <c r="C146">
        <v>168.40600000000001</v>
      </c>
      <c r="D146" s="2">
        <f t="shared" si="10"/>
        <v>441.14099999999996</v>
      </c>
      <c r="E146" s="5">
        <f t="shared" si="11"/>
        <v>1088.6614906444679</v>
      </c>
      <c r="F146">
        <f t="shared" si="12"/>
        <v>-0.6393796027474089</v>
      </c>
      <c r="G146">
        <f t="shared" si="13"/>
        <v>-0.74157296183025556</v>
      </c>
      <c r="H146">
        <f t="shared" si="14"/>
        <v>0.86219379030402343</v>
      </c>
    </row>
    <row r="147" spans="1:8" x14ac:dyDescent="0.2">
      <c r="A147">
        <v>139</v>
      </c>
      <c r="B147">
        <v>719.58399999999995</v>
      </c>
      <c r="C147">
        <v>167.57599999999999</v>
      </c>
      <c r="D147" s="2">
        <f t="shared" si="10"/>
        <v>440.31549999999999</v>
      </c>
      <c r="E147" s="5">
        <f t="shared" si="11"/>
        <v>1086.867905689453</v>
      </c>
      <c r="F147">
        <f t="shared" si="12"/>
        <v>-0.63140460638408891</v>
      </c>
      <c r="G147">
        <f t="shared" si="13"/>
        <v>-0.73467527501898455</v>
      </c>
      <c r="H147">
        <f t="shared" si="14"/>
        <v>0.85943358631168432</v>
      </c>
    </row>
    <row r="148" spans="1:8" x14ac:dyDescent="0.2">
      <c r="A148">
        <v>140</v>
      </c>
      <c r="B148">
        <v>720.12099999999998</v>
      </c>
      <c r="C148">
        <v>166.755</v>
      </c>
      <c r="D148" s="2">
        <f t="shared" si="10"/>
        <v>439.49899999999997</v>
      </c>
      <c r="E148" s="5">
        <f t="shared" si="11"/>
        <v>1085.0908922693093</v>
      </c>
      <c r="F148">
        <f t="shared" si="12"/>
        <v>-0.62346197608025689</v>
      </c>
      <c r="G148">
        <f t="shared" si="13"/>
        <v>-0.72653560678646378</v>
      </c>
      <c r="H148">
        <f t="shared" si="14"/>
        <v>0.85812996673058961</v>
      </c>
    </row>
    <row r="149" spans="1:8" x14ac:dyDescent="0.2">
      <c r="A149">
        <v>141</v>
      </c>
      <c r="B149">
        <v>720.65700000000004</v>
      </c>
      <c r="C149">
        <v>165.94300000000001</v>
      </c>
      <c r="D149" s="2">
        <f t="shared" si="10"/>
        <v>438.69099999999997</v>
      </c>
      <c r="E149" s="5">
        <f t="shared" si="11"/>
        <v>1083.3294557834511</v>
      </c>
      <c r="F149">
        <f t="shared" si="12"/>
        <v>-0.6163173940215253</v>
      </c>
      <c r="G149">
        <f t="shared" si="13"/>
        <v>-0.71986767563431797</v>
      </c>
      <c r="H149">
        <f t="shared" si="14"/>
        <v>0.85615372780622712</v>
      </c>
    </row>
    <row r="150" spans="1:8" x14ac:dyDescent="0.2">
      <c r="A150">
        <v>142</v>
      </c>
      <c r="B150">
        <v>721.19299999999998</v>
      </c>
      <c r="C150">
        <v>165.13900000000001</v>
      </c>
      <c r="D150" s="2">
        <f t="shared" si="10"/>
        <v>437.88749999999999</v>
      </c>
      <c r="E150" s="5">
        <f t="shared" si="11"/>
        <v>1081.5749447864355</v>
      </c>
      <c r="F150">
        <f t="shared" si="12"/>
        <v>-0.61455391203749599</v>
      </c>
      <c r="G150">
        <f t="shared" si="13"/>
        <v>-0.71457524418109775</v>
      </c>
      <c r="H150">
        <f t="shared" si="14"/>
        <v>0.86002687196612015</v>
      </c>
    </row>
    <row r="151" spans="1:8" x14ac:dyDescent="0.2">
      <c r="A151">
        <v>143</v>
      </c>
      <c r="B151">
        <v>721.73</v>
      </c>
      <c r="C151">
        <v>164.33600000000001</v>
      </c>
      <c r="D151" s="2">
        <f t="shared" si="10"/>
        <v>437.08949999999999</v>
      </c>
      <c r="E151" s="5">
        <f t="shared" si="11"/>
        <v>1079.8295948707389</v>
      </c>
      <c r="F151">
        <f t="shared" si="12"/>
        <v>-0.60592132511511898</v>
      </c>
      <c r="G151">
        <f t="shared" si="13"/>
        <v>-0.70805816974438895</v>
      </c>
      <c r="H151">
        <f t="shared" si="14"/>
        <v>0.85575077162637403</v>
      </c>
    </row>
    <row r="152" spans="1:8" x14ac:dyDescent="0.2">
      <c r="A152">
        <v>144</v>
      </c>
      <c r="B152">
        <v>722.26700000000005</v>
      </c>
      <c r="C152">
        <v>163.54300000000001</v>
      </c>
      <c r="D152" s="2">
        <f t="shared" si="10"/>
        <v>436.29999999999995</v>
      </c>
      <c r="E152" s="5">
        <f t="shared" si="11"/>
        <v>1078.1000405206719</v>
      </c>
      <c r="F152">
        <f t="shared" si="12"/>
        <v>-0.59961078069652907</v>
      </c>
      <c r="G152">
        <f t="shared" si="13"/>
        <v>-0.70032698275549887</v>
      </c>
      <c r="H152">
        <f t="shared" si="14"/>
        <v>0.85618688906902751</v>
      </c>
    </row>
    <row r="153" spans="1:8" x14ac:dyDescent="0.2">
      <c r="A153">
        <v>145</v>
      </c>
      <c r="B153">
        <v>722.803</v>
      </c>
      <c r="C153">
        <v>162.75700000000001</v>
      </c>
      <c r="D153" s="2">
        <f t="shared" si="10"/>
        <v>435.51649999999995</v>
      </c>
      <c r="E153" s="5">
        <f t="shared" si="11"/>
        <v>1076.380880145879</v>
      </c>
      <c r="F153">
        <f t="shared" si="12"/>
        <v>-0.59484639352795043</v>
      </c>
      <c r="G153">
        <f t="shared" si="13"/>
        <v>-0.69528415489275652</v>
      </c>
      <c r="H153">
        <f t="shared" si="14"/>
        <v>0.85554429702155654</v>
      </c>
    </row>
    <row r="154" spans="1:8" x14ac:dyDescent="0.2">
      <c r="A154">
        <v>146</v>
      </c>
      <c r="B154">
        <v>723.34</v>
      </c>
      <c r="C154">
        <v>161.976</v>
      </c>
      <c r="D154" s="2">
        <f t="shared" si="10"/>
        <v>434.73649999999998</v>
      </c>
      <c r="E154" s="5">
        <f t="shared" si="11"/>
        <v>1074.6666766431699</v>
      </c>
      <c r="F154">
        <f t="shared" si="12"/>
        <v>-0.59237819536591607</v>
      </c>
      <c r="G154">
        <f t="shared" si="13"/>
        <v>-0.68898497319504204</v>
      </c>
      <c r="H154">
        <f t="shared" si="14"/>
        <v>0.85978391171417035</v>
      </c>
    </row>
    <row r="155" spans="1:8" x14ac:dyDescent="0.2">
      <c r="A155">
        <v>147</v>
      </c>
      <c r="B155">
        <v>723.87699999999995</v>
      </c>
      <c r="C155">
        <v>161.197</v>
      </c>
      <c r="D155" s="2">
        <f t="shared" si="10"/>
        <v>433.96499999999997</v>
      </c>
      <c r="E155" s="5">
        <f t="shared" si="11"/>
        <v>1072.9684796528413</v>
      </c>
      <c r="F155">
        <f t="shared" si="12"/>
        <v>-0.58005362709860342</v>
      </c>
      <c r="G155">
        <f t="shared" si="13"/>
        <v>-0.68283991749734685</v>
      </c>
      <c r="H155">
        <f t="shared" si="14"/>
        <v>0.84947234664390747</v>
      </c>
    </row>
    <row r="156" spans="1:8" x14ac:dyDescent="0.2">
      <c r="A156">
        <v>148</v>
      </c>
      <c r="B156">
        <v>724.41399999999999</v>
      </c>
      <c r="C156">
        <v>160.43299999999999</v>
      </c>
      <c r="D156" s="2">
        <f t="shared" si="10"/>
        <v>433.2</v>
      </c>
      <c r="E156" s="5">
        <f t="shared" si="11"/>
        <v>1071.2819631304887</v>
      </c>
      <c r="F156">
        <f t="shared" si="12"/>
        <v>-0.58065796370710032</v>
      </c>
      <c r="G156">
        <f t="shared" si="13"/>
        <v>-0.67545113066216655</v>
      </c>
      <c r="H156">
        <f t="shared" si="14"/>
        <v>0.8596594740138529</v>
      </c>
    </row>
    <row r="157" spans="1:8" x14ac:dyDescent="0.2">
      <c r="A157">
        <v>149</v>
      </c>
      <c r="B157">
        <v>724.95</v>
      </c>
      <c r="C157">
        <v>159.667</v>
      </c>
      <c r="D157" s="2">
        <f t="shared" si="10"/>
        <v>432.43949999999995</v>
      </c>
      <c r="E157" s="5">
        <f t="shared" si="11"/>
        <v>1069.6027730692367</v>
      </c>
      <c r="F157">
        <f t="shared" si="12"/>
        <v>-0.57142244627895955</v>
      </c>
      <c r="G157">
        <f t="shared" si="13"/>
        <v>-0.67070245061443712</v>
      </c>
      <c r="H157">
        <f t="shared" si="14"/>
        <v>0.85197608232305377</v>
      </c>
    </row>
    <row r="158" spans="1:8" x14ac:dyDescent="0.2">
      <c r="A158">
        <v>150</v>
      </c>
      <c r="B158">
        <v>725.48699999999997</v>
      </c>
      <c r="C158">
        <v>158.91200000000001</v>
      </c>
      <c r="D158" s="2">
        <f t="shared" si="10"/>
        <v>431.68299999999999</v>
      </c>
      <c r="E158" s="5">
        <f t="shared" si="11"/>
        <v>1067.929847602071</v>
      </c>
      <c r="F158">
        <f t="shared" si="12"/>
        <v>-0.57279570740375385</v>
      </c>
      <c r="G158">
        <f t="shared" si="13"/>
        <v>-0.66470132946494065</v>
      </c>
      <c r="H158">
        <f t="shared" si="14"/>
        <v>0.86173395781355311</v>
      </c>
    </row>
    <row r="159" spans="1:8" x14ac:dyDescent="0.2">
      <c r="A159">
        <v>151</v>
      </c>
      <c r="B159">
        <v>726.024</v>
      </c>
      <c r="C159">
        <v>158.154</v>
      </c>
      <c r="D159" s="2">
        <f t="shared" si="10"/>
        <v>430.93099999999998</v>
      </c>
      <c r="E159" s="5">
        <f t="shared" si="11"/>
        <v>1066.2643343876041</v>
      </c>
      <c r="F159">
        <f t="shared" si="12"/>
        <v>-0.56284852768743643</v>
      </c>
      <c r="G159">
        <f t="shared" si="13"/>
        <v>-0.65759916085754544</v>
      </c>
      <c r="H159">
        <f t="shared" si="14"/>
        <v>0.85591430340855512</v>
      </c>
    </row>
    <row r="160" spans="1:8" x14ac:dyDescent="0.2">
      <c r="A160">
        <v>152</v>
      </c>
      <c r="B160">
        <v>726.56</v>
      </c>
      <c r="C160">
        <v>157.40799999999999</v>
      </c>
      <c r="D160" s="2">
        <f t="shared" si="10"/>
        <v>430.18799999999999</v>
      </c>
      <c r="E160" s="5">
        <f t="shared" si="11"/>
        <v>1064.6162668288046</v>
      </c>
      <c r="F160">
        <f t="shared" si="12"/>
        <v>-0.55745862810197289</v>
      </c>
      <c r="G160">
        <f t="shared" si="13"/>
        <v>-0.65302806874655328</v>
      </c>
      <c r="H160">
        <f t="shared" si="14"/>
        <v>0.85365186395736403</v>
      </c>
    </row>
    <row r="161" spans="1:8" x14ac:dyDescent="0.2">
      <c r="A161">
        <v>153</v>
      </c>
      <c r="B161">
        <v>727.09699999999998</v>
      </c>
      <c r="C161">
        <v>156.66800000000001</v>
      </c>
      <c r="D161" s="2">
        <f t="shared" si="10"/>
        <v>429.45150000000001</v>
      </c>
      <c r="E161" s="5">
        <f t="shared" si="11"/>
        <v>1062.9801759879581</v>
      </c>
      <c r="F161">
        <f t="shared" si="12"/>
        <v>-0.55133677826381811</v>
      </c>
      <c r="G161">
        <f t="shared" si="13"/>
        <v>-0.64731440499779125</v>
      </c>
      <c r="H161">
        <f t="shared" si="14"/>
        <v>0.85172950579664508</v>
      </c>
    </row>
    <row r="162" spans="1:8" x14ac:dyDescent="0.2">
      <c r="A162">
        <v>154</v>
      </c>
      <c r="B162">
        <v>727.63400000000001</v>
      </c>
      <c r="C162">
        <v>155.935</v>
      </c>
      <c r="D162" s="2">
        <f t="shared" si="10"/>
        <v>428.72399999999999</v>
      </c>
      <c r="E162" s="5">
        <f t="shared" si="11"/>
        <v>1061.3616910859507</v>
      </c>
      <c r="F162">
        <f t="shared" si="12"/>
        <v>-0.54223610254619403</v>
      </c>
      <c r="G162">
        <f t="shared" si="13"/>
        <v>-0.6405200382408569</v>
      </c>
      <c r="H162">
        <f t="shared" si="14"/>
        <v>0.84655603286886583</v>
      </c>
    </row>
    <row r="163" spans="1:8" x14ac:dyDescent="0.2">
      <c r="A163">
        <v>155</v>
      </c>
      <c r="B163">
        <v>728.17</v>
      </c>
      <c r="C163">
        <v>155.21299999999999</v>
      </c>
      <c r="D163" s="2">
        <f t="shared" si="10"/>
        <v>428.00349999999997</v>
      </c>
      <c r="E163" s="5">
        <f t="shared" si="11"/>
        <v>1059.7564400524504</v>
      </c>
      <c r="F163">
        <f t="shared" si="12"/>
        <v>-0.53916634936937391</v>
      </c>
      <c r="G163">
        <f t="shared" si="13"/>
        <v>-0.63498233501319978</v>
      </c>
      <c r="H163">
        <f t="shared" si="14"/>
        <v>0.84910448628175761</v>
      </c>
    </row>
    <row r="164" spans="1:8" x14ac:dyDescent="0.2">
      <c r="A164">
        <v>156</v>
      </c>
      <c r="B164">
        <v>728.70600000000002</v>
      </c>
      <c r="C164">
        <v>154.494</v>
      </c>
      <c r="D164" s="2">
        <f t="shared" si="10"/>
        <v>427.27949999999998</v>
      </c>
      <c r="E164" s="5">
        <f t="shared" si="11"/>
        <v>1058.1410453307719</v>
      </c>
      <c r="F164">
        <f t="shared" si="12"/>
        <v>-0.54583190007987492</v>
      </c>
      <c r="G164">
        <f t="shared" si="13"/>
        <v>-0.62939605714666813</v>
      </c>
      <c r="H164">
        <f t="shared" si="14"/>
        <v>0.86723120344028426</v>
      </c>
    </row>
    <row r="165" spans="1:8" x14ac:dyDescent="0.2">
      <c r="A165">
        <v>157</v>
      </c>
      <c r="B165">
        <v>729.24199999999996</v>
      </c>
      <c r="C165">
        <v>153.76499999999999</v>
      </c>
      <c r="D165" s="2">
        <f t="shared" si="10"/>
        <v>426.55799999999999</v>
      </c>
      <c r="E165" s="5">
        <f t="shared" si="11"/>
        <v>1056.5288884034856</v>
      </c>
      <c r="F165">
        <f t="shared" si="12"/>
        <v>-0.53378628678409379</v>
      </c>
      <c r="G165">
        <f t="shared" si="13"/>
        <v>-0.62511648345133386</v>
      </c>
      <c r="H165">
        <f t="shared" si="14"/>
        <v>0.85389891470626966</v>
      </c>
    </row>
    <row r="166" spans="1:8" x14ac:dyDescent="0.2">
      <c r="A166">
        <v>158</v>
      </c>
      <c r="B166">
        <v>729.779</v>
      </c>
      <c r="C166">
        <v>153.05099999999999</v>
      </c>
      <c r="D166" s="2">
        <f t="shared" si="10"/>
        <v>425.84549999999996</v>
      </c>
      <c r="E166" s="5">
        <f t="shared" si="11"/>
        <v>1054.9345480297138</v>
      </c>
      <c r="F166">
        <f t="shared" si="12"/>
        <v>-0.53074136887808909</v>
      </c>
      <c r="G166">
        <f t="shared" si="13"/>
        <v>-0.61855872020645786</v>
      </c>
      <c r="H166">
        <f t="shared" si="14"/>
        <v>0.85802907879294343</v>
      </c>
    </row>
    <row r="167" spans="1:8" x14ac:dyDescent="0.2">
      <c r="A167">
        <v>159</v>
      </c>
      <c r="B167">
        <v>730.31500000000005</v>
      </c>
      <c r="C167">
        <v>152.34</v>
      </c>
      <c r="D167" s="2">
        <f t="shared" si="10"/>
        <v>425.13699999999994</v>
      </c>
      <c r="E167" s="5">
        <f t="shared" si="11"/>
        <v>1053.3468975544229</v>
      </c>
      <c r="F167">
        <f t="shared" si="12"/>
        <v>-0.52621587488492672</v>
      </c>
      <c r="G167">
        <f t="shared" si="13"/>
        <v>-0.61437375005591088</v>
      </c>
      <c r="H167">
        <f t="shared" si="14"/>
        <v>0.85650774440971578</v>
      </c>
    </row>
    <row r="168" spans="1:8" x14ac:dyDescent="0.2">
      <c r="A168">
        <v>160</v>
      </c>
      <c r="B168">
        <v>730.85199999999998</v>
      </c>
      <c r="C168">
        <v>151.63399999999999</v>
      </c>
      <c r="D168" s="2">
        <f t="shared" si="10"/>
        <v>424.43199999999996</v>
      </c>
      <c r="E168" s="5">
        <f t="shared" si="11"/>
        <v>1051.7648515652675</v>
      </c>
      <c r="F168">
        <f t="shared" si="12"/>
        <v>-0.52393708151318441</v>
      </c>
      <c r="G168">
        <f t="shared" si="13"/>
        <v>-0.6090763187534407</v>
      </c>
      <c r="H168">
        <f t="shared" si="14"/>
        <v>0.86021581430959992</v>
      </c>
    </row>
    <row r="169" spans="1:8" x14ac:dyDescent="0.2">
      <c r="A169">
        <v>161</v>
      </c>
      <c r="B169">
        <v>731.38900000000001</v>
      </c>
      <c r="C169">
        <v>150.93</v>
      </c>
      <c r="D169" s="2">
        <f t="shared" si="10"/>
        <v>423.72999999999996</v>
      </c>
      <c r="E169" s="5">
        <f t="shared" si="11"/>
        <v>1050.1873181779781</v>
      </c>
      <c r="F169">
        <f t="shared" si="12"/>
        <v>-0.52017878243990767</v>
      </c>
      <c r="G169">
        <f t="shared" si="13"/>
        <v>-0.60383507942742931</v>
      </c>
      <c r="H169">
        <f t="shared" si="14"/>
        <v>0.86145836862136838</v>
      </c>
    </row>
    <row r="170" spans="1:8" x14ac:dyDescent="0.2">
      <c r="A170">
        <v>162</v>
      </c>
      <c r="B170">
        <v>731.92600000000004</v>
      </c>
      <c r="C170">
        <v>150.22999999999999</v>
      </c>
      <c r="D170" s="2">
        <f t="shared" si="10"/>
        <v>423.03649999999999</v>
      </c>
      <c r="E170" s="5">
        <f t="shared" si="11"/>
        <v>1048.6267105518264</v>
      </c>
      <c r="F170">
        <f t="shared" si="12"/>
        <v>-0.50975967488551532</v>
      </c>
      <c r="G170">
        <f t="shared" si="13"/>
        <v>-0.59871639259242659</v>
      </c>
      <c r="H170">
        <f t="shared" si="14"/>
        <v>0.8514209418557408</v>
      </c>
    </row>
    <row r="171" spans="1:8" x14ac:dyDescent="0.2">
      <c r="A171">
        <v>163</v>
      </c>
      <c r="B171">
        <v>732.46299999999997</v>
      </c>
      <c r="C171">
        <v>149.54300000000001</v>
      </c>
      <c r="D171" s="2">
        <f t="shared" si="10"/>
        <v>422.35249999999996</v>
      </c>
      <c r="E171" s="5">
        <f t="shared" si="11"/>
        <v>1047.085362493933</v>
      </c>
      <c r="F171">
        <f t="shared" si="12"/>
        <v>-0.50456488730301119</v>
      </c>
      <c r="G171">
        <f t="shared" si="13"/>
        <v>-0.59366698280762287</v>
      </c>
      <c r="H171">
        <f t="shared" si="14"/>
        <v>0.84991232781176052</v>
      </c>
    </row>
    <row r="172" spans="1:8" x14ac:dyDescent="0.2">
      <c r="A172">
        <v>164</v>
      </c>
      <c r="B172">
        <v>733</v>
      </c>
      <c r="C172">
        <v>148.86199999999999</v>
      </c>
      <c r="D172" s="2">
        <f t="shared" si="10"/>
        <v>421.673</v>
      </c>
      <c r="E172" s="5">
        <f t="shared" si="11"/>
        <v>1045.5520709642137</v>
      </c>
      <c r="F172">
        <f t="shared" si="12"/>
        <v>-0.50160653359087826</v>
      </c>
      <c r="G172">
        <f t="shared" si="13"/>
        <v>-0.58756783327837891</v>
      </c>
      <c r="H172">
        <f t="shared" si="14"/>
        <v>0.8536997861032094</v>
      </c>
    </row>
    <row r="173" spans="1:8" x14ac:dyDescent="0.2">
      <c r="A173">
        <v>165</v>
      </c>
      <c r="B173">
        <v>733.53599999999994</v>
      </c>
      <c r="C173">
        <v>148.184</v>
      </c>
      <c r="D173" s="2">
        <f t="shared" si="10"/>
        <v>420.99449999999996</v>
      </c>
      <c r="E173" s="5">
        <f t="shared" si="11"/>
        <v>1044.0189628722719</v>
      </c>
      <c r="F173">
        <f t="shared" si="12"/>
        <v>-0.50160976850917749</v>
      </c>
      <c r="G173">
        <f t="shared" si="13"/>
        <v>-0.58259094556440916</v>
      </c>
      <c r="H173">
        <f t="shared" si="14"/>
        <v>0.8609982223860726</v>
      </c>
    </row>
    <row r="174" spans="1:8" x14ac:dyDescent="0.2">
      <c r="A174">
        <v>166</v>
      </c>
      <c r="B174">
        <v>734.072</v>
      </c>
      <c r="C174">
        <v>147.505</v>
      </c>
      <c r="D174" s="2">
        <f t="shared" si="10"/>
        <v>420.31700000000001</v>
      </c>
      <c r="E174" s="5">
        <f t="shared" si="11"/>
        <v>1042.4860467974952</v>
      </c>
      <c r="F174">
        <f t="shared" si="12"/>
        <v>-0.4986602736585925</v>
      </c>
      <c r="G174">
        <f t="shared" si="13"/>
        <v>-0.57873765386410048</v>
      </c>
      <c r="H174">
        <f t="shared" si="14"/>
        <v>0.86163440434392091</v>
      </c>
    </row>
    <row r="175" spans="1:8" x14ac:dyDescent="0.2">
      <c r="A175">
        <v>167</v>
      </c>
      <c r="B175">
        <v>734.60900000000004</v>
      </c>
      <c r="C175">
        <v>146.82900000000001</v>
      </c>
      <c r="D175" s="2">
        <f t="shared" si="10"/>
        <v>419.64850000000001</v>
      </c>
      <c r="E175" s="5">
        <f t="shared" si="11"/>
        <v>1040.9714686095876</v>
      </c>
      <c r="F175">
        <f t="shared" si="12"/>
        <v>-0.48688692279536439</v>
      </c>
      <c r="G175">
        <f t="shared" si="13"/>
        <v>-0.57393007109830008</v>
      </c>
      <c r="H175">
        <f t="shared" si="14"/>
        <v>0.84833840795906412</v>
      </c>
    </row>
    <row r="176" spans="1:8" x14ac:dyDescent="0.2">
      <c r="A176">
        <v>168</v>
      </c>
      <c r="B176">
        <v>735.14599999999996</v>
      </c>
      <c r="C176">
        <v>146.16800000000001</v>
      </c>
      <c r="D176" s="2">
        <f t="shared" si="10"/>
        <v>418.98699999999997</v>
      </c>
      <c r="E176" s="5">
        <f t="shared" si="11"/>
        <v>1039.4707688299729</v>
      </c>
      <c r="F176">
        <f t="shared" si="12"/>
        <v>-0.48692053960797227</v>
      </c>
      <c r="G176">
        <f t="shared" si="13"/>
        <v>-0.5680781012914935</v>
      </c>
      <c r="H176">
        <f t="shared" si="14"/>
        <v>0.85713661290760179</v>
      </c>
    </row>
    <row r="177" spans="1:8" x14ac:dyDescent="0.2">
      <c r="A177">
        <v>169</v>
      </c>
      <c r="B177">
        <v>735.68200000000002</v>
      </c>
      <c r="C177">
        <v>145.506</v>
      </c>
      <c r="D177" s="2">
        <f t="shared" si="10"/>
        <v>418.32749999999999</v>
      </c>
      <c r="E177" s="5">
        <f t="shared" si="11"/>
        <v>1037.9726441348232</v>
      </c>
      <c r="F177">
        <f t="shared" si="12"/>
        <v>-0.48254642404428622</v>
      </c>
      <c r="G177">
        <f t="shared" si="13"/>
        <v>-0.56440444286199454</v>
      </c>
      <c r="H177">
        <f t="shared" si="14"/>
        <v>0.8549656724836876</v>
      </c>
    </row>
    <row r="178" spans="1:8" x14ac:dyDescent="0.2">
      <c r="A178">
        <v>170</v>
      </c>
      <c r="B178">
        <v>736.21900000000005</v>
      </c>
      <c r="C178">
        <v>144.84899999999999</v>
      </c>
      <c r="D178" s="2">
        <f t="shared" si="10"/>
        <v>417.66949999999997</v>
      </c>
      <c r="E178" s="5">
        <f t="shared" si="11"/>
        <v>1036.4759738595412</v>
      </c>
      <c r="F178">
        <f t="shared" si="12"/>
        <v>-0.48331745300887852</v>
      </c>
      <c r="G178">
        <f t="shared" si="13"/>
        <v>-0.5596788969438985</v>
      </c>
      <c r="H178">
        <f t="shared" si="14"/>
        <v>0.86356204539426407</v>
      </c>
    </row>
    <row r="179" spans="1:8" x14ac:dyDescent="0.2">
      <c r="A179">
        <v>171</v>
      </c>
      <c r="B179">
        <v>736.75599999999997</v>
      </c>
      <c r="C179">
        <v>144.19</v>
      </c>
      <c r="D179" s="2">
        <f t="shared" si="10"/>
        <v>417.01749999999998</v>
      </c>
      <c r="E179" s="5">
        <f t="shared" si="11"/>
        <v>1034.9910264326309</v>
      </c>
      <c r="F179">
        <f t="shared" si="12"/>
        <v>-0.47237197444593393</v>
      </c>
      <c r="G179">
        <f t="shared" si="13"/>
        <v>-0.55507536849898531</v>
      </c>
      <c r="H179">
        <f t="shared" si="14"/>
        <v>0.85100510895178993</v>
      </c>
    </row>
    <row r="180" spans="1:8" x14ac:dyDescent="0.2">
      <c r="A180">
        <v>172</v>
      </c>
      <c r="B180">
        <v>737.29300000000001</v>
      </c>
      <c r="C180">
        <v>143.54499999999999</v>
      </c>
      <c r="D180" s="2">
        <f t="shared" si="10"/>
        <v>416.37299999999999</v>
      </c>
      <c r="E180" s="5">
        <f t="shared" si="11"/>
        <v>1033.5212771938729</v>
      </c>
      <c r="F180">
        <f t="shared" si="12"/>
        <v>-0.4709698582980581</v>
      </c>
      <c r="G180">
        <f t="shared" si="13"/>
        <v>-0.54947511539693716</v>
      </c>
      <c r="H180">
        <f t="shared" si="14"/>
        <v>0.85712681994312445</v>
      </c>
    </row>
    <row r="181" spans="1:8" x14ac:dyDescent="0.2">
      <c r="A181">
        <v>173</v>
      </c>
      <c r="B181">
        <v>737.82899999999995</v>
      </c>
      <c r="C181">
        <v>142.90100000000001</v>
      </c>
      <c r="D181" s="2">
        <f t="shared" si="10"/>
        <v>415.72999999999996</v>
      </c>
      <c r="E181" s="5">
        <f t="shared" si="11"/>
        <v>1032.0530824095094</v>
      </c>
      <c r="F181">
        <f t="shared" si="12"/>
        <v>-0.46884024863452306</v>
      </c>
      <c r="G181">
        <f t="shared" si="13"/>
        <v>-0.54596044845223513</v>
      </c>
      <c r="H181">
        <f t="shared" si="14"/>
        <v>0.85874398038110056</v>
      </c>
    </row>
    <row r="182" spans="1:8" x14ac:dyDescent="0.2">
      <c r="A182">
        <v>174</v>
      </c>
      <c r="B182">
        <v>738.36599999999999</v>
      </c>
      <c r="C182">
        <v>142.25899999999999</v>
      </c>
      <c r="D182" s="2">
        <f t="shared" si="10"/>
        <v>415.09249999999997</v>
      </c>
      <c r="E182" s="5">
        <f t="shared" si="11"/>
        <v>1030.5956055023719</v>
      </c>
      <c r="F182">
        <f t="shared" si="12"/>
        <v>-0.46161490213707973</v>
      </c>
      <c r="G182">
        <f t="shared" si="13"/>
        <v>-0.54150484391535658</v>
      </c>
      <c r="H182">
        <f t="shared" si="14"/>
        <v>0.85246680121892948</v>
      </c>
    </row>
    <row r="183" spans="1:8" x14ac:dyDescent="0.2">
      <c r="A183">
        <v>175</v>
      </c>
      <c r="B183">
        <v>738.90300000000002</v>
      </c>
      <c r="C183">
        <v>141.626</v>
      </c>
      <c r="D183" s="2">
        <f t="shared" si="10"/>
        <v>414.45849999999996</v>
      </c>
      <c r="E183" s="5">
        <f t="shared" si="11"/>
        <v>1029.1443125099154</v>
      </c>
      <c r="F183">
        <f t="shared" si="12"/>
        <v>-0.46242129736282367</v>
      </c>
      <c r="G183">
        <f t="shared" si="13"/>
        <v>-0.53605550737184826</v>
      </c>
      <c r="H183">
        <f t="shared" si="14"/>
        <v>0.86263696763412523</v>
      </c>
    </row>
    <row r="184" spans="1:8" x14ac:dyDescent="0.2">
      <c r="A184">
        <v>176</v>
      </c>
      <c r="B184">
        <v>739.43899999999996</v>
      </c>
      <c r="C184">
        <v>140.99100000000001</v>
      </c>
      <c r="D184" s="2">
        <f t="shared" si="10"/>
        <v>413.83150000000001</v>
      </c>
      <c r="E184" s="5">
        <f t="shared" si="11"/>
        <v>1027.7072599451546</v>
      </c>
      <c r="F184">
        <f t="shared" si="12"/>
        <v>-0.45014030176790071</v>
      </c>
      <c r="G184">
        <f t="shared" si="13"/>
        <v>-0.5327381387987683</v>
      </c>
      <c r="H184">
        <f t="shared" si="14"/>
        <v>0.84495602808330683</v>
      </c>
    </row>
    <row r="185" spans="1:8" x14ac:dyDescent="0.2">
      <c r="A185">
        <v>177</v>
      </c>
      <c r="B185">
        <v>739.976</v>
      </c>
      <c r="C185">
        <v>140.37200000000001</v>
      </c>
      <c r="D185" s="2">
        <f t="shared" si="10"/>
        <v>413.20749999999998</v>
      </c>
      <c r="E185" s="5">
        <f t="shared" si="11"/>
        <v>1026.2753222354349</v>
      </c>
      <c r="F185">
        <f t="shared" si="12"/>
        <v>-0.45677503093069022</v>
      </c>
      <c r="G185">
        <f t="shared" si="13"/>
        <v>-0.52837073347161967</v>
      </c>
      <c r="H185">
        <f t="shared" si="14"/>
        <v>0.86449722135343243</v>
      </c>
    </row>
    <row r="186" spans="1:8" x14ac:dyDescent="0.2">
      <c r="A186">
        <v>178</v>
      </c>
      <c r="B186">
        <v>740.51300000000003</v>
      </c>
      <c r="C186">
        <v>139.74299999999999</v>
      </c>
      <c r="D186" s="2">
        <f t="shared" si="10"/>
        <v>412.58449999999999</v>
      </c>
      <c r="E186" s="5">
        <f t="shared" si="11"/>
        <v>1024.8439264754738</v>
      </c>
      <c r="F186">
        <f t="shared" si="12"/>
        <v>-0.44743578998479949</v>
      </c>
      <c r="G186">
        <f t="shared" si="13"/>
        <v>-0.52313000869700788</v>
      </c>
      <c r="H186">
        <f t="shared" si="14"/>
        <v>0.85530514890410392</v>
      </c>
    </row>
    <row r="187" spans="1:8" x14ac:dyDescent="0.2">
      <c r="A187">
        <v>179</v>
      </c>
      <c r="B187">
        <v>741.04899999999998</v>
      </c>
      <c r="C187">
        <v>139.126</v>
      </c>
      <c r="D187" s="2">
        <f t="shared" si="10"/>
        <v>411.97249999999997</v>
      </c>
      <c r="E187" s="5">
        <f t="shared" si="11"/>
        <v>1023.4360986047086</v>
      </c>
      <c r="F187">
        <f t="shared" si="12"/>
        <v>-0.43957931370720288</v>
      </c>
      <c r="G187">
        <f t="shared" si="13"/>
        <v>-0.51992902495062121</v>
      </c>
      <c r="H187">
        <f t="shared" si="14"/>
        <v>0.84546023132474801</v>
      </c>
    </row>
    <row r="188" spans="1:8" x14ac:dyDescent="0.2">
      <c r="A188">
        <v>180</v>
      </c>
      <c r="B188">
        <v>741.58600000000001</v>
      </c>
      <c r="C188">
        <v>138.51900000000001</v>
      </c>
      <c r="D188" s="2">
        <f t="shared" si="10"/>
        <v>411.36</v>
      </c>
      <c r="E188" s="5">
        <f t="shared" si="11"/>
        <v>1022.0254278859584</v>
      </c>
      <c r="F188">
        <f t="shared" si="12"/>
        <v>-0.44692844913315682</v>
      </c>
      <c r="G188">
        <f t="shared" si="13"/>
        <v>-0.51569529733465003</v>
      </c>
      <c r="H188">
        <f t="shared" si="14"/>
        <v>0.86665217123966065</v>
      </c>
    </row>
    <row r="189" spans="1:8" x14ac:dyDescent="0.2">
      <c r="A189">
        <v>181</v>
      </c>
      <c r="B189">
        <v>742.12300000000005</v>
      </c>
      <c r="C189">
        <v>137.90100000000001</v>
      </c>
      <c r="D189" s="2">
        <f t="shared" si="10"/>
        <v>410.74799999999999</v>
      </c>
      <c r="E189" s="5">
        <f t="shared" si="11"/>
        <v>1020.6142172412207</v>
      </c>
      <c r="F189">
        <f t="shared" si="12"/>
        <v>-0.43764509179268912</v>
      </c>
      <c r="G189">
        <f t="shared" si="13"/>
        <v>-0.51060964985103052</v>
      </c>
      <c r="H189">
        <f t="shared" si="14"/>
        <v>0.85710305694451983</v>
      </c>
    </row>
    <row r="190" spans="1:8" x14ac:dyDescent="0.2">
      <c r="A190">
        <v>182</v>
      </c>
      <c r="B190">
        <v>742.65899999999999</v>
      </c>
      <c r="C190">
        <v>137.29499999999999</v>
      </c>
      <c r="D190" s="2">
        <f t="shared" si="10"/>
        <v>410.14599999999996</v>
      </c>
      <c r="E190" s="5">
        <f t="shared" si="11"/>
        <v>1019.2244158126338</v>
      </c>
      <c r="F190">
        <f t="shared" si="12"/>
        <v>-0.43127951158412237</v>
      </c>
      <c r="G190">
        <f t="shared" si="13"/>
        <v>-0.50655666131396604</v>
      </c>
      <c r="H190">
        <f t="shared" si="14"/>
        <v>0.85139441353987733</v>
      </c>
    </row>
    <row r="191" spans="1:8" x14ac:dyDescent="0.2">
      <c r="A191">
        <v>183</v>
      </c>
      <c r="B191">
        <v>743.19500000000005</v>
      </c>
      <c r="C191">
        <v>136.697</v>
      </c>
      <c r="D191" s="2">
        <f t="shared" si="10"/>
        <v>409.55149999999998</v>
      </c>
      <c r="E191" s="5">
        <f t="shared" si="11"/>
        <v>1017.850323270619</v>
      </c>
      <c r="F191">
        <f t="shared" si="12"/>
        <v>-0.42565645524906331</v>
      </c>
      <c r="G191">
        <f t="shared" si="13"/>
        <v>-0.5035061363297767</v>
      </c>
      <c r="H191">
        <f t="shared" si="14"/>
        <v>0.84538484148736392</v>
      </c>
    </row>
    <row r="192" spans="1:8" x14ac:dyDescent="0.2">
      <c r="A192">
        <v>184</v>
      </c>
      <c r="B192">
        <v>743.73199999999997</v>
      </c>
      <c r="C192">
        <v>136.10599999999999</v>
      </c>
      <c r="D192" s="2">
        <f t="shared" si="10"/>
        <v>408.95599999999996</v>
      </c>
      <c r="E192" s="5">
        <f t="shared" si="11"/>
        <v>1016.4723193514061</v>
      </c>
      <c r="F192">
        <f t="shared" si="12"/>
        <v>-0.43155348790384934</v>
      </c>
      <c r="G192">
        <f t="shared" si="13"/>
        <v>-0.49946736511265277</v>
      </c>
      <c r="H192">
        <f t="shared" si="14"/>
        <v>0.86402739807938056</v>
      </c>
    </row>
    <row r="193" spans="1:8" x14ac:dyDescent="0.2">
      <c r="A193">
        <v>185</v>
      </c>
      <c r="B193">
        <v>744.26900000000001</v>
      </c>
      <c r="C193">
        <v>135.506</v>
      </c>
      <c r="D193" s="2">
        <f t="shared" si="10"/>
        <v>408.3605</v>
      </c>
      <c r="E193" s="5">
        <f t="shared" si="11"/>
        <v>1015.0927139075696</v>
      </c>
      <c r="F193">
        <f t="shared" si="12"/>
        <v>-0.42450324617735474</v>
      </c>
      <c r="G193">
        <f t="shared" si="13"/>
        <v>-0.49458379774697131</v>
      </c>
      <c r="H193">
        <f t="shared" si="14"/>
        <v>0.85830398834563171</v>
      </c>
    </row>
    <row r="194" spans="1:8" x14ac:dyDescent="0.2">
      <c r="A194">
        <v>186</v>
      </c>
      <c r="B194">
        <v>744.80499999999995</v>
      </c>
      <c r="C194">
        <v>134.91499999999999</v>
      </c>
      <c r="D194" s="2">
        <f t="shared" si="10"/>
        <v>407.77249999999998</v>
      </c>
      <c r="E194" s="5">
        <f t="shared" si="11"/>
        <v>1013.7289123226775</v>
      </c>
      <c r="F194">
        <f t="shared" si="12"/>
        <v>-0.41962902834026766</v>
      </c>
      <c r="G194">
        <f t="shared" si="13"/>
        <v>-0.49251827696541345</v>
      </c>
      <c r="H194">
        <f t="shared" si="14"/>
        <v>0.85200701774106069</v>
      </c>
    </row>
    <row r="195" spans="1:8" x14ac:dyDescent="0.2">
      <c r="A195">
        <v>187</v>
      </c>
      <c r="B195">
        <v>745.34299999999996</v>
      </c>
      <c r="C195">
        <v>134.33000000000001</v>
      </c>
      <c r="D195" s="2">
        <f t="shared" si="10"/>
        <v>407.18899999999996</v>
      </c>
      <c r="E195" s="5">
        <f t="shared" si="11"/>
        <v>1012.3740041970103</v>
      </c>
      <c r="F195">
        <f t="shared" si="12"/>
        <v>-0.41691910200526244</v>
      </c>
      <c r="G195">
        <f t="shared" si="13"/>
        <v>-0.48773576952442366</v>
      </c>
      <c r="H195">
        <f t="shared" si="14"/>
        <v>0.85480526148776748</v>
      </c>
    </row>
    <row r="196" spans="1:8" x14ac:dyDescent="0.2">
      <c r="A196">
        <v>188</v>
      </c>
      <c r="B196">
        <v>745.88</v>
      </c>
      <c r="C196">
        <v>133.74799999999999</v>
      </c>
      <c r="D196" s="2">
        <f t="shared" si="10"/>
        <v>406.6105</v>
      </c>
      <c r="E196" s="5">
        <f t="shared" si="11"/>
        <v>1011.0291879975655</v>
      </c>
      <c r="F196">
        <f t="shared" si="12"/>
        <v>-0.41135744572056138</v>
      </c>
      <c r="G196">
        <f t="shared" si="13"/>
        <v>-0.48393149503240296</v>
      </c>
      <c r="H196">
        <f t="shared" si="14"/>
        <v>0.85003239083047866</v>
      </c>
    </row>
    <row r="197" spans="1:8" x14ac:dyDescent="0.2">
      <c r="A197">
        <v>189</v>
      </c>
      <c r="B197">
        <v>746.41700000000003</v>
      </c>
      <c r="C197">
        <v>133.173</v>
      </c>
      <c r="D197" s="2">
        <f t="shared" si="10"/>
        <v>406.03699999999998</v>
      </c>
      <c r="E197" s="5">
        <f t="shared" si="11"/>
        <v>1009.6945028387363</v>
      </c>
      <c r="F197">
        <f t="shared" si="12"/>
        <v>-0.40867102287937257</v>
      </c>
      <c r="G197">
        <f t="shared" si="13"/>
        <v>-0.47926890109663478</v>
      </c>
      <c r="H197">
        <f t="shared" si="14"/>
        <v>0.85269672608482561</v>
      </c>
    </row>
    <row r="198" spans="1:8" x14ac:dyDescent="0.2">
      <c r="A198">
        <v>190</v>
      </c>
      <c r="B198">
        <v>746.95299999999997</v>
      </c>
      <c r="C198">
        <v>132.601</v>
      </c>
      <c r="D198" s="2">
        <f t="shared" si="10"/>
        <v>405.46749999999997</v>
      </c>
      <c r="E198" s="5">
        <f t="shared" si="11"/>
        <v>1008.367656383276</v>
      </c>
      <c r="F198">
        <f t="shared" si="12"/>
        <v>-0.40456638072341428</v>
      </c>
      <c r="G198">
        <f t="shared" si="13"/>
        <v>-0.47644326082536975</v>
      </c>
      <c r="H198">
        <f t="shared" si="14"/>
        <v>0.84913863619890628</v>
      </c>
    </row>
    <row r="199" spans="1:8" x14ac:dyDescent="0.2">
      <c r="A199">
        <v>191</v>
      </c>
      <c r="B199">
        <v>747.49</v>
      </c>
      <c r="C199">
        <v>132.03399999999999</v>
      </c>
      <c r="D199" s="2">
        <f t="shared" si="10"/>
        <v>404.899</v>
      </c>
      <c r="E199" s="5">
        <f t="shared" si="11"/>
        <v>1007.0416783698753</v>
      </c>
      <c r="F199">
        <f t="shared" si="12"/>
        <v>-0.40617213422027371</v>
      </c>
      <c r="G199">
        <f t="shared" si="13"/>
        <v>-0.47183919082608178</v>
      </c>
      <c r="H199">
        <f t="shared" si="14"/>
        <v>0.86082746435106383</v>
      </c>
    </row>
    <row r="200" spans="1:8" x14ac:dyDescent="0.2">
      <c r="A200">
        <v>192</v>
      </c>
      <c r="B200">
        <v>748.02599999999995</v>
      </c>
      <c r="C200">
        <v>131.464</v>
      </c>
      <c r="D200" s="2">
        <f t="shared" si="10"/>
        <v>404.33449999999999</v>
      </c>
      <c r="E200" s="5">
        <f t="shared" si="11"/>
        <v>1005.7235852275491</v>
      </c>
      <c r="F200">
        <f t="shared" si="12"/>
        <v>-0.39781235497903916</v>
      </c>
      <c r="G200">
        <f t="shared" si="13"/>
        <v>-0.46820930527048155</v>
      </c>
      <c r="H200">
        <f t="shared" si="14"/>
        <v>0.84964640920416024</v>
      </c>
    </row>
    <row r="201" spans="1:8" x14ac:dyDescent="0.2">
      <c r="A201">
        <v>193</v>
      </c>
      <c r="B201">
        <v>748.56200000000001</v>
      </c>
      <c r="C201">
        <v>130.905</v>
      </c>
      <c r="D201" s="2">
        <f t="shared" si="10"/>
        <v>403.77749999999997</v>
      </c>
      <c r="E201" s="5">
        <f t="shared" si="11"/>
        <v>1004.4215932373294</v>
      </c>
      <c r="F201">
        <f t="shared" si="12"/>
        <v>-0.39445443925294205</v>
      </c>
      <c r="G201">
        <f t="shared" si="13"/>
        <v>-0.46548709616519673</v>
      </c>
      <c r="H201">
        <f t="shared" si="14"/>
        <v>0.84740144786517158</v>
      </c>
    </row>
    <row r="202" spans="1:8" x14ac:dyDescent="0.2">
      <c r="A202">
        <v>194</v>
      </c>
      <c r="B202">
        <v>749.09900000000005</v>
      </c>
      <c r="C202">
        <v>130.35</v>
      </c>
      <c r="D202" s="2">
        <f t="shared" ref="D202:D265" si="15">AVERAGE(C202:C203)+273.15</f>
        <v>403.22199999999998</v>
      </c>
      <c r="E202" s="5">
        <f t="shared" ref="E202:E265" si="16">1/($C$4*D202^$D$4+$E$4*D202^$F$4)</f>
        <v>1003.1217114245383</v>
      </c>
      <c r="F202">
        <f t="shared" ref="F202:F265" si="17">$I$6*E202*((C203+273.15)-(C202+273.15))</f>
        <v>-0.39465376119025425</v>
      </c>
      <c r="G202">
        <f t="shared" ref="G202:G265" si="18">-$L$6*$F$6*(B203-B202)*((C203+273.15)^4-$K$6^4)</f>
        <v>-0.46189973029702147</v>
      </c>
      <c r="H202">
        <f t="shared" ref="H202:H265" si="19">F202/G202</f>
        <v>0.85441435728155724</v>
      </c>
    </row>
    <row r="203" spans="1:8" x14ac:dyDescent="0.2">
      <c r="A203">
        <v>195</v>
      </c>
      <c r="B203">
        <v>749.63599999999997</v>
      </c>
      <c r="C203">
        <v>129.79400000000001</v>
      </c>
      <c r="D203" s="2">
        <f t="shared" si="15"/>
        <v>402.66800000000001</v>
      </c>
      <c r="E203" s="5">
        <f t="shared" si="16"/>
        <v>1001.8239510723968</v>
      </c>
      <c r="F203">
        <f t="shared" si="17"/>
        <v>-0.39130762653392792</v>
      </c>
      <c r="G203">
        <f t="shared" si="18"/>
        <v>-0.45749928924971422</v>
      </c>
      <c r="H203">
        <f t="shared" si="19"/>
        <v>0.85531854524989814</v>
      </c>
    </row>
    <row r="204" spans="1:8" x14ac:dyDescent="0.2">
      <c r="A204">
        <v>196</v>
      </c>
      <c r="B204">
        <v>750.17200000000003</v>
      </c>
      <c r="C204">
        <v>129.24199999999999</v>
      </c>
      <c r="D204" s="2">
        <f t="shared" si="15"/>
        <v>402.1155</v>
      </c>
      <c r="E204" s="5">
        <f t="shared" si="16"/>
        <v>1000.5283234442923</v>
      </c>
      <c r="F204">
        <f t="shared" si="17"/>
        <v>-0.39150953444305536</v>
      </c>
      <c r="G204">
        <f t="shared" si="18"/>
        <v>-0.45396716235550955</v>
      </c>
      <c r="H204">
        <f t="shared" si="19"/>
        <v>0.86241818111164936</v>
      </c>
    </row>
    <row r="205" spans="1:8" x14ac:dyDescent="0.2">
      <c r="A205">
        <v>197</v>
      </c>
      <c r="B205">
        <v>750.70799999999997</v>
      </c>
      <c r="C205">
        <v>128.68899999999999</v>
      </c>
      <c r="D205" s="2">
        <f t="shared" si="15"/>
        <v>401.56849999999997</v>
      </c>
      <c r="E205" s="5">
        <f t="shared" si="16"/>
        <v>999.24423480736425</v>
      </c>
      <c r="F205">
        <f t="shared" si="17"/>
        <v>-0.38252228431734037</v>
      </c>
      <c r="G205">
        <f t="shared" si="18"/>
        <v>-0.45136629753960017</v>
      </c>
      <c r="H205">
        <f t="shared" si="19"/>
        <v>0.84747639866439106</v>
      </c>
    </row>
    <row r="206" spans="1:8" x14ac:dyDescent="0.2">
      <c r="A206">
        <v>198</v>
      </c>
      <c r="B206">
        <v>751.245</v>
      </c>
      <c r="C206">
        <v>128.148</v>
      </c>
      <c r="D206" s="2">
        <f t="shared" si="15"/>
        <v>401.03149999999994</v>
      </c>
      <c r="E206" s="5">
        <f t="shared" si="16"/>
        <v>997.98230628420947</v>
      </c>
      <c r="F206">
        <f t="shared" si="17"/>
        <v>-0.3763898252009456</v>
      </c>
      <c r="G206">
        <f t="shared" si="18"/>
        <v>-0.44714883966856128</v>
      </c>
      <c r="H206">
        <f t="shared" si="19"/>
        <v>0.84175512001761166</v>
      </c>
    </row>
    <row r="207" spans="1:8" x14ac:dyDescent="0.2">
      <c r="A207">
        <v>199</v>
      </c>
      <c r="B207">
        <v>751.78099999999995</v>
      </c>
      <c r="C207">
        <v>127.61499999999999</v>
      </c>
      <c r="D207" s="2">
        <f t="shared" si="15"/>
        <v>400.49449999999996</v>
      </c>
      <c r="E207" s="5">
        <f t="shared" si="16"/>
        <v>996.71907492221044</v>
      </c>
      <c r="F207">
        <f t="shared" si="17"/>
        <v>-0.38155562382148905</v>
      </c>
      <c r="G207">
        <f t="shared" si="18"/>
        <v>-0.44373498010478707</v>
      </c>
      <c r="H207">
        <f t="shared" si="19"/>
        <v>0.85987276398940982</v>
      </c>
    </row>
    <row r="208" spans="1:8" x14ac:dyDescent="0.2">
      <c r="A208">
        <v>200</v>
      </c>
      <c r="B208">
        <v>752.31700000000001</v>
      </c>
      <c r="C208">
        <v>127.074</v>
      </c>
      <c r="D208" s="2">
        <f t="shared" si="15"/>
        <v>399.96</v>
      </c>
      <c r="E208" s="5">
        <f t="shared" si="16"/>
        <v>995.46043080828656</v>
      </c>
      <c r="F208">
        <f t="shared" si="17"/>
        <v>-0.37191675884350434</v>
      </c>
      <c r="G208">
        <f t="shared" si="18"/>
        <v>-0.44123814890364954</v>
      </c>
      <c r="H208">
        <f t="shared" si="19"/>
        <v>0.84289348001212272</v>
      </c>
    </row>
    <row r="209" spans="1:8" x14ac:dyDescent="0.2">
      <c r="A209">
        <v>201</v>
      </c>
      <c r="B209">
        <v>752.85400000000004</v>
      </c>
      <c r="C209">
        <v>126.54600000000001</v>
      </c>
      <c r="D209" s="2">
        <f t="shared" si="15"/>
        <v>399.43099999999998</v>
      </c>
      <c r="E209" s="5">
        <f t="shared" si="16"/>
        <v>994.2134673312944</v>
      </c>
      <c r="F209">
        <f t="shared" si="17"/>
        <v>-0.37285788822630156</v>
      </c>
      <c r="G209">
        <f t="shared" si="18"/>
        <v>-0.43791408488694883</v>
      </c>
      <c r="H209">
        <f t="shared" si="19"/>
        <v>0.85144073025775802</v>
      </c>
    </row>
    <row r="210" spans="1:8" x14ac:dyDescent="0.2">
      <c r="A210">
        <v>202</v>
      </c>
      <c r="B210">
        <v>753.39099999999996</v>
      </c>
      <c r="C210">
        <v>126.01600000000001</v>
      </c>
      <c r="D210" s="2">
        <f t="shared" si="15"/>
        <v>398.9</v>
      </c>
      <c r="E210" s="5">
        <f t="shared" si="16"/>
        <v>992.96051808598156</v>
      </c>
      <c r="F210">
        <f t="shared" si="17"/>
        <v>-0.3737932349019723</v>
      </c>
      <c r="G210">
        <f t="shared" si="18"/>
        <v>-0.43378147271211376</v>
      </c>
      <c r="H210">
        <f t="shared" si="19"/>
        <v>0.86170862154374761</v>
      </c>
    </row>
    <row r="211" spans="1:8" x14ac:dyDescent="0.2">
      <c r="A211">
        <v>203</v>
      </c>
      <c r="B211">
        <v>753.92700000000002</v>
      </c>
      <c r="C211">
        <v>125.48399999999999</v>
      </c>
      <c r="D211" s="2">
        <f t="shared" si="15"/>
        <v>398.37299999999999</v>
      </c>
      <c r="E211" s="5">
        <f t="shared" si="16"/>
        <v>991.71574792357285</v>
      </c>
      <c r="F211">
        <f t="shared" si="17"/>
        <v>-0.36630726900642985</v>
      </c>
      <c r="G211">
        <f t="shared" si="18"/>
        <v>-0.4305395780649714</v>
      </c>
      <c r="H211">
        <f t="shared" si="19"/>
        <v>0.85080974588392322</v>
      </c>
    </row>
    <row r="212" spans="1:8" x14ac:dyDescent="0.2">
      <c r="A212">
        <v>204</v>
      </c>
      <c r="B212">
        <v>754.46299999999997</v>
      </c>
      <c r="C212">
        <v>124.962</v>
      </c>
      <c r="D212" s="2">
        <f t="shared" si="15"/>
        <v>397.85449999999997</v>
      </c>
      <c r="E212" s="5">
        <f t="shared" si="16"/>
        <v>990.48983039024631</v>
      </c>
      <c r="F212">
        <f t="shared" si="17"/>
        <v>-0.36094836105182171</v>
      </c>
      <c r="G212">
        <f t="shared" si="18"/>
        <v>-0.42815093109126667</v>
      </c>
      <c r="H212">
        <f t="shared" si="19"/>
        <v>0.8430400002444004</v>
      </c>
    </row>
    <row r="213" spans="1:8" x14ac:dyDescent="0.2">
      <c r="A213">
        <v>205</v>
      </c>
      <c r="B213">
        <v>755</v>
      </c>
      <c r="C213">
        <v>124.447</v>
      </c>
      <c r="D213" s="2">
        <f t="shared" si="15"/>
        <v>397.34449999999998</v>
      </c>
      <c r="E213" s="5">
        <f t="shared" si="16"/>
        <v>989.28282528359659</v>
      </c>
      <c r="F213">
        <f t="shared" si="17"/>
        <v>-0.35350834622118665</v>
      </c>
      <c r="G213">
        <f t="shared" si="18"/>
        <v>-0.4250330382362032</v>
      </c>
      <c r="H213">
        <f t="shared" si="19"/>
        <v>0.83171968863449108</v>
      </c>
    </row>
    <row r="214" spans="1:8" x14ac:dyDescent="0.2">
      <c r="A214">
        <v>206</v>
      </c>
      <c r="B214">
        <v>755.53700000000003</v>
      </c>
      <c r="C214">
        <v>123.94199999999999</v>
      </c>
      <c r="D214" s="2">
        <f t="shared" si="15"/>
        <v>396.83199999999999</v>
      </c>
      <c r="E214" s="5">
        <f t="shared" si="16"/>
        <v>988.06872012350186</v>
      </c>
      <c r="F214">
        <f t="shared" si="17"/>
        <v>-0.36356186170687005</v>
      </c>
      <c r="G214">
        <f t="shared" si="18"/>
        <v>-0.42104940152146181</v>
      </c>
      <c r="H214">
        <f t="shared" si="19"/>
        <v>0.86346604553560569</v>
      </c>
    </row>
    <row r="215" spans="1:8" x14ac:dyDescent="0.2">
      <c r="A215">
        <v>207</v>
      </c>
      <c r="B215">
        <v>756.07299999999998</v>
      </c>
      <c r="C215">
        <v>123.422</v>
      </c>
      <c r="D215" s="2">
        <f t="shared" si="15"/>
        <v>396.322</v>
      </c>
      <c r="E215" s="5">
        <f t="shared" si="16"/>
        <v>986.8593599283015</v>
      </c>
      <c r="F215">
        <f t="shared" si="17"/>
        <v>-0.34915084154263309</v>
      </c>
      <c r="G215">
        <f t="shared" si="18"/>
        <v>-0.41877168938272885</v>
      </c>
      <c r="H215">
        <f t="shared" si="19"/>
        <v>0.83374986990472744</v>
      </c>
    </row>
    <row r="216" spans="1:8" x14ac:dyDescent="0.2">
      <c r="A216">
        <v>208</v>
      </c>
      <c r="B216">
        <v>756.61</v>
      </c>
      <c r="C216">
        <v>122.922</v>
      </c>
      <c r="D216" s="2">
        <f t="shared" si="15"/>
        <v>395.82099999999997</v>
      </c>
      <c r="E216" s="5">
        <f t="shared" si="16"/>
        <v>985.67019776795428</v>
      </c>
      <c r="F216">
        <f t="shared" si="17"/>
        <v>-0.35012503643419013</v>
      </c>
      <c r="G216">
        <f t="shared" si="18"/>
        <v>-0.41570783301251885</v>
      </c>
      <c r="H216">
        <f t="shared" si="19"/>
        <v>0.84223824674394887</v>
      </c>
    </row>
    <row r="217" spans="1:8" x14ac:dyDescent="0.2">
      <c r="A217">
        <v>209</v>
      </c>
      <c r="B217">
        <v>757.14700000000005</v>
      </c>
      <c r="C217">
        <v>122.42</v>
      </c>
      <c r="D217" s="2">
        <f t="shared" si="15"/>
        <v>395.32</v>
      </c>
      <c r="E217" s="5">
        <f t="shared" si="16"/>
        <v>984.47990227335754</v>
      </c>
      <c r="F217">
        <f t="shared" si="17"/>
        <v>-0.34830898942431393</v>
      </c>
      <c r="G217">
        <f t="shared" si="18"/>
        <v>-0.41189928740347093</v>
      </c>
      <c r="H217">
        <f t="shared" si="19"/>
        <v>0.8456168779023211</v>
      </c>
    </row>
    <row r="218" spans="1:8" x14ac:dyDescent="0.2">
      <c r="A218">
        <v>210</v>
      </c>
      <c r="B218">
        <v>757.68299999999999</v>
      </c>
      <c r="C218">
        <v>121.92</v>
      </c>
      <c r="D218" s="2">
        <f t="shared" si="15"/>
        <v>394.82349999999997</v>
      </c>
      <c r="E218" s="5">
        <f t="shared" si="16"/>
        <v>983.29918005128866</v>
      </c>
      <c r="F218">
        <f t="shared" si="17"/>
        <v>-0.34302077240351248</v>
      </c>
      <c r="G218">
        <f t="shared" si="18"/>
        <v>-0.40968152050116891</v>
      </c>
      <c r="H218">
        <f t="shared" si="19"/>
        <v>0.83728641698041584</v>
      </c>
    </row>
    <row r="219" spans="1:8" x14ac:dyDescent="0.2">
      <c r="A219">
        <v>211</v>
      </c>
      <c r="B219">
        <v>758.22</v>
      </c>
      <c r="C219">
        <v>121.42700000000001</v>
      </c>
      <c r="D219" s="2">
        <f t="shared" si="15"/>
        <v>394.32549999999998</v>
      </c>
      <c r="E219" s="5">
        <f t="shared" si="16"/>
        <v>982.11377279655915</v>
      </c>
      <c r="F219">
        <f t="shared" si="17"/>
        <v>-0.3495566839323449</v>
      </c>
      <c r="G219">
        <f t="shared" si="18"/>
        <v>-0.40664622648854765</v>
      </c>
      <c r="H219">
        <f t="shared" si="19"/>
        <v>0.85960882251587656</v>
      </c>
    </row>
    <row r="220" spans="1:8" x14ac:dyDescent="0.2">
      <c r="A220">
        <v>212</v>
      </c>
      <c r="B220">
        <v>758.75699999999995</v>
      </c>
      <c r="C220">
        <v>120.92400000000001</v>
      </c>
      <c r="D220" s="2">
        <f t="shared" si="15"/>
        <v>393.82650000000001</v>
      </c>
      <c r="E220" s="5">
        <f t="shared" si="16"/>
        <v>980.92486237066373</v>
      </c>
      <c r="F220">
        <f t="shared" si="17"/>
        <v>-0.34358070414367659</v>
      </c>
      <c r="G220">
        <f t="shared" si="18"/>
        <v>-0.40367053300881056</v>
      </c>
      <c r="H220">
        <f t="shared" si="19"/>
        <v>0.85114140381452508</v>
      </c>
    </row>
    <row r="221" spans="1:8" x14ac:dyDescent="0.2">
      <c r="A221">
        <v>213</v>
      </c>
      <c r="B221">
        <v>759.29399999999998</v>
      </c>
      <c r="C221">
        <v>120.429</v>
      </c>
      <c r="D221" s="2">
        <f t="shared" si="15"/>
        <v>393.33349999999996</v>
      </c>
      <c r="E221" s="5">
        <f t="shared" si="16"/>
        <v>979.74914381639826</v>
      </c>
      <c r="F221">
        <f t="shared" si="17"/>
        <v>-0.34039581263475133</v>
      </c>
      <c r="G221">
        <f t="shared" si="18"/>
        <v>-0.39998371819865225</v>
      </c>
      <c r="H221">
        <f t="shared" si="19"/>
        <v>0.85102417210315906</v>
      </c>
    </row>
    <row r="222" spans="1:8" x14ac:dyDescent="0.2">
      <c r="A222">
        <v>214</v>
      </c>
      <c r="B222">
        <v>759.83</v>
      </c>
      <c r="C222">
        <v>119.938</v>
      </c>
      <c r="D222" s="2">
        <f t="shared" si="15"/>
        <v>392.84550000000002</v>
      </c>
      <c r="E222" s="5">
        <f t="shared" si="16"/>
        <v>978.58426917805548</v>
      </c>
      <c r="F222">
        <f t="shared" si="17"/>
        <v>-0.33583642100214961</v>
      </c>
      <c r="G222">
        <f t="shared" si="18"/>
        <v>-0.39783611146564984</v>
      </c>
      <c r="H222">
        <f t="shared" si="19"/>
        <v>0.84415771048261556</v>
      </c>
    </row>
    <row r="223" spans="1:8" x14ac:dyDescent="0.2">
      <c r="A223">
        <v>215</v>
      </c>
      <c r="B223">
        <v>760.36699999999996</v>
      </c>
      <c r="C223">
        <v>119.453</v>
      </c>
      <c r="D223" s="2">
        <f t="shared" si="15"/>
        <v>392.3605</v>
      </c>
      <c r="E223" s="5">
        <f t="shared" si="16"/>
        <v>977.42549097655944</v>
      </c>
      <c r="F223">
        <f t="shared" si="17"/>
        <v>-0.33543874454625167</v>
      </c>
      <c r="G223">
        <f t="shared" si="18"/>
        <v>-0.39421749089682601</v>
      </c>
      <c r="H223">
        <f t="shared" si="19"/>
        <v>0.85089767017476703</v>
      </c>
    </row>
    <row r="224" spans="1:8" x14ac:dyDescent="0.2">
      <c r="A224">
        <v>216</v>
      </c>
      <c r="B224">
        <v>760.90300000000002</v>
      </c>
      <c r="C224">
        <v>118.968</v>
      </c>
      <c r="D224" s="2">
        <f t="shared" si="15"/>
        <v>391.88049999999998</v>
      </c>
      <c r="E224" s="5">
        <f t="shared" si="16"/>
        <v>976.27761404124544</v>
      </c>
      <c r="F224">
        <f t="shared" si="17"/>
        <v>-0.3281366688554187</v>
      </c>
      <c r="G224">
        <f t="shared" si="18"/>
        <v>-0.39140938650265744</v>
      </c>
      <c r="H224">
        <f t="shared" si="19"/>
        <v>0.83834644791583413</v>
      </c>
    </row>
    <row r="225" spans="1:8" x14ac:dyDescent="0.2">
      <c r="A225">
        <v>217</v>
      </c>
      <c r="B225">
        <v>761.43899999999996</v>
      </c>
      <c r="C225">
        <v>118.49299999999999</v>
      </c>
      <c r="D225" s="2">
        <f t="shared" si="15"/>
        <v>391.40599999999995</v>
      </c>
      <c r="E225" s="5">
        <f t="shared" si="16"/>
        <v>975.14186831315521</v>
      </c>
      <c r="F225">
        <f t="shared" si="17"/>
        <v>-0.327064922972709</v>
      </c>
      <c r="G225">
        <f t="shared" si="18"/>
        <v>-0.389342392900557</v>
      </c>
      <c r="H225">
        <f t="shared" si="19"/>
        <v>0.84004446712342873</v>
      </c>
    </row>
    <row r="226" spans="1:8" x14ac:dyDescent="0.2">
      <c r="A226">
        <v>218</v>
      </c>
      <c r="B226">
        <v>761.976</v>
      </c>
      <c r="C226">
        <v>118.01900000000001</v>
      </c>
      <c r="D226" s="2">
        <f t="shared" si="15"/>
        <v>390.9325</v>
      </c>
      <c r="E226" s="5">
        <f t="shared" si="16"/>
        <v>974.0075038374431</v>
      </c>
      <c r="F226">
        <f t="shared" si="17"/>
        <v>-0.32599524669538138</v>
      </c>
      <c r="G226">
        <f t="shared" si="18"/>
        <v>-0.38584132415493239</v>
      </c>
      <c r="H226">
        <f t="shared" si="19"/>
        <v>0.84489458823358132</v>
      </c>
    </row>
    <row r="227" spans="1:8" x14ac:dyDescent="0.2">
      <c r="A227">
        <v>219</v>
      </c>
      <c r="B227">
        <v>762.51199999999994</v>
      </c>
      <c r="C227">
        <v>117.54600000000001</v>
      </c>
      <c r="D227" s="2">
        <f t="shared" si="15"/>
        <v>390.46699999999998</v>
      </c>
      <c r="E227" s="5">
        <f t="shared" si="16"/>
        <v>972.89131935613227</v>
      </c>
      <c r="F227">
        <f t="shared" si="17"/>
        <v>-0.31529539709000931</v>
      </c>
      <c r="G227">
        <f t="shared" si="18"/>
        <v>-0.3831629135615281</v>
      </c>
      <c r="H227">
        <f t="shared" si="19"/>
        <v>0.82287556005698692</v>
      </c>
    </row>
    <row r="228" spans="1:8" x14ac:dyDescent="0.2">
      <c r="A228">
        <v>220</v>
      </c>
      <c r="B228">
        <v>763.048</v>
      </c>
      <c r="C228">
        <v>117.08799999999999</v>
      </c>
      <c r="D228" s="2">
        <f t="shared" si="15"/>
        <v>390.00299999999999</v>
      </c>
      <c r="E228" s="5">
        <f t="shared" si="16"/>
        <v>971.77775925120295</v>
      </c>
      <c r="F228">
        <f t="shared" si="17"/>
        <v>-0.32318607294967078</v>
      </c>
      <c r="G228">
        <f t="shared" si="18"/>
        <v>-0.38042411318866137</v>
      </c>
      <c r="H228">
        <f t="shared" si="19"/>
        <v>0.84954150314177146</v>
      </c>
    </row>
    <row r="229" spans="1:8" x14ac:dyDescent="0.2">
      <c r="A229">
        <v>221</v>
      </c>
      <c r="B229">
        <v>763.58399999999995</v>
      </c>
      <c r="C229">
        <v>116.61799999999999</v>
      </c>
      <c r="D229" s="2">
        <f t="shared" si="15"/>
        <v>389.53399999999999</v>
      </c>
      <c r="E229" s="5">
        <f t="shared" si="16"/>
        <v>970.65121320171886</v>
      </c>
      <c r="F229">
        <f t="shared" si="17"/>
        <v>-0.32143774968001121</v>
      </c>
      <c r="G229">
        <f t="shared" si="18"/>
        <v>-0.37841147094715039</v>
      </c>
      <c r="H229">
        <f t="shared" si="19"/>
        <v>0.84943976163160173</v>
      </c>
    </row>
    <row r="230" spans="1:8" x14ac:dyDescent="0.2">
      <c r="A230">
        <v>222</v>
      </c>
      <c r="B230">
        <v>764.12099999999998</v>
      </c>
      <c r="C230">
        <v>116.15</v>
      </c>
      <c r="D230" s="2">
        <f t="shared" si="15"/>
        <v>389.06949999999995</v>
      </c>
      <c r="E230" s="5">
        <f t="shared" si="16"/>
        <v>969.53449895571896</v>
      </c>
      <c r="F230">
        <f t="shared" si="17"/>
        <v>-0.31626564388356054</v>
      </c>
      <c r="G230">
        <f t="shared" si="18"/>
        <v>-0.37503968267928212</v>
      </c>
      <c r="H230">
        <f t="shared" si="19"/>
        <v>0.84328581344821951</v>
      </c>
    </row>
    <row r="231" spans="1:8" x14ac:dyDescent="0.2">
      <c r="A231">
        <v>223</v>
      </c>
      <c r="B231">
        <v>764.65700000000004</v>
      </c>
      <c r="C231">
        <v>115.68899999999999</v>
      </c>
      <c r="D231" s="2">
        <f t="shared" si="15"/>
        <v>388.61099999999999</v>
      </c>
      <c r="E231" s="5">
        <f t="shared" si="16"/>
        <v>968.43125579797186</v>
      </c>
      <c r="F231">
        <f t="shared" si="17"/>
        <v>-0.312479452210779</v>
      </c>
      <c r="G231">
        <f t="shared" si="18"/>
        <v>-0.37241081467736359</v>
      </c>
      <c r="H231">
        <f t="shared" si="19"/>
        <v>0.83907190633412232</v>
      </c>
    </row>
    <row r="232" spans="1:8" x14ac:dyDescent="0.2">
      <c r="A232">
        <v>224</v>
      </c>
      <c r="B232">
        <v>765.19299999999998</v>
      </c>
      <c r="C232">
        <v>115.233</v>
      </c>
      <c r="D232" s="2">
        <f t="shared" si="15"/>
        <v>388.1585</v>
      </c>
      <c r="E232" s="5">
        <f t="shared" si="16"/>
        <v>967.34152108462558</v>
      </c>
      <c r="F232">
        <f t="shared" si="17"/>
        <v>-0.30733639628345544</v>
      </c>
      <c r="G232">
        <f t="shared" si="18"/>
        <v>-0.37052131765666541</v>
      </c>
      <c r="H232">
        <f t="shared" si="19"/>
        <v>0.82947021301549306</v>
      </c>
    </row>
    <row r="233" spans="1:8" x14ac:dyDescent="0.2">
      <c r="A233">
        <v>225</v>
      </c>
      <c r="B233">
        <v>765.73</v>
      </c>
      <c r="C233">
        <v>114.78400000000001</v>
      </c>
      <c r="D233" s="2">
        <f t="shared" si="15"/>
        <v>387.71049999999997</v>
      </c>
      <c r="E233" s="5">
        <f t="shared" si="16"/>
        <v>966.26171474632338</v>
      </c>
      <c r="F233">
        <f t="shared" si="17"/>
        <v>-0.3056258748414627</v>
      </c>
      <c r="G233">
        <f t="shared" si="18"/>
        <v>-0.36795743366219724</v>
      </c>
      <c r="H233">
        <f t="shared" si="19"/>
        <v>0.8306011698136857</v>
      </c>
    </row>
    <row r="234" spans="1:8" x14ac:dyDescent="0.2">
      <c r="A234">
        <v>226</v>
      </c>
      <c r="B234">
        <v>766.26700000000005</v>
      </c>
      <c r="C234">
        <v>114.337</v>
      </c>
      <c r="D234" s="2">
        <f t="shared" si="15"/>
        <v>387.2595</v>
      </c>
      <c r="E234" s="5">
        <f t="shared" si="16"/>
        <v>965.17376440129419</v>
      </c>
      <c r="F234">
        <f t="shared" si="17"/>
        <v>-0.31074541483910106</v>
      </c>
      <c r="G234">
        <f t="shared" si="18"/>
        <v>-0.3646763939303086</v>
      </c>
      <c r="H234">
        <f t="shared" si="19"/>
        <v>0.85211277727640911</v>
      </c>
    </row>
    <row r="235" spans="1:8" x14ac:dyDescent="0.2">
      <c r="A235">
        <v>227</v>
      </c>
      <c r="B235">
        <v>766.803</v>
      </c>
      <c r="C235">
        <v>113.88200000000001</v>
      </c>
      <c r="D235" s="2">
        <f t="shared" si="15"/>
        <v>386.80999999999995</v>
      </c>
      <c r="E235" s="5">
        <f t="shared" si="16"/>
        <v>964.08852104562811</v>
      </c>
      <c r="F235">
        <f t="shared" si="17"/>
        <v>-0.30289193264640912</v>
      </c>
      <c r="G235">
        <f t="shared" si="18"/>
        <v>-0.36215213028802101</v>
      </c>
      <c r="H235">
        <f t="shared" si="19"/>
        <v>0.8363665634260331</v>
      </c>
    </row>
    <row r="236" spans="1:8" x14ac:dyDescent="0.2">
      <c r="A236">
        <v>228</v>
      </c>
      <c r="B236">
        <v>767.33900000000006</v>
      </c>
      <c r="C236">
        <v>113.438</v>
      </c>
      <c r="D236" s="2">
        <f t="shared" si="15"/>
        <v>386.36249999999995</v>
      </c>
      <c r="E236" s="5">
        <f t="shared" si="16"/>
        <v>963.00720264582264</v>
      </c>
      <c r="F236">
        <f t="shared" si="17"/>
        <v>-0.30732217736308992</v>
      </c>
      <c r="G236">
        <f t="shared" si="18"/>
        <v>-0.36026784829935643</v>
      </c>
      <c r="H236">
        <f t="shared" si="19"/>
        <v>0.85303803493374042</v>
      </c>
    </row>
    <row r="237" spans="1:8" x14ac:dyDescent="0.2">
      <c r="A237">
        <v>229</v>
      </c>
      <c r="B237">
        <v>767.87599999999998</v>
      </c>
      <c r="C237">
        <v>112.98699999999999</v>
      </c>
      <c r="D237" s="2">
        <f t="shared" si="15"/>
        <v>385.91949999999997</v>
      </c>
      <c r="E237" s="5">
        <f t="shared" si="16"/>
        <v>961.93586987264132</v>
      </c>
      <c r="F237">
        <f t="shared" si="17"/>
        <v>-0.2960896323619811</v>
      </c>
      <c r="G237">
        <f t="shared" si="18"/>
        <v>-0.35780721112592401</v>
      </c>
      <c r="H237">
        <f t="shared" si="19"/>
        <v>0.82751164078070394</v>
      </c>
    </row>
    <row r="238" spans="1:8" x14ac:dyDescent="0.2">
      <c r="A238">
        <v>230</v>
      </c>
      <c r="B238">
        <v>768.41300000000001</v>
      </c>
      <c r="C238">
        <v>112.55200000000001</v>
      </c>
      <c r="D238" s="2">
        <f t="shared" si="15"/>
        <v>385.48349999999999</v>
      </c>
      <c r="E238" s="5">
        <f t="shared" si="16"/>
        <v>960.88060313398728</v>
      </c>
      <c r="F238">
        <f t="shared" si="17"/>
        <v>-0.29712465315782338</v>
      </c>
      <c r="G238">
        <f t="shared" si="18"/>
        <v>-0.3546819094279659</v>
      </c>
      <c r="H238">
        <f t="shared" si="19"/>
        <v>0.8377214773570737</v>
      </c>
    </row>
    <row r="239" spans="1:8" x14ac:dyDescent="0.2">
      <c r="A239">
        <v>231</v>
      </c>
      <c r="B239">
        <v>768.94899999999996</v>
      </c>
      <c r="C239">
        <v>112.11499999999999</v>
      </c>
      <c r="D239" s="2">
        <f t="shared" si="15"/>
        <v>385.05099999999999</v>
      </c>
      <c r="E239" s="5">
        <f t="shared" si="16"/>
        <v>959.83296241662345</v>
      </c>
      <c r="F239">
        <f t="shared" si="17"/>
        <v>-0.29068810020016733</v>
      </c>
      <c r="G239">
        <f t="shared" si="18"/>
        <v>-0.35293889739244078</v>
      </c>
      <c r="H239">
        <f t="shared" si="19"/>
        <v>0.8236216023447952</v>
      </c>
    </row>
    <row r="240" spans="1:8" x14ac:dyDescent="0.2">
      <c r="A240">
        <v>232</v>
      </c>
      <c r="B240">
        <v>769.48599999999999</v>
      </c>
      <c r="C240">
        <v>111.687</v>
      </c>
      <c r="D240" s="2">
        <f t="shared" si="15"/>
        <v>384.61849999999998</v>
      </c>
      <c r="E240" s="5">
        <f t="shared" si="16"/>
        <v>958.78448012544368</v>
      </c>
      <c r="F240">
        <f t="shared" si="17"/>
        <v>-0.29647648748577388</v>
      </c>
      <c r="G240">
        <f t="shared" si="18"/>
        <v>-0.35049186283820399</v>
      </c>
      <c r="H240">
        <f t="shared" si="19"/>
        <v>0.84588693467795284</v>
      </c>
    </row>
    <row r="241" spans="1:8" x14ac:dyDescent="0.2">
      <c r="A241">
        <v>233</v>
      </c>
      <c r="B241">
        <v>770.02300000000002</v>
      </c>
      <c r="C241">
        <v>111.25</v>
      </c>
      <c r="D241" s="2">
        <f t="shared" si="15"/>
        <v>384.18649999999997</v>
      </c>
      <c r="E241" s="5">
        <f t="shared" si="16"/>
        <v>957.73637001833663</v>
      </c>
      <c r="F241">
        <f t="shared" si="17"/>
        <v>-0.28937544706647855</v>
      </c>
      <c r="G241">
        <f t="shared" si="18"/>
        <v>-0.34746062482834572</v>
      </c>
      <c r="H241">
        <f t="shared" si="19"/>
        <v>0.83282946725096485</v>
      </c>
    </row>
    <row r="242" spans="1:8" x14ac:dyDescent="0.2">
      <c r="A242">
        <v>234</v>
      </c>
      <c r="B242">
        <v>770.55899999999997</v>
      </c>
      <c r="C242">
        <v>110.82299999999999</v>
      </c>
      <c r="D242" s="2">
        <f t="shared" si="15"/>
        <v>383.75799999999998</v>
      </c>
      <c r="E242" s="5">
        <f t="shared" si="16"/>
        <v>956.6959224523805</v>
      </c>
      <c r="F242">
        <f t="shared" si="17"/>
        <v>-0.29109195493270706</v>
      </c>
      <c r="G242">
        <f t="shared" si="18"/>
        <v>-0.34507336638738095</v>
      </c>
      <c r="H242">
        <f t="shared" si="19"/>
        <v>0.84356540749634645</v>
      </c>
    </row>
    <row r="243" spans="1:8" x14ac:dyDescent="0.2">
      <c r="A243">
        <v>235</v>
      </c>
      <c r="B243">
        <v>771.09500000000003</v>
      </c>
      <c r="C243">
        <v>110.393</v>
      </c>
      <c r="D243" s="2">
        <f t="shared" si="15"/>
        <v>383.33549999999997</v>
      </c>
      <c r="E243" s="5">
        <f t="shared" si="16"/>
        <v>955.66923530435076</v>
      </c>
      <c r="F243">
        <f t="shared" si="17"/>
        <v>-0.28063609362407771</v>
      </c>
      <c r="G243">
        <f t="shared" si="18"/>
        <v>-0.34277698581279942</v>
      </c>
      <c r="H243">
        <f t="shared" si="19"/>
        <v>0.81871334785976946</v>
      </c>
    </row>
    <row r="244" spans="1:8" x14ac:dyDescent="0.2">
      <c r="A244">
        <v>236</v>
      </c>
      <c r="B244">
        <v>771.63099999999997</v>
      </c>
      <c r="C244">
        <v>109.97799999999999</v>
      </c>
      <c r="D244" s="2">
        <f t="shared" si="15"/>
        <v>382.91149999999999</v>
      </c>
      <c r="E244" s="5">
        <f t="shared" si="16"/>
        <v>954.6380964410007</v>
      </c>
      <c r="F244">
        <f t="shared" si="17"/>
        <v>-0.29249233007903047</v>
      </c>
      <c r="G244">
        <f t="shared" si="18"/>
        <v>-0.34038894478549503</v>
      </c>
      <c r="H244">
        <f t="shared" si="19"/>
        <v>0.85928857138222314</v>
      </c>
    </row>
    <row r="245" spans="1:8" x14ac:dyDescent="0.2">
      <c r="A245">
        <v>237</v>
      </c>
      <c r="B245">
        <v>772.16700000000003</v>
      </c>
      <c r="C245">
        <v>109.545</v>
      </c>
      <c r="D245" s="2">
        <f t="shared" si="15"/>
        <v>382.48899999999998</v>
      </c>
      <c r="E245" s="5">
        <f t="shared" si="16"/>
        <v>953.609801843382</v>
      </c>
      <c r="F245">
        <f t="shared" si="17"/>
        <v>-0.27800700986318672</v>
      </c>
      <c r="G245">
        <f t="shared" si="18"/>
        <v>-0.33812423419560783</v>
      </c>
      <c r="H245">
        <f t="shared" si="19"/>
        <v>0.82220373977204253</v>
      </c>
    </row>
    <row r="246" spans="1:8" x14ac:dyDescent="0.2">
      <c r="A246">
        <v>238</v>
      </c>
      <c r="B246">
        <v>772.70299999999997</v>
      </c>
      <c r="C246">
        <v>109.133</v>
      </c>
      <c r="D246" s="2">
        <f t="shared" si="15"/>
        <v>382.07749999999999</v>
      </c>
      <c r="E246" s="5">
        <f t="shared" si="16"/>
        <v>952.60750844484937</v>
      </c>
      <c r="F246">
        <f t="shared" si="17"/>
        <v>-0.27704074499296244</v>
      </c>
      <c r="G246">
        <f t="shared" si="18"/>
        <v>-0.33649893178073365</v>
      </c>
      <c r="H246">
        <f t="shared" si="19"/>
        <v>0.82330349022767535</v>
      </c>
    </row>
    <row r="247" spans="1:8" x14ac:dyDescent="0.2">
      <c r="A247">
        <v>239</v>
      </c>
      <c r="B247">
        <v>773.24</v>
      </c>
      <c r="C247">
        <v>108.72199999999999</v>
      </c>
      <c r="D247" s="2">
        <f t="shared" si="15"/>
        <v>381.66049999999996</v>
      </c>
      <c r="E247" s="5">
        <f t="shared" si="16"/>
        <v>951.59104272470745</v>
      </c>
      <c r="F247">
        <f t="shared" si="17"/>
        <v>-0.2848252826349385</v>
      </c>
      <c r="G247">
        <f t="shared" si="18"/>
        <v>-0.33418452250636166</v>
      </c>
      <c r="H247">
        <f t="shared" si="19"/>
        <v>0.85229944372877553</v>
      </c>
    </row>
    <row r="248" spans="1:8" x14ac:dyDescent="0.2">
      <c r="A248">
        <v>240</v>
      </c>
      <c r="B248">
        <v>773.77700000000004</v>
      </c>
      <c r="C248">
        <v>108.29900000000001</v>
      </c>
      <c r="D248" s="2">
        <f t="shared" si="15"/>
        <v>381.24549999999999</v>
      </c>
      <c r="E248" s="5">
        <f t="shared" si="16"/>
        <v>950.57867685531221</v>
      </c>
      <c r="F248">
        <f t="shared" si="17"/>
        <v>-0.27376019499931536</v>
      </c>
      <c r="G248">
        <f t="shared" si="18"/>
        <v>-0.33134672803446596</v>
      </c>
      <c r="H248">
        <f t="shared" si="19"/>
        <v>0.82620461238065834</v>
      </c>
    </row>
    <row r="249" spans="1:8" x14ac:dyDescent="0.2">
      <c r="A249">
        <v>241</v>
      </c>
      <c r="B249">
        <v>774.31299999999999</v>
      </c>
      <c r="C249">
        <v>107.892</v>
      </c>
      <c r="D249" s="2">
        <f t="shared" si="15"/>
        <v>380.83899999999994</v>
      </c>
      <c r="E249" s="5">
        <f t="shared" si="16"/>
        <v>949.5862965557119</v>
      </c>
      <c r="F249">
        <f t="shared" si="17"/>
        <v>-0.27280246895778965</v>
      </c>
      <c r="G249">
        <f t="shared" si="18"/>
        <v>-0.32975783047276219</v>
      </c>
      <c r="H249">
        <f t="shared" si="19"/>
        <v>0.82728124626087685</v>
      </c>
    </row>
    <row r="250" spans="1:8" x14ac:dyDescent="0.2">
      <c r="A250">
        <v>242</v>
      </c>
      <c r="B250">
        <v>774.85</v>
      </c>
      <c r="C250">
        <v>107.486</v>
      </c>
      <c r="D250" s="2">
        <f t="shared" si="15"/>
        <v>380.43399999999997</v>
      </c>
      <c r="E250" s="5">
        <f t="shared" si="16"/>
        <v>948.59684058483049</v>
      </c>
      <c r="F250">
        <f t="shared" si="17"/>
        <v>-0.27117575825671936</v>
      </c>
      <c r="G250">
        <f t="shared" si="18"/>
        <v>-0.32756862021787286</v>
      </c>
      <c r="H250">
        <f t="shared" si="19"/>
        <v>0.827844126450069</v>
      </c>
    </row>
    <row r="251" spans="1:8" x14ac:dyDescent="0.2">
      <c r="A251">
        <v>243</v>
      </c>
      <c r="B251">
        <v>775.38699999999994</v>
      </c>
      <c r="C251">
        <v>107.08199999999999</v>
      </c>
      <c r="D251" s="2">
        <f t="shared" si="15"/>
        <v>380.03049999999996</v>
      </c>
      <c r="E251" s="5">
        <f t="shared" si="16"/>
        <v>947.61031730954448</v>
      </c>
      <c r="F251">
        <f t="shared" si="17"/>
        <v>-0.27022321139289157</v>
      </c>
      <c r="G251">
        <f t="shared" si="18"/>
        <v>-0.32539177002385067</v>
      </c>
      <c r="H251">
        <f t="shared" si="19"/>
        <v>0.8304549662490992</v>
      </c>
    </row>
    <row r="252" spans="1:8" x14ac:dyDescent="0.2">
      <c r="A252">
        <v>244</v>
      </c>
      <c r="B252">
        <v>775.92399999999998</v>
      </c>
      <c r="C252">
        <v>106.679</v>
      </c>
      <c r="D252" s="2">
        <f t="shared" si="15"/>
        <v>379.63049999999998</v>
      </c>
      <c r="E252" s="5">
        <f t="shared" si="16"/>
        <v>946.63163030421913</v>
      </c>
      <c r="F252">
        <f t="shared" si="17"/>
        <v>-0.26592510701649064</v>
      </c>
      <c r="G252">
        <f t="shared" si="18"/>
        <v>-0.32265213084516425</v>
      </c>
      <c r="H252">
        <f t="shared" si="19"/>
        <v>0.82418518768160243</v>
      </c>
    </row>
    <row r="253" spans="1:8" x14ac:dyDescent="0.2">
      <c r="A253">
        <v>245</v>
      </c>
      <c r="B253">
        <v>776.46</v>
      </c>
      <c r="C253">
        <v>106.282</v>
      </c>
      <c r="D253" s="2">
        <f t="shared" si="15"/>
        <v>379.23399999999998</v>
      </c>
      <c r="E253" s="5">
        <f t="shared" si="16"/>
        <v>945.66079859656452</v>
      </c>
      <c r="F253">
        <f t="shared" si="17"/>
        <v>-0.26498323411043395</v>
      </c>
      <c r="G253">
        <f t="shared" si="18"/>
        <v>-0.32112847625938817</v>
      </c>
      <c r="H253">
        <f t="shared" si="19"/>
        <v>0.82516268004957771</v>
      </c>
    </row>
    <row r="254" spans="1:8" x14ac:dyDescent="0.2">
      <c r="A254">
        <v>246</v>
      </c>
      <c r="B254">
        <v>776.99699999999996</v>
      </c>
      <c r="C254">
        <v>105.886</v>
      </c>
      <c r="D254" s="2">
        <f t="shared" si="15"/>
        <v>378.83549999999997</v>
      </c>
      <c r="E254" s="5">
        <f t="shared" si="16"/>
        <v>944.68435962514923</v>
      </c>
      <c r="F254">
        <f t="shared" si="17"/>
        <v>-0.26805191980114201</v>
      </c>
      <c r="G254">
        <f t="shared" si="18"/>
        <v>-0.31898279841253435</v>
      </c>
      <c r="H254">
        <f t="shared" si="19"/>
        <v>0.84033346354456262</v>
      </c>
    </row>
    <row r="255" spans="1:8" x14ac:dyDescent="0.2">
      <c r="A255">
        <v>247</v>
      </c>
      <c r="B255">
        <v>777.53399999999999</v>
      </c>
      <c r="C255">
        <v>105.485</v>
      </c>
      <c r="D255" s="2">
        <f t="shared" si="15"/>
        <v>378.4375</v>
      </c>
      <c r="E255" s="5">
        <f t="shared" si="16"/>
        <v>943.70843528557145</v>
      </c>
      <c r="F255">
        <f t="shared" si="17"/>
        <v>-0.26376839507917571</v>
      </c>
      <c r="G255">
        <f t="shared" si="18"/>
        <v>-0.31628579453640165</v>
      </c>
      <c r="H255">
        <f t="shared" si="19"/>
        <v>0.83395587040447472</v>
      </c>
    </row>
    <row r="256" spans="1:8" x14ac:dyDescent="0.2">
      <c r="A256">
        <v>248</v>
      </c>
      <c r="B256">
        <v>778.07</v>
      </c>
      <c r="C256">
        <v>105.09</v>
      </c>
      <c r="D256" s="2">
        <f t="shared" si="15"/>
        <v>378.04549999999995</v>
      </c>
      <c r="E256" s="5">
        <f t="shared" si="16"/>
        <v>942.7465294750175</v>
      </c>
      <c r="F256">
        <f t="shared" si="17"/>
        <v>-0.25949701581579393</v>
      </c>
      <c r="G256">
        <f t="shared" si="18"/>
        <v>-0.3148074065260934</v>
      </c>
      <c r="H256">
        <f t="shared" si="19"/>
        <v>0.82430403617039749</v>
      </c>
    </row>
    <row r="257" spans="1:8" x14ac:dyDescent="0.2">
      <c r="A257">
        <v>249</v>
      </c>
      <c r="B257">
        <v>778.60699999999997</v>
      </c>
      <c r="C257">
        <v>104.70099999999999</v>
      </c>
      <c r="D257" s="2">
        <f t="shared" si="15"/>
        <v>377.65549999999996</v>
      </c>
      <c r="E257" s="5">
        <f t="shared" si="16"/>
        <v>941.78884817030462</v>
      </c>
      <c r="F257">
        <f t="shared" si="17"/>
        <v>-0.26056622748544828</v>
      </c>
      <c r="G257">
        <f t="shared" si="18"/>
        <v>-0.31273472617148751</v>
      </c>
      <c r="H257">
        <f t="shared" si="19"/>
        <v>0.83318610208502164</v>
      </c>
    </row>
    <row r="258" spans="1:8" x14ac:dyDescent="0.2">
      <c r="A258">
        <v>250</v>
      </c>
      <c r="B258">
        <v>779.14400000000001</v>
      </c>
      <c r="C258">
        <v>104.31</v>
      </c>
      <c r="D258" s="2">
        <f t="shared" si="15"/>
        <v>377.26749999999998</v>
      </c>
      <c r="E258" s="5">
        <f t="shared" si="16"/>
        <v>940.83540204487826</v>
      </c>
      <c r="F258">
        <f t="shared" si="17"/>
        <v>-0.25630802523747198</v>
      </c>
      <c r="G258">
        <f t="shared" si="18"/>
        <v>-0.31012155055670099</v>
      </c>
      <c r="H258">
        <f t="shared" si="19"/>
        <v>0.82647602134508857</v>
      </c>
    </row>
    <row r="259" spans="1:8" x14ac:dyDescent="0.2">
      <c r="A259">
        <v>251</v>
      </c>
      <c r="B259">
        <v>779.68</v>
      </c>
      <c r="C259">
        <v>103.925</v>
      </c>
      <c r="D259" s="2">
        <f t="shared" si="15"/>
        <v>376.88599999999997</v>
      </c>
      <c r="E259" s="5">
        <f t="shared" si="16"/>
        <v>939.89727136556837</v>
      </c>
      <c r="F259">
        <f t="shared" si="17"/>
        <v>-0.25139695488449904</v>
      </c>
      <c r="G259">
        <f t="shared" si="18"/>
        <v>-0.30813371504779424</v>
      </c>
      <c r="H259">
        <f t="shared" si="19"/>
        <v>0.81586967802437704</v>
      </c>
    </row>
    <row r="260" spans="1:8" x14ac:dyDescent="0.2">
      <c r="A260">
        <v>252</v>
      </c>
      <c r="B260">
        <v>780.21600000000001</v>
      </c>
      <c r="C260">
        <v>103.547</v>
      </c>
      <c r="D260" s="2">
        <f t="shared" si="15"/>
        <v>376.50299999999999</v>
      </c>
      <c r="E260" s="5">
        <f t="shared" si="16"/>
        <v>938.95479675626063</v>
      </c>
      <c r="F260">
        <f t="shared" si="17"/>
        <v>-0.25778891270369764</v>
      </c>
      <c r="G260">
        <f t="shared" si="18"/>
        <v>-0.3066705866900184</v>
      </c>
      <c r="H260">
        <f t="shared" si="19"/>
        <v>0.84060527449366962</v>
      </c>
    </row>
    <row r="261" spans="1:8" x14ac:dyDescent="0.2">
      <c r="A261">
        <v>253</v>
      </c>
      <c r="B261">
        <v>780.75300000000004</v>
      </c>
      <c r="C261">
        <v>103.15900000000001</v>
      </c>
      <c r="D261" s="2">
        <f t="shared" si="15"/>
        <v>376.12199999999996</v>
      </c>
      <c r="E261" s="5">
        <f t="shared" si="16"/>
        <v>938.01659237988451</v>
      </c>
      <c r="F261">
        <f t="shared" si="17"/>
        <v>-0.24823896224725009</v>
      </c>
      <c r="G261">
        <f t="shared" si="18"/>
        <v>-0.30471207604969569</v>
      </c>
      <c r="H261">
        <f t="shared" si="19"/>
        <v>0.8146672933525767</v>
      </c>
    </row>
    <row r="262" spans="1:8" x14ac:dyDescent="0.2">
      <c r="A262">
        <v>254</v>
      </c>
      <c r="B262">
        <v>781.29</v>
      </c>
      <c r="C262">
        <v>102.785</v>
      </c>
      <c r="D262" s="2">
        <f t="shared" si="15"/>
        <v>375.74649999999997</v>
      </c>
      <c r="E262" s="5">
        <f t="shared" si="16"/>
        <v>937.09129622049556</v>
      </c>
      <c r="F262">
        <f t="shared" si="17"/>
        <v>-0.24998334705448844</v>
      </c>
      <c r="G262">
        <f t="shared" si="18"/>
        <v>-0.30217999374356308</v>
      </c>
      <c r="H262">
        <f t="shared" si="19"/>
        <v>0.82726637179902152</v>
      </c>
    </row>
    <row r="263" spans="1:8" x14ac:dyDescent="0.2">
      <c r="A263">
        <v>255</v>
      </c>
      <c r="B263">
        <v>781.82600000000002</v>
      </c>
      <c r="C263">
        <v>102.408</v>
      </c>
      <c r="D263" s="2">
        <f t="shared" si="15"/>
        <v>375.36899999999997</v>
      </c>
      <c r="E263" s="5">
        <f t="shared" si="16"/>
        <v>936.16043606327889</v>
      </c>
      <c r="F263">
        <f t="shared" si="17"/>
        <v>-0.25039745308309452</v>
      </c>
      <c r="G263">
        <f t="shared" si="18"/>
        <v>-0.3007761699923589</v>
      </c>
      <c r="H263">
        <f t="shared" si="19"/>
        <v>0.83250429410500093</v>
      </c>
    </row>
    <row r="264" spans="1:8" x14ac:dyDescent="0.2">
      <c r="A264">
        <v>256</v>
      </c>
      <c r="B264">
        <v>782.36300000000006</v>
      </c>
      <c r="C264">
        <v>102.03</v>
      </c>
      <c r="D264" s="2">
        <f t="shared" si="15"/>
        <v>374.99349999999998</v>
      </c>
      <c r="E264" s="5">
        <f t="shared" si="16"/>
        <v>935.23387551677627</v>
      </c>
      <c r="F264">
        <f t="shared" si="17"/>
        <v>-0.24684076588773896</v>
      </c>
      <c r="G264">
        <f t="shared" si="18"/>
        <v>-0.29884042486651358</v>
      </c>
      <c r="H264">
        <f t="shared" si="19"/>
        <v>0.82599523139480913</v>
      </c>
    </row>
    <row r="265" spans="1:8" x14ac:dyDescent="0.2">
      <c r="A265">
        <v>257</v>
      </c>
      <c r="B265">
        <v>782.9</v>
      </c>
      <c r="C265">
        <v>101.657</v>
      </c>
      <c r="D265" s="2">
        <f t="shared" si="15"/>
        <v>374.62249999999995</v>
      </c>
      <c r="E265" s="5">
        <f t="shared" si="16"/>
        <v>934.31779994688156</v>
      </c>
      <c r="F265">
        <f t="shared" si="17"/>
        <v>-0.24395448856443161</v>
      </c>
      <c r="G265">
        <f t="shared" si="18"/>
        <v>-0.29637817221663526</v>
      </c>
      <c r="H265">
        <f t="shared" si="19"/>
        <v>0.82311894543338715</v>
      </c>
    </row>
    <row r="266" spans="1:8" x14ac:dyDescent="0.2">
      <c r="A266">
        <v>258</v>
      </c>
      <c r="B266">
        <v>783.43600000000004</v>
      </c>
      <c r="C266">
        <v>101.288</v>
      </c>
      <c r="D266" s="2">
        <f t="shared" ref="D266:D269" si="20">AVERAGE(C266:C267)+273.15</f>
        <v>374.25399999999996</v>
      </c>
      <c r="E266" s="5">
        <f t="shared" ref="E266:E269" si="21">1/($C$4*D266^$D$4+$E$4*D266^$F$4)</f>
        <v>933.40728857011391</v>
      </c>
      <c r="F266">
        <f t="shared" ref="F266:F269" si="22">$I$6*E266*((C267+273.15)-(C266+273.15))</f>
        <v>-0.24305627104033098</v>
      </c>
      <c r="G266">
        <f t="shared" ref="G266:G269" si="23">-$L$6*$F$6*(B267-B266)*((C267+273.15)^4-$K$6^4)</f>
        <v>-0.29503259606592891</v>
      </c>
      <c r="H266">
        <f t="shared" ref="H266:H269" si="24">F266/G266</f>
        <v>0.82382853380043763</v>
      </c>
    </row>
    <row r="267" spans="1:8" x14ac:dyDescent="0.2">
      <c r="A267">
        <v>259</v>
      </c>
      <c r="B267">
        <v>783.97299999999996</v>
      </c>
      <c r="C267">
        <v>100.92</v>
      </c>
      <c r="D267" s="2">
        <f t="shared" si="20"/>
        <v>373.8895</v>
      </c>
      <c r="E267" s="5">
        <f t="shared" si="21"/>
        <v>932.50606389027871</v>
      </c>
      <c r="F267">
        <f t="shared" si="22"/>
        <v>-0.23820270598199375</v>
      </c>
      <c r="G267">
        <f t="shared" si="23"/>
        <v>-0.29317562504890721</v>
      </c>
      <c r="H267">
        <f t="shared" si="24"/>
        <v>0.81249150894538746</v>
      </c>
    </row>
    <row r="268" spans="1:8" x14ac:dyDescent="0.2">
      <c r="A268">
        <v>260</v>
      </c>
      <c r="B268">
        <v>784.51</v>
      </c>
      <c r="C268">
        <v>100.559</v>
      </c>
      <c r="D268" s="2">
        <f t="shared" si="20"/>
        <v>373.52449999999999</v>
      </c>
      <c r="E268" s="5">
        <f t="shared" si="21"/>
        <v>931.60300844472226</v>
      </c>
      <c r="F268">
        <f t="shared" si="22"/>
        <v>-0.2432456445581353</v>
      </c>
      <c r="G268">
        <f t="shared" si="23"/>
        <v>-0.29128305585418413</v>
      </c>
      <c r="H268">
        <f t="shared" si="24"/>
        <v>0.83508339970143586</v>
      </c>
    </row>
    <row r="269" spans="1:8" x14ac:dyDescent="0.2">
      <c r="A269">
        <v>261</v>
      </c>
      <c r="B269">
        <v>785.04700000000003</v>
      </c>
      <c r="C269">
        <v>100.19</v>
      </c>
      <c r="D269" s="2">
        <f t="shared" si="20"/>
        <v>373.34</v>
      </c>
      <c r="E269" s="5">
        <f t="shared" si="21"/>
        <v>931.14630616642</v>
      </c>
      <c r="F269">
        <f t="shared" si="22"/>
        <v>-66.013099658322119</v>
      </c>
      <c r="G269">
        <f t="shared" si="23"/>
        <v>-72.728629374837524</v>
      </c>
      <c r="H269">
        <f t="shared" si="24"/>
        <v>0.90766318883992569</v>
      </c>
    </row>
    <row r="270" spans="1:8" x14ac:dyDescent="0.2">
      <c r="D270" s="2"/>
      <c r="E270" s="5"/>
    </row>
    <row r="271" spans="1:8" x14ac:dyDescent="0.2">
      <c r="D271" s="2"/>
      <c r="E271" s="5"/>
    </row>
    <row r="272" spans="1:8" x14ac:dyDescent="0.2">
      <c r="D272" s="2"/>
      <c r="E272" s="5"/>
    </row>
    <row r="273" spans="4:5" x14ac:dyDescent="0.2">
      <c r="D273" s="2"/>
      <c r="E273" s="5"/>
    </row>
    <row r="274" spans="4:5" x14ac:dyDescent="0.2">
      <c r="D274" s="2"/>
      <c r="E274" s="5"/>
    </row>
    <row r="275" spans="4:5" x14ac:dyDescent="0.2">
      <c r="D275" s="2"/>
      <c r="E275" s="5"/>
    </row>
    <row r="276" spans="4:5" x14ac:dyDescent="0.2">
      <c r="D276" s="2"/>
      <c r="E276" s="5"/>
    </row>
    <row r="277" spans="4:5" x14ac:dyDescent="0.2">
      <c r="D277" s="2"/>
      <c r="E277" s="5"/>
    </row>
    <row r="278" spans="4:5" x14ac:dyDescent="0.2">
      <c r="D278" s="2"/>
      <c r="E278" s="5"/>
    </row>
    <row r="279" spans="4:5" x14ac:dyDescent="0.2">
      <c r="D279" s="2"/>
      <c r="E279" s="5"/>
    </row>
    <row r="280" spans="4:5" x14ac:dyDescent="0.2">
      <c r="D280" s="2"/>
      <c r="E280" s="5"/>
    </row>
    <row r="281" spans="4:5" x14ac:dyDescent="0.2">
      <c r="D281" s="2"/>
      <c r="E281" s="5"/>
    </row>
    <row r="282" spans="4:5" x14ac:dyDescent="0.2">
      <c r="D282" s="2"/>
      <c r="E282" s="5"/>
    </row>
    <row r="283" spans="4:5" x14ac:dyDescent="0.2">
      <c r="D283" s="2"/>
      <c r="E283" s="5"/>
    </row>
    <row r="284" spans="4:5" x14ac:dyDescent="0.2">
      <c r="D284" s="2"/>
      <c r="E284" s="5"/>
    </row>
    <row r="285" spans="4:5" x14ac:dyDescent="0.2">
      <c r="D285" s="2"/>
      <c r="E285" s="5"/>
    </row>
    <row r="286" spans="4:5" x14ac:dyDescent="0.2">
      <c r="D286" s="2"/>
      <c r="E286" s="5"/>
    </row>
    <row r="287" spans="4:5" x14ac:dyDescent="0.2">
      <c r="D287" s="2"/>
      <c r="E287" s="5"/>
    </row>
    <row r="288" spans="4:5" x14ac:dyDescent="0.2">
      <c r="D288" s="2"/>
      <c r="E288" s="5"/>
    </row>
    <row r="289" spans="4:5" x14ac:dyDescent="0.2">
      <c r="D289" s="2"/>
      <c r="E289" s="5"/>
    </row>
    <row r="290" spans="4:5" x14ac:dyDescent="0.2">
      <c r="D290" s="2"/>
      <c r="E290" s="5"/>
    </row>
    <row r="291" spans="4:5" x14ac:dyDescent="0.2">
      <c r="D291" s="2"/>
      <c r="E291" s="5"/>
    </row>
    <row r="292" spans="4:5" x14ac:dyDescent="0.2">
      <c r="D292" s="2"/>
      <c r="E292" s="5"/>
    </row>
    <row r="293" spans="4:5" x14ac:dyDescent="0.2">
      <c r="D293" s="2"/>
      <c r="E293" s="5"/>
    </row>
    <row r="294" spans="4:5" x14ac:dyDescent="0.2">
      <c r="D294" s="2"/>
      <c r="E294" s="5"/>
    </row>
    <row r="295" spans="4:5" x14ac:dyDescent="0.2">
      <c r="D295" s="2"/>
      <c r="E295" s="5"/>
    </row>
    <row r="296" spans="4:5" x14ac:dyDescent="0.2">
      <c r="D296" s="2"/>
      <c r="E296" s="5"/>
    </row>
    <row r="297" spans="4:5" x14ac:dyDescent="0.2">
      <c r="D297" s="2"/>
      <c r="E297" s="5"/>
    </row>
    <row r="298" spans="4:5" x14ac:dyDescent="0.2">
      <c r="D298" s="2"/>
      <c r="E298" s="5"/>
    </row>
    <row r="299" spans="4:5" x14ac:dyDescent="0.2">
      <c r="D299" s="2"/>
      <c r="E299" s="5"/>
    </row>
    <row r="300" spans="4:5" x14ac:dyDescent="0.2">
      <c r="D300" s="2"/>
      <c r="E300" s="5"/>
    </row>
    <row r="301" spans="4:5" x14ac:dyDescent="0.2">
      <c r="D301" s="2"/>
      <c r="E301" s="5"/>
    </row>
    <row r="302" spans="4:5" x14ac:dyDescent="0.2">
      <c r="D302" s="2"/>
      <c r="E302" s="5"/>
    </row>
    <row r="303" spans="4:5" x14ac:dyDescent="0.2">
      <c r="D303" s="2"/>
      <c r="E303" s="5"/>
    </row>
    <row r="304" spans="4:5" x14ac:dyDescent="0.2">
      <c r="D304" s="2"/>
      <c r="E304" s="5"/>
    </row>
    <row r="305" spans="4:5" x14ac:dyDescent="0.2">
      <c r="D305" s="2"/>
      <c r="E305" s="5"/>
    </row>
    <row r="306" spans="4:5" x14ac:dyDescent="0.2">
      <c r="D306" s="2"/>
      <c r="E306" s="5"/>
    </row>
    <row r="307" spans="4:5" x14ac:dyDescent="0.2">
      <c r="D307" s="2"/>
      <c r="E307" s="5"/>
    </row>
    <row r="308" spans="4:5" x14ac:dyDescent="0.2">
      <c r="D308" s="2"/>
      <c r="E308" s="5"/>
    </row>
    <row r="309" spans="4:5" x14ac:dyDescent="0.2">
      <c r="D309" s="2"/>
      <c r="E309" s="5"/>
    </row>
    <row r="310" spans="4:5" x14ac:dyDescent="0.2">
      <c r="D310" s="2"/>
      <c r="E310" s="5"/>
    </row>
    <row r="311" spans="4:5" x14ac:dyDescent="0.2">
      <c r="D311" s="2"/>
      <c r="E311" s="5"/>
    </row>
    <row r="312" spans="4:5" x14ac:dyDescent="0.2">
      <c r="D312" s="2"/>
      <c r="E312" s="5"/>
    </row>
    <row r="313" spans="4:5" x14ac:dyDescent="0.2">
      <c r="D313" s="2"/>
      <c r="E313" s="5"/>
    </row>
    <row r="314" spans="4:5" x14ac:dyDescent="0.2">
      <c r="D314" s="2"/>
      <c r="E314" s="5"/>
    </row>
    <row r="315" spans="4:5" x14ac:dyDescent="0.2">
      <c r="D315" s="2"/>
      <c r="E315" s="5"/>
    </row>
    <row r="316" spans="4:5" x14ac:dyDescent="0.2">
      <c r="D316" s="2"/>
      <c r="E316" s="5"/>
    </row>
    <row r="317" spans="4:5" x14ac:dyDescent="0.2">
      <c r="D317" s="2"/>
      <c r="E317" s="5"/>
    </row>
    <row r="318" spans="4:5" x14ac:dyDescent="0.2">
      <c r="D318" s="2"/>
      <c r="E318" s="5"/>
    </row>
    <row r="319" spans="4:5" x14ac:dyDescent="0.2">
      <c r="D319" s="2"/>
      <c r="E319" s="5"/>
    </row>
    <row r="320" spans="4:5" x14ac:dyDescent="0.2">
      <c r="D320" s="2"/>
      <c r="E320" s="5"/>
    </row>
    <row r="321" spans="4:5" x14ac:dyDescent="0.2">
      <c r="D321" s="2"/>
      <c r="E321" s="5"/>
    </row>
    <row r="322" spans="4:5" x14ac:dyDescent="0.2">
      <c r="D322" s="2"/>
      <c r="E322" s="5"/>
    </row>
    <row r="323" spans="4:5" x14ac:dyDescent="0.2">
      <c r="D323" s="2"/>
      <c r="E323" s="5"/>
    </row>
    <row r="324" spans="4:5" x14ac:dyDescent="0.2">
      <c r="D324" s="2"/>
      <c r="E324" s="5"/>
    </row>
    <row r="325" spans="4:5" x14ac:dyDescent="0.2">
      <c r="D325" s="2"/>
      <c r="E325" s="5"/>
    </row>
    <row r="326" spans="4:5" x14ac:dyDescent="0.2">
      <c r="D326" s="2"/>
      <c r="E326" s="5"/>
    </row>
    <row r="327" spans="4:5" x14ac:dyDescent="0.2">
      <c r="D327" s="2"/>
      <c r="E327" s="5"/>
    </row>
    <row r="328" spans="4:5" x14ac:dyDescent="0.2">
      <c r="D328" s="2"/>
      <c r="E328" s="5"/>
    </row>
    <row r="329" spans="4:5" x14ac:dyDescent="0.2">
      <c r="D329" s="2"/>
      <c r="E329" s="5"/>
    </row>
    <row r="330" spans="4:5" x14ac:dyDescent="0.2">
      <c r="D330" s="2"/>
      <c r="E330" s="5"/>
    </row>
    <row r="331" spans="4:5" x14ac:dyDescent="0.2">
      <c r="D331" s="2"/>
      <c r="E331" s="5"/>
    </row>
    <row r="332" spans="4:5" x14ac:dyDescent="0.2">
      <c r="D332" s="2"/>
      <c r="E332" s="5"/>
    </row>
    <row r="333" spans="4:5" x14ac:dyDescent="0.2">
      <c r="D333" s="2"/>
      <c r="E333" s="5"/>
    </row>
    <row r="334" spans="4:5" x14ac:dyDescent="0.2">
      <c r="D334" s="2"/>
      <c r="E334" s="5"/>
    </row>
    <row r="335" spans="4:5" x14ac:dyDescent="0.2">
      <c r="D335" s="2"/>
      <c r="E335" s="5"/>
    </row>
    <row r="336" spans="4:5" x14ac:dyDescent="0.2">
      <c r="D336" s="2"/>
      <c r="E336" s="5"/>
    </row>
    <row r="337" spans="4:5" x14ac:dyDescent="0.2">
      <c r="D337" s="2"/>
      <c r="E337" s="5"/>
    </row>
    <row r="338" spans="4:5" x14ac:dyDescent="0.2">
      <c r="D338" s="2"/>
      <c r="E338" s="5"/>
    </row>
    <row r="339" spans="4:5" x14ac:dyDescent="0.2">
      <c r="D339" s="2"/>
      <c r="E339" s="5"/>
    </row>
    <row r="340" spans="4:5" x14ac:dyDescent="0.2">
      <c r="D340" s="2"/>
      <c r="E340" s="5"/>
    </row>
    <row r="341" spans="4:5" x14ac:dyDescent="0.2">
      <c r="D341" s="2"/>
      <c r="E341" s="5"/>
    </row>
    <row r="342" spans="4:5" x14ac:dyDescent="0.2">
      <c r="D342" s="2"/>
      <c r="E342" s="5"/>
    </row>
    <row r="343" spans="4:5" x14ac:dyDescent="0.2">
      <c r="D343" s="2"/>
      <c r="E343" s="5"/>
    </row>
    <row r="344" spans="4:5" x14ac:dyDescent="0.2">
      <c r="D344" s="2"/>
      <c r="E344" s="5"/>
    </row>
    <row r="345" spans="4:5" x14ac:dyDescent="0.2">
      <c r="D345" s="2"/>
      <c r="E345" s="5"/>
    </row>
    <row r="346" spans="4:5" x14ac:dyDescent="0.2">
      <c r="D346" s="2"/>
      <c r="E346" s="5"/>
    </row>
    <row r="347" spans="4:5" x14ac:dyDescent="0.2">
      <c r="D347" s="2"/>
      <c r="E347" s="5"/>
    </row>
    <row r="348" spans="4:5" x14ac:dyDescent="0.2">
      <c r="D348" s="2"/>
      <c r="E348" s="5"/>
    </row>
    <row r="349" spans="4:5" x14ac:dyDescent="0.2">
      <c r="D349" s="2"/>
      <c r="E349" s="5"/>
    </row>
    <row r="350" spans="4:5" x14ac:dyDescent="0.2">
      <c r="D350" s="2"/>
      <c r="E350" s="5"/>
    </row>
    <row r="351" spans="4:5" x14ac:dyDescent="0.2">
      <c r="D351" s="2"/>
      <c r="E351" s="5"/>
    </row>
    <row r="352" spans="4:5" x14ac:dyDescent="0.2">
      <c r="D352" s="2"/>
      <c r="E352" s="5"/>
    </row>
    <row r="353" spans="4:5" x14ac:dyDescent="0.2">
      <c r="D353" s="2"/>
      <c r="E353" s="5"/>
    </row>
    <row r="354" spans="4:5" x14ac:dyDescent="0.2">
      <c r="D354" s="2"/>
      <c r="E354" s="5"/>
    </row>
    <row r="355" spans="4:5" x14ac:dyDescent="0.2">
      <c r="D355" s="2"/>
      <c r="E355" s="5"/>
    </row>
    <row r="356" spans="4:5" x14ac:dyDescent="0.2">
      <c r="D356" s="2"/>
      <c r="E356" s="5"/>
    </row>
    <row r="357" spans="4:5" x14ac:dyDescent="0.2">
      <c r="D357" s="2"/>
      <c r="E357" s="5"/>
    </row>
    <row r="358" spans="4:5" x14ac:dyDescent="0.2">
      <c r="D358" s="2"/>
      <c r="E358" s="5"/>
    </row>
    <row r="359" spans="4:5" x14ac:dyDescent="0.2">
      <c r="D359" s="2"/>
      <c r="E359" s="5"/>
    </row>
    <row r="360" spans="4:5" x14ac:dyDescent="0.2">
      <c r="D360" s="2"/>
      <c r="E360" s="5"/>
    </row>
    <row r="361" spans="4:5" x14ac:dyDescent="0.2">
      <c r="D361" s="2"/>
      <c r="E361" s="5"/>
    </row>
    <row r="362" spans="4:5" x14ac:dyDescent="0.2">
      <c r="D362" s="2"/>
      <c r="E362" s="5"/>
    </row>
    <row r="363" spans="4:5" x14ac:dyDescent="0.2">
      <c r="D363" s="2"/>
      <c r="E363" s="5"/>
    </row>
    <row r="364" spans="4:5" x14ac:dyDescent="0.2">
      <c r="D364" s="2"/>
      <c r="E364" s="5"/>
    </row>
    <row r="365" spans="4:5" x14ac:dyDescent="0.2">
      <c r="D365" s="2"/>
      <c r="E365" s="5"/>
    </row>
    <row r="366" spans="4:5" x14ac:dyDescent="0.2">
      <c r="D366" s="2"/>
      <c r="E366" s="5"/>
    </row>
    <row r="367" spans="4:5" x14ac:dyDescent="0.2">
      <c r="D367" s="2"/>
      <c r="E367" s="5"/>
    </row>
    <row r="368" spans="4:5" x14ac:dyDescent="0.2">
      <c r="D368" s="2"/>
      <c r="E368" s="5"/>
    </row>
    <row r="369" spans="4:5" x14ac:dyDescent="0.2">
      <c r="D369" s="2"/>
      <c r="E369" s="5"/>
    </row>
    <row r="370" spans="4:5" x14ac:dyDescent="0.2">
      <c r="D370" s="2"/>
      <c r="E370" s="5"/>
    </row>
    <row r="371" spans="4:5" x14ac:dyDescent="0.2">
      <c r="D371" s="2"/>
      <c r="E371" s="5"/>
    </row>
    <row r="372" spans="4:5" x14ac:dyDescent="0.2">
      <c r="D372" s="2"/>
      <c r="E372" s="5"/>
    </row>
    <row r="373" spans="4:5" x14ac:dyDescent="0.2">
      <c r="D373" s="2"/>
      <c r="E373" s="5"/>
    </row>
    <row r="374" spans="4:5" x14ac:dyDescent="0.2">
      <c r="D374" s="2"/>
      <c r="E374" s="5"/>
    </row>
    <row r="375" spans="4:5" x14ac:dyDescent="0.2">
      <c r="D375" s="2"/>
      <c r="E375" s="5"/>
    </row>
    <row r="376" spans="4:5" x14ac:dyDescent="0.2">
      <c r="D376" s="2"/>
      <c r="E376" s="5"/>
    </row>
    <row r="377" spans="4:5" x14ac:dyDescent="0.2">
      <c r="D377" s="2"/>
      <c r="E377" s="5"/>
    </row>
    <row r="378" spans="4:5" x14ac:dyDescent="0.2">
      <c r="D378" s="2"/>
      <c r="E378" s="5"/>
    </row>
    <row r="379" spans="4:5" x14ac:dyDescent="0.2">
      <c r="D379" s="2"/>
      <c r="E379" s="5"/>
    </row>
    <row r="380" spans="4:5" x14ac:dyDescent="0.2">
      <c r="D380" s="2"/>
      <c r="E380" s="5"/>
    </row>
    <row r="381" spans="4:5" x14ac:dyDescent="0.2">
      <c r="D381" s="2"/>
      <c r="E381" s="5"/>
    </row>
    <row r="382" spans="4:5" x14ac:dyDescent="0.2">
      <c r="D382" s="2"/>
      <c r="E382" s="5"/>
    </row>
    <row r="383" spans="4:5" x14ac:dyDescent="0.2">
      <c r="D383" s="2"/>
      <c r="E383" s="5"/>
    </row>
    <row r="384" spans="4:5" x14ac:dyDescent="0.2">
      <c r="D384" s="2"/>
      <c r="E384" s="5"/>
    </row>
    <row r="385" spans="4:5" x14ac:dyDescent="0.2">
      <c r="D385" s="2"/>
      <c r="E385" s="5"/>
    </row>
    <row r="386" spans="4:5" x14ac:dyDescent="0.2">
      <c r="D386" s="2"/>
      <c r="E386" s="5"/>
    </row>
    <row r="387" spans="4:5" x14ac:dyDescent="0.2">
      <c r="D387" s="2"/>
      <c r="E387" s="5"/>
    </row>
    <row r="388" spans="4:5" x14ac:dyDescent="0.2">
      <c r="D388" s="2"/>
      <c r="E388" s="5"/>
    </row>
    <row r="389" spans="4:5" x14ac:dyDescent="0.2">
      <c r="D389" s="2"/>
      <c r="E389" s="5"/>
    </row>
    <row r="390" spans="4:5" x14ac:dyDescent="0.2">
      <c r="D390" s="2"/>
      <c r="E390" s="5"/>
    </row>
    <row r="391" spans="4:5" x14ac:dyDescent="0.2">
      <c r="D391" s="2"/>
      <c r="E391" s="5"/>
    </row>
    <row r="392" spans="4:5" x14ac:dyDescent="0.2">
      <c r="D392" s="2"/>
      <c r="E392" s="5"/>
    </row>
    <row r="393" spans="4:5" x14ac:dyDescent="0.2">
      <c r="D393" s="2"/>
      <c r="E393" s="5"/>
    </row>
    <row r="394" spans="4:5" x14ac:dyDescent="0.2">
      <c r="D394" s="2"/>
      <c r="E394" s="5"/>
    </row>
    <row r="395" spans="4:5" x14ac:dyDescent="0.2">
      <c r="D395" s="2"/>
      <c r="E395" s="5"/>
    </row>
    <row r="396" spans="4:5" x14ac:dyDescent="0.2">
      <c r="D396" s="2"/>
      <c r="E396" s="5"/>
    </row>
    <row r="397" spans="4:5" x14ac:dyDescent="0.2">
      <c r="D397" s="2"/>
      <c r="E397" s="5"/>
    </row>
    <row r="398" spans="4:5" x14ac:dyDescent="0.2">
      <c r="D398" s="2"/>
      <c r="E398" s="5"/>
    </row>
    <row r="399" spans="4:5" x14ac:dyDescent="0.2">
      <c r="D399" s="2"/>
      <c r="E399" s="5"/>
    </row>
    <row r="400" spans="4:5" x14ac:dyDescent="0.2">
      <c r="D400" s="2"/>
      <c r="E400" s="5"/>
    </row>
    <row r="401" spans="4:5" x14ac:dyDescent="0.2">
      <c r="D401" s="2"/>
      <c r="E401" s="5"/>
    </row>
    <row r="402" spans="4:5" x14ac:dyDescent="0.2">
      <c r="D402" s="2"/>
      <c r="E402" s="5"/>
    </row>
    <row r="403" spans="4:5" x14ac:dyDescent="0.2">
      <c r="D403" s="2"/>
      <c r="E403" s="5"/>
    </row>
    <row r="404" spans="4:5" x14ac:dyDescent="0.2">
      <c r="D404" s="2"/>
      <c r="E404" s="5"/>
    </row>
    <row r="405" spans="4:5" x14ac:dyDescent="0.2">
      <c r="D405" s="2"/>
      <c r="E405" s="5"/>
    </row>
    <row r="406" spans="4:5" x14ac:dyDescent="0.2">
      <c r="D406" s="2"/>
      <c r="E406" s="5"/>
    </row>
    <row r="407" spans="4:5" x14ac:dyDescent="0.2">
      <c r="D407" s="2"/>
      <c r="E407" s="5"/>
    </row>
    <row r="408" spans="4:5" x14ac:dyDescent="0.2">
      <c r="D408" s="2"/>
      <c r="E408" s="5"/>
    </row>
    <row r="409" spans="4:5" x14ac:dyDescent="0.2">
      <c r="D409" s="2"/>
      <c r="E409" s="5"/>
    </row>
    <row r="410" spans="4:5" x14ac:dyDescent="0.2">
      <c r="D410" s="2"/>
      <c r="E410" s="5"/>
    </row>
    <row r="411" spans="4:5" x14ac:dyDescent="0.2">
      <c r="D411" s="2"/>
      <c r="E411" s="5"/>
    </row>
    <row r="412" spans="4:5" x14ac:dyDescent="0.2">
      <c r="D412" s="2"/>
      <c r="E412" s="5"/>
    </row>
    <row r="413" spans="4:5" x14ac:dyDescent="0.2">
      <c r="D413" s="2"/>
      <c r="E413" s="5"/>
    </row>
    <row r="414" spans="4:5" x14ac:dyDescent="0.2">
      <c r="D414" s="2"/>
      <c r="E414" s="5"/>
    </row>
    <row r="415" spans="4:5" x14ac:dyDescent="0.2">
      <c r="D415" s="2"/>
      <c r="E415" s="5"/>
    </row>
    <row r="416" spans="4:5" x14ac:dyDescent="0.2">
      <c r="D416" s="2"/>
      <c r="E416" s="5"/>
    </row>
    <row r="417" spans="4:5" x14ac:dyDescent="0.2">
      <c r="D417" s="2"/>
      <c r="E417" s="5"/>
    </row>
    <row r="418" spans="4:5" x14ac:dyDescent="0.2">
      <c r="D418" s="2"/>
      <c r="E418" s="5"/>
    </row>
    <row r="419" spans="4:5" x14ac:dyDescent="0.2">
      <c r="D419" s="2"/>
      <c r="E419" s="5"/>
    </row>
    <row r="420" spans="4:5" x14ac:dyDescent="0.2">
      <c r="D420" s="2"/>
      <c r="E420" s="5"/>
    </row>
    <row r="421" spans="4:5" x14ac:dyDescent="0.2">
      <c r="D421" s="2"/>
      <c r="E421" s="5"/>
    </row>
    <row r="422" spans="4:5" x14ac:dyDescent="0.2">
      <c r="D422" s="2"/>
      <c r="E422" s="5"/>
    </row>
    <row r="423" spans="4:5" x14ac:dyDescent="0.2">
      <c r="D423" s="2"/>
      <c r="E423" s="5"/>
    </row>
    <row r="424" spans="4:5" x14ac:dyDescent="0.2">
      <c r="D424" s="2"/>
      <c r="E424" s="5"/>
    </row>
    <row r="425" spans="4:5" x14ac:dyDescent="0.2">
      <c r="D425" s="2"/>
      <c r="E425" s="5"/>
    </row>
    <row r="426" spans="4:5" x14ac:dyDescent="0.2">
      <c r="D426" s="2"/>
      <c r="E426" s="5"/>
    </row>
    <row r="427" spans="4:5" x14ac:dyDescent="0.2">
      <c r="D427" s="2"/>
      <c r="E427" s="5"/>
    </row>
    <row r="428" spans="4:5" x14ac:dyDescent="0.2">
      <c r="D428" s="2"/>
      <c r="E428" s="5"/>
    </row>
    <row r="429" spans="4:5" x14ac:dyDescent="0.2">
      <c r="D429" s="2"/>
      <c r="E429" s="5"/>
    </row>
    <row r="430" spans="4:5" x14ac:dyDescent="0.2">
      <c r="D430" s="2"/>
      <c r="E430" s="5"/>
    </row>
    <row r="431" spans="4:5" x14ac:dyDescent="0.2">
      <c r="D431" s="2"/>
      <c r="E431" s="5"/>
    </row>
    <row r="432" spans="4:5" x14ac:dyDescent="0.2">
      <c r="D432" s="2"/>
      <c r="E432" s="5"/>
    </row>
    <row r="433" spans="4:5" x14ac:dyDescent="0.2">
      <c r="D433" s="2"/>
      <c r="E433" s="5"/>
    </row>
    <row r="434" spans="4:5" x14ac:dyDescent="0.2">
      <c r="D434" s="2"/>
      <c r="E434" s="5"/>
    </row>
    <row r="435" spans="4:5" x14ac:dyDescent="0.2">
      <c r="D435" s="2"/>
      <c r="E435" s="5"/>
    </row>
    <row r="436" spans="4:5" x14ac:dyDescent="0.2">
      <c r="D436" s="2"/>
      <c r="E436" s="5"/>
    </row>
    <row r="437" spans="4:5" x14ac:dyDescent="0.2">
      <c r="D437" s="2"/>
      <c r="E437" s="5"/>
    </row>
    <row r="438" spans="4:5" x14ac:dyDescent="0.2">
      <c r="D438" s="2"/>
      <c r="E438" s="5"/>
    </row>
    <row r="439" spans="4:5" x14ac:dyDescent="0.2">
      <c r="D439" s="2"/>
      <c r="E439" s="5"/>
    </row>
    <row r="440" spans="4:5" x14ac:dyDescent="0.2">
      <c r="D440" s="2"/>
      <c r="E440" s="5"/>
    </row>
    <row r="441" spans="4:5" x14ac:dyDescent="0.2">
      <c r="D441" s="2"/>
      <c r="E441" s="5"/>
    </row>
    <row r="442" spans="4:5" x14ac:dyDescent="0.2">
      <c r="D442" s="2"/>
      <c r="E442" s="5"/>
    </row>
    <row r="443" spans="4:5" x14ac:dyDescent="0.2">
      <c r="D443" s="2"/>
      <c r="E443" s="5"/>
    </row>
    <row r="444" spans="4:5" x14ac:dyDescent="0.2">
      <c r="D444" s="2"/>
      <c r="E444" s="5"/>
    </row>
    <row r="445" spans="4:5" x14ac:dyDescent="0.2">
      <c r="D445" s="2"/>
      <c r="E445" s="5"/>
    </row>
    <row r="446" spans="4:5" x14ac:dyDescent="0.2">
      <c r="D446" s="2"/>
      <c r="E446" s="5"/>
    </row>
    <row r="447" spans="4:5" x14ac:dyDescent="0.2">
      <c r="D447" s="2"/>
      <c r="E447" s="5"/>
    </row>
    <row r="448" spans="4:5" x14ac:dyDescent="0.2">
      <c r="D448" s="2"/>
      <c r="E448" s="5"/>
    </row>
    <row r="449" spans="4:5" x14ac:dyDescent="0.2">
      <c r="D449" s="2"/>
      <c r="E449" s="5"/>
    </row>
    <row r="450" spans="4:5" x14ac:dyDescent="0.2">
      <c r="D450" s="2"/>
      <c r="E450" s="5"/>
    </row>
    <row r="451" spans="4:5" x14ac:dyDescent="0.2">
      <c r="D451" s="2"/>
      <c r="E451" s="5"/>
    </row>
    <row r="452" spans="4:5" x14ac:dyDescent="0.2">
      <c r="D452" s="2"/>
      <c r="E452" s="5"/>
    </row>
    <row r="453" spans="4:5" x14ac:dyDescent="0.2">
      <c r="D453" s="2"/>
      <c r="E453" s="5"/>
    </row>
    <row r="454" spans="4:5" x14ac:dyDescent="0.2">
      <c r="D454" s="2"/>
      <c r="E454" s="5"/>
    </row>
    <row r="455" spans="4:5" x14ac:dyDescent="0.2">
      <c r="D455" s="2"/>
      <c r="E455" s="5"/>
    </row>
    <row r="456" spans="4:5" x14ac:dyDescent="0.2">
      <c r="D456" s="2"/>
      <c r="E456" s="5"/>
    </row>
    <row r="457" spans="4:5" x14ac:dyDescent="0.2">
      <c r="D457" s="2"/>
      <c r="E457" s="5"/>
    </row>
    <row r="458" spans="4:5" x14ac:dyDescent="0.2">
      <c r="D458" s="2"/>
      <c r="E458" s="5"/>
    </row>
    <row r="459" spans="4:5" x14ac:dyDescent="0.2">
      <c r="D459" s="2"/>
      <c r="E459" s="5"/>
    </row>
    <row r="460" spans="4:5" x14ac:dyDescent="0.2">
      <c r="D460" s="2"/>
      <c r="E460" s="5"/>
    </row>
    <row r="461" spans="4:5" x14ac:dyDescent="0.2">
      <c r="D461" s="2"/>
      <c r="E461" s="5"/>
    </row>
    <row r="462" spans="4:5" x14ac:dyDescent="0.2">
      <c r="D462" s="2"/>
      <c r="E462" s="5"/>
    </row>
    <row r="463" spans="4:5" x14ac:dyDescent="0.2">
      <c r="D463" s="2"/>
      <c r="E463" s="5"/>
    </row>
    <row r="464" spans="4:5" x14ac:dyDescent="0.2">
      <c r="D464" s="2"/>
      <c r="E464" s="5"/>
    </row>
    <row r="465" spans="4:5" x14ac:dyDescent="0.2">
      <c r="D465" s="2"/>
      <c r="E465" s="5"/>
    </row>
    <row r="466" spans="4:5" x14ac:dyDescent="0.2">
      <c r="D466" s="2"/>
      <c r="E466" s="5"/>
    </row>
    <row r="467" spans="4:5" x14ac:dyDescent="0.2">
      <c r="D467" s="2"/>
      <c r="E467" s="5"/>
    </row>
    <row r="468" spans="4:5" x14ac:dyDescent="0.2">
      <c r="D468" s="2"/>
      <c r="E468" s="5"/>
    </row>
    <row r="469" spans="4:5" x14ac:dyDescent="0.2">
      <c r="D469" s="2"/>
      <c r="E469" s="5"/>
    </row>
    <row r="470" spans="4:5" x14ac:dyDescent="0.2">
      <c r="D470" s="2"/>
      <c r="E470" s="5"/>
    </row>
    <row r="471" spans="4:5" x14ac:dyDescent="0.2">
      <c r="D471" s="2"/>
      <c r="E471" s="5"/>
    </row>
    <row r="472" spans="4:5" x14ac:dyDescent="0.2">
      <c r="D472" s="2"/>
      <c r="E472" s="5"/>
    </row>
    <row r="473" spans="4:5" x14ac:dyDescent="0.2">
      <c r="D473" s="2"/>
      <c r="E473" s="5"/>
    </row>
    <row r="474" spans="4:5" x14ac:dyDescent="0.2">
      <c r="D474" s="2"/>
      <c r="E474" s="5"/>
    </row>
    <row r="475" spans="4:5" x14ac:dyDescent="0.2">
      <c r="D475" s="2"/>
      <c r="E475" s="5"/>
    </row>
    <row r="476" spans="4:5" x14ac:dyDescent="0.2">
      <c r="D476" s="2"/>
      <c r="E476" s="5"/>
    </row>
    <row r="477" spans="4:5" x14ac:dyDescent="0.2">
      <c r="D477" s="2"/>
      <c r="E477" s="5"/>
    </row>
    <row r="478" spans="4:5" x14ac:dyDescent="0.2">
      <c r="D478" s="2"/>
      <c r="E478" s="5"/>
    </row>
    <row r="479" spans="4:5" x14ac:dyDescent="0.2">
      <c r="D479" s="2"/>
      <c r="E479" s="5"/>
    </row>
    <row r="480" spans="4:5" x14ac:dyDescent="0.2">
      <c r="D480" s="2"/>
      <c r="E480" s="5"/>
    </row>
    <row r="481" spans="4:5" x14ac:dyDescent="0.2">
      <c r="D481" s="2"/>
      <c r="E481" s="5"/>
    </row>
    <row r="482" spans="4:5" x14ac:dyDescent="0.2">
      <c r="D482" s="2"/>
      <c r="E482" s="5"/>
    </row>
    <row r="483" spans="4:5" x14ac:dyDescent="0.2">
      <c r="D483" s="2"/>
      <c r="E483" s="5"/>
    </row>
    <row r="484" spans="4:5" x14ac:dyDescent="0.2">
      <c r="D484" s="2"/>
      <c r="E484" s="5"/>
    </row>
    <row r="485" spans="4:5" x14ac:dyDescent="0.2">
      <c r="D485" s="2"/>
      <c r="E485" s="5"/>
    </row>
    <row r="486" spans="4:5" x14ac:dyDescent="0.2">
      <c r="D486" s="2"/>
      <c r="E486" s="5"/>
    </row>
    <row r="487" spans="4:5" x14ac:dyDescent="0.2">
      <c r="D487" s="2"/>
      <c r="E487" s="5"/>
    </row>
    <row r="488" spans="4:5" x14ac:dyDescent="0.2">
      <c r="D488" s="2"/>
      <c r="E488" s="5"/>
    </row>
    <row r="489" spans="4:5" x14ac:dyDescent="0.2">
      <c r="D489" s="2"/>
      <c r="E489" s="5"/>
    </row>
    <row r="490" spans="4:5" x14ac:dyDescent="0.2">
      <c r="D490" s="2"/>
      <c r="E490" s="5"/>
    </row>
    <row r="491" spans="4:5" x14ac:dyDescent="0.2">
      <c r="D491" s="2"/>
      <c r="E491" s="5"/>
    </row>
    <row r="492" spans="4:5" x14ac:dyDescent="0.2">
      <c r="D492" s="2"/>
      <c r="E492" s="5"/>
    </row>
    <row r="493" spans="4:5" x14ac:dyDescent="0.2">
      <c r="D493" s="2"/>
      <c r="E493" s="5"/>
    </row>
    <row r="494" spans="4:5" x14ac:dyDescent="0.2">
      <c r="D494" s="2"/>
      <c r="E494" s="5"/>
    </row>
    <row r="495" spans="4:5" x14ac:dyDescent="0.2">
      <c r="D495" s="2"/>
      <c r="E495" s="5"/>
    </row>
    <row r="496" spans="4:5" x14ac:dyDescent="0.2">
      <c r="D496" s="2"/>
      <c r="E496" s="5"/>
    </row>
    <row r="497" spans="4:5" x14ac:dyDescent="0.2">
      <c r="D497" s="2"/>
      <c r="E497" s="5"/>
    </row>
    <row r="498" spans="4:5" x14ac:dyDescent="0.2">
      <c r="D498" s="2"/>
      <c r="E498" s="5"/>
    </row>
    <row r="499" spans="4:5" x14ac:dyDescent="0.2">
      <c r="D499" s="2"/>
      <c r="E499" s="5"/>
    </row>
    <row r="500" spans="4:5" x14ac:dyDescent="0.2">
      <c r="D500" s="2"/>
      <c r="E500" s="5"/>
    </row>
    <row r="501" spans="4:5" x14ac:dyDescent="0.2">
      <c r="D501" s="2"/>
      <c r="E501" s="5"/>
    </row>
    <row r="502" spans="4:5" x14ac:dyDescent="0.2">
      <c r="D502" s="2"/>
      <c r="E502" s="5"/>
    </row>
    <row r="503" spans="4:5" x14ac:dyDescent="0.2">
      <c r="D503" s="2"/>
      <c r="E503" s="5"/>
    </row>
    <row r="504" spans="4:5" x14ac:dyDescent="0.2">
      <c r="D504" s="2"/>
      <c r="E504" s="5"/>
    </row>
    <row r="505" spans="4:5" x14ac:dyDescent="0.2">
      <c r="D505" s="2"/>
      <c r="E505" s="5"/>
    </row>
    <row r="506" spans="4:5" x14ac:dyDescent="0.2">
      <c r="D506" s="2"/>
      <c r="E506" s="5"/>
    </row>
    <row r="507" spans="4:5" x14ac:dyDescent="0.2">
      <c r="D507" s="2"/>
      <c r="E507" s="5"/>
    </row>
    <row r="508" spans="4:5" x14ac:dyDescent="0.2">
      <c r="D508" s="2"/>
      <c r="E508" s="5"/>
    </row>
    <row r="509" spans="4:5" x14ac:dyDescent="0.2">
      <c r="D509" s="2"/>
      <c r="E509" s="5"/>
    </row>
    <row r="510" spans="4:5" x14ac:dyDescent="0.2">
      <c r="D510" s="2"/>
      <c r="E510" s="5"/>
    </row>
    <row r="511" spans="4:5" x14ac:dyDescent="0.2">
      <c r="D511" s="2"/>
      <c r="E511" s="5"/>
    </row>
    <row r="512" spans="4:5" x14ac:dyDescent="0.2">
      <c r="D512" s="2"/>
      <c r="E512" s="5"/>
    </row>
    <row r="513" spans="4:5" x14ac:dyDescent="0.2">
      <c r="D513" s="2"/>
      <c r="E513" s="5"/>
    </row>
    <row r="514" spans="4:5" x14ac:dyDescent="0.2">
      <c r="D514" s="2"/>
      <c r="E514" s="5"/>
    </row>
    <row r="515" spans="4:5" x14ac:dyDescent="0.2">
      <c r="D515" s="2"/>
      <c r="E515" s="5"/>
    </row>
    <row r="516" spans="4:5" x14ac:dyDescent="0.2">
      <c r="D516" s="2"/>
      <c r="E516" s="5"/>
    </row>
    <row r="517" spans="4:5" x14ac:dyDescent="0.2">
      <c r="D517" s="2"/>
      <c r="E517" s="5"/>
    </row>
    <row r="518" spans="4:5" x14ac:dyDescent="0.2">
      <c r="D518" s="2"/>
      <c r="E518" s="5"/>
    </row>
    <row r="519" spans="4:5" x14ac:dyDescent="0.2">
      <c r="D519" s="2"/>
      <c r="E519" s="5"/>
    </row>
    <row r="520" spans="4:5" x14ac:dyDescent="0.2">
      <c r="D520" s="2"/>
      <c r="E520" s="5"/>
    </row>
    <row r="521" spans="4:5" x14ac:dyDescent="0.2">
      <c r="D521" s="2"/>
      <c r="E521" s="5"/>
    </row>
    <row r="522" spans="4:5" x14ac:dyDescent="0.2">
      <c r="D522" s="2"/>
      <c r="E522" s="5"/>
    </row>
    <row r="523" spans="4:5" x14ac:dyDescent="0.2">
      <c r="D523" s="2"/>
      <c r="E523" s="5"/>
    </row>
    <row r="524" spans="4:5" x14ac:dyDescent="0.2">
      <c r="D524" s="2"/>
      <c r="E524" s="5"/>
    </row>
    <row r="525" spans="4:5" x14ac:dyDescent="0.2">
      <c r="D525" s="2"/>
      <c r="E525" s="5"/>
    </row>
    <row r="526" spans="4:5" x14ac:dyDescent="0.2">
      <c r="D526" s="2"/>
      <c r="E526" s="5"/>
    </row>
    <row r="527" spans="4:5" x14ac:dyDescent="0.2">
      <c r="D527" s="2"/>
      <c r="E527" s="5"/>
    </row>
    <row r="528" spans="4:5" x14ac:dyDescent="0.2">
      <c r="D528" s="2"/>
      <c r="E528" s="5"/>
    </row>
    <row r="529" spans="4:5" x14ac:dyDescent="0.2">
      <c r="D529" s="2"/>
      <c r="E529" s="5"/>
    </row>
    <row r="530" spans="4:5" x14ac:dyDescent="0.2">
      <c r="D530" s="2"/>
      <c r="E530" s="5"/>
    </row>
    <row r="531" spans="4:5" x14ac:dyDescent="0.2">
      <c r="D531" s="2"/>
      <c r="E531" s="5"/>
    </row>
    <row r="532" spans="4:5" x14ac:dyDescent="0.2">
      <c r="D532" s="2"/>
      <c r="E532" s="5"/>
    </row>
    <row r="533" spans="4:5" x14ac:dyDescent="0.2">
      <c r="D533" s="2"/>
      <c r="E533" s="5"/>
    </row>
    <row r="534" spans="4:5" x14ac:dyDescent="0.2">
      <c r="D534" s="2"/>
      <c r="E534" s="5"/>
    </row>
    <row r="535" spans="4:5" x14ac:dyDescent="0.2">
      <c r="D535" s="2"/>
      <c r="E535" s="5"/>
    </row>
    <row r="536" spans="4:5" x14ac:dyDescent="0.2">
      <c r="D536" s="2"/>
      <c r="E536" s="5"/>
    </row>
    <row r="537" spans="4:5" x14ac:dyDescent="0.2">
      <c r="D537" s="2"/>
      <c r="E537" s="5"/>
    </row>
    <row r="538" spans="4:5" x14ac:dyDescent="0.2">
      <c r="D538" s="2"/>
      <c r="E538" s="5"/>
    </row>
    <row r="539" spans="4:5" x14ac:dyDescent="0.2">
      <c r="D539" s="2"/>
      <c r="E539" s="5"/>
    </row>
    <row r="540" spans="4:5" x14ac:dyDescent="0.2">
      <c r="D540" s="2"/>
      <c r="E540" s="5"/>
    </row>
    <row r="541" spans="4:5" x14ac:dyDescent="0.2">
      <c r="D541" s="2"/>
      <c r="E541" s="5"/>
    </row>
    <row r="542" spans="4:5" x14ac:dyDescent="0.2">
      <c r="D542" s="2"/>
      <c r="E542" s="5"/>
    </row>
    <row r="543" spans="4:5" x14ac:dyDescent="0.2">
      <c r="D543" s="2"/>
      <c r="E543" s="5"/>
    </row>
    <row r="544" spans="4:5" x14ac:dyDescent="0.2">
      <c r="D544" s="2"/>
      <c r="E544" s="5"/>
    </row>
    <row r="545" spans="4:5" x14ac:dyDescent="0.2">
      <c r="D545" s="2"/>
      <c r="E545" s="5"/>
    </row>
    <row r="546" spans="4:5" x14ac:dyDescent="0.2">
      <c r="D546" s="2"/>
      <c r="E546" s="5"/>
    </row>
    <row r="547" spans="4:5" x14ac:dyDescent="0.2">
      <c r="D547" s="2"/>
      <c r="E547" s="5"/>
    </row>
    <row r="548" spans="4:5" x14ac:dyDescent="0.2">
      <c r="D548" s="2"/>
      <c r="E548" s="5"/>
    </row>
    <row r="549" spans="4:5" x14ac:dyDescent="0.2">
      <c r="D549" s="2"/>
      <c r="E549" s="5"/>
    </row>
    <row r="550" spans="4:5" x14ac:dyDescent="0.2">
      <c r="D550" s="2"/>
      <c r="E550" s="5"/>
    </row>
    <row r="551" spans="4:5" x14ac:dyDescent="0.2">
      <c r="D551" s="2"/>
      <c r="E551" s="5"/>
    </row>
    <row r="552" spans="4:5" x14ac:dyDescent="0.2">
      <c r="D552" s="2"/>
      <c r="E552" s="5"/>
    </row>
    <row r="553" spans="4:5" x14ac:dyDescent="0.2">
      <c r="D553" s="2"/>
      <c r="E553" s="5"/>
    </row>
    <row r="554" spans="4:5" x14ac:dyDescent="0.2">
      <c r="D554" s="2"/>
      <c r="E554" s="5"/>
    </row>
    <row r="555" spans="4:5" x14ac:dyDescent="0.2">
      <c r="D555" s="2"/>
      <c r="E555" s="5"/>
    </row>
    <row r="556" spans="4:5" x14ac:dyDescent="0.2">
      <c r="D556" s="2"/>
      <c r="E556" s="5"/>
    </row>
    <row r="557" spans="4:5" x14ac:dyDescent="0.2">
      <c r="D557" s="2"/>
      <c r="E557" s="5"/>
    </row>
    <row r="558" spans="4:5" x14ac:dyDescent="0.2">
      <c r="D558" s="2"/>
      <c r="E558" s="5"/>
    </row>
    <row r="559" spans="4:5" x14ac:dyDescent="0.2">
      <c r="D559" s="2"/>
      <c r="E559" s="5"/>
    </row>
    <row r="560" spans="4:5" x14ac:dyDescent="0.2">
      <c r="D560" s="2"/>
      <c r="E560" s="5"/>
    </row>
    <row r="561" spans="4:5" x14ac:dyDescent="0.2">
      <c r="D561" s="2"/>
      <c r="E561" s="5"/>
    </row>
    <row r="562" spans="4:5" x14ac:dyDescent="0.2">
      <c r="D562" s="2"/>
      <c r="E562" s="5"/>
    </row>
    <row r="563" spans="4:5" x14ac:dyDescent="0.2">
      <c r="D563" s="2"/>
      <c r="E563" s="5"/>
    </row>
    <row r="564" spans="4:5" x14ac:dyDescent="0.2">
      <c r="D564" s="2"/>
      <c r="E564" s="5"/>
    </row>
    <row r="565" spans="4:5" x14ac:dyDescent="0.2">
      <c r="D565" s="2"/>
      <c r="E565" s="5"/>
    </row>
    <row r="566" spans="4:5" x14ac:dyDescent="0.2">
      <c r="D566" s="2"/>
      <c r="E566" s="5"/>
    </row>
    <row r="567" spans="4:5" x14ac:dyDescent="0.2">
      <c r="D567" s="2"/>
      <c r="E567" s="5"/>
    </row>
    <row r="568" spans="4:5" x14ac:dyDescent="0.2">
      <c r="D568" s="2"/>
      <c r="E568" s="5"/>
    </row>
    <row r="569" spans="4:5" x14ac:dyDescent="0.2">
      <c r="D569" s="2"/>
      <c r="E569" s="5"/>
    </row>
    <row r="570" spans="4:5" x14ac:dyDescent="0.2">
      <c r="D570" s="2"/>
      <c r="E570" s="5"/>
    </row>
    <row r="571" spans="4:5" x14ac:dyDescent="0.2">
      <c r="D571" s="2"/>
      <c r="E571" s="5"/>
    </row>
    <row r="572" spans="4:5" x14ac:dyDescent="0.2">
      <c r="D572" s="2"/>
      <c r="E572" s="5"/>
    </row>
    <row r="573" spans="4:5" x14ac:dyDescent="0.2">
      <c r="D573" s="2"/>
      <c r="E573" s="5"/>
    </row>
    <row r="574" spans="4:5" x14ac:dyDescent="0.2">
      <c r="D574" s="2"/>
      <c r="E574" s="5"/>
    </row>
    <row r="575" spans="4:5" x14ac:dyDescent="0.2">
      <c r="D575" s="2"/>
      <c r="E575" s="5"/>
    </row>
    <row r="576" spans="4:5" x14ac:dyDescent="0.2">
      <c r="D576" s="2"/>
      <c r="E576" s="5"/>
    </row>
    <row r="577" spans="4:5" x14ac:dyDescent="0.2">
      <c r="D577" s="2"/>
      <c r="E577" s="5"/>
    </row>
    <row r="578" spans="4:5" x14ac:dyDescent="0.2">
      <c r="D578" s="2"/>
      <c r="E578" s="5"/>
    </row>
    <row r="579" spans="4:5" x14ac:dyDescent="0.2">
      <c r="D579" s="2"/>
      <c r="E579" s="5"/>
    </row>
    <row r="580" spans="4:5" x14ac:dyDescent="0.2">
      <c r="D580" s="2"/>
      <c r="E580" s="5"/>
    </row>
    <row r="581" spans="4:5" x14ac:dyDescent="0.2">
      <c r="D581" s="2"/>
      <c r="E581" s="5"/>
    </row>
    <row r="582" spans="4:5" x14ac:dyDescent="0.2">
      <c r="D582" s="2"/>
      <c r="E582" s="5"/>
    </row>
    <row r="583" spans="4:5" x14ac:dyDescent="0.2">
      <c r="D583" s="2"/>
      <c r="E583" s="5"/>
    </row>
    <row r="584" spans="4:5" x14ac:dyDescent="0.2">
      <c r="D584" s="2"/>
      <c r="E584" s="5"/>
    </row>
    <row r="585" spans="4:5" x14ac:dyDescent="0.2">
      <c r="D585" s="2"/>
      <c r="E585" s="5"/>
    </row>
    <row r="586" spans="4:5" x14ac:dyDescent="0.2">
      <c r="D586" s="2"/>
      <c r="E586" s="5"/>
    </row>
    <row r="587" spans="4:5" x14ac:dyDescent="0.2">
      <c r="D587" s="2"/>
      <c r="E587" s="5"/>
    </row>
    <row r="588" spans="4:5" x14ac:dyDescent="0.2">
      <c r="D588" s="2"/>
      <c r="E588" s="5"/>
    </row>
    <row r="589" spans="4:5" x14ac:dyDescent="0.2">
      <c r="D589" s="2"/>
      <c r="E589" s="5"/>
    </row>
    <row r="590" spans="4:5" x14ac:dyDescent="0.2">
      <c r="D590" s="2"/>
      <c r="E590" s="5"/>
    </row>
    <row r="591" spans="4:5" x14ac:dyDescent="0.2">
      <c r="D591" s="2"/>
      <c r="E591" s="5"/>
    </row>
    <row r="592" spans="4:5" x14ac:dyDescent="0.2">
      <c r="D592" s="2"/>
      <c r="E592" s="5"/>
    </row>
    <row r="593" spans="4:5" x14ac:dyDescent="0.2">
      <c r="D593" s="2"/>
      <c r="E593" s="5"/>
    </row>
    <row r="594" spans="4:5" x14ac:dyDescent="0.2">
      <c r="D594" s="2"/>
      <c r="E594" s="5"/>
    </row>
    <row r="595" spans="4:5" x14ac:dyDescent="0.2">
      <c r="D595" s="2"/>
      <c r="E595" s="5"/>
    </row>
    <row r="596" spans="4:5" x14ac:dyDescent="0.2">
      <c r="D596" s="2"/>
      <c r="E596" s="5"/>
    </row>
    <row r="597" spans="4:5" x14ac:dyDescent="0.2">
      <c r="D597" s="2"/>
      <c r="E597" s="5"/>
    </row>
    <row r="598" spans="4:5" x14ac:dyDescent="0.2">
      <c r="D598" s="2"/>
      <c r="E598" s="5"/>
    </row>
    <row r="599" spans="4:5" x14ac:dyDescent="0.2">
      <c r="D599" s="2"/>
      <c r="E599" s="5"/>
    </row>
    <row r="600" spans="4:5" x14ac:dyDescent="0.2">
      <c r="D600" s="2"/>
      <c r="E600" s="5"/>
    </row>
    <row r="601" spans="4:5" x14ac:dyDescent="0.2">
      <c r="D601" s="2"/>
      <c r="E601" s="5"/>
    </row>
    <row r="602" spans="4:5" x14ac:dyDescent="0.2">
      <c r="D602" s="2"/>
      <c r="E602" s="5"/>
    </row>
    <row r="603" spans="4:5" x14ac:dyDescent="0.2">
      <c r="D603" s="2"/>
      <c r="E603" s="5"/>
    </row>
    <row r="604" spans="4:5" x14ac:dyDescent="0.2">
      <c r="D604" s="2"/>
      <c r="E604" s="5"/>
    </row>
    <row r="605" spans="4:5" x14ac:dyDescent="0.2">
      <c r="D605" s="2"/>
      <c r="E605" s="5"/>
    </row>
    <row r="606" spans="4:5" x14ac:dyDescent="0.2">
      <c r="D606" s="2"/>
      <c r="E606" s="5"/>
    </row>
    <row r="607" spans="4:5" x14ac:dyDescent="0.2">
      <c r="D607" s="2"/>
      <c r="E607" s="5"/>
    </row>
    <row r="608" spans="4:5" x14ac:dyDescent="0.2">
      <c r="D608" s="2"/>
      <c r="E608" s="5"/>
    </row>
    <row r="609" spans="4:5" x14ac:dyDescent="0.2">
      <c r="D609" s="2"/>
      <c r="E609" s="5"/>
    </row>
    <row r="610" spans="4:5" x14ac:dyDescent="0.2">
      <c r="D610" s="2"/>
      <c r="E610" s="5"/>
    </row>
    <row r="611" spans="4:5" x14ac:dyDescent="0.2">
      <c r="D611" s="2"/>
      <c r="E611" s="5"/>
    </row>
    <row r="612" spans="4:5" x14ac:dyDescent="0.2">
      <c r="D612" s="2"/>
      <c r="E612" s="5"/>
    </row>
    <row r="613" spans="4:5" x14ac:dyDescent="0.2">
      <c r="D613" s="2"/>
      <c r="E613" s="5"/>
    </row>
    <row r="614" spans="4:5" x14ac:dyDescent="0.2">
      <c r="D614" s="2"/>
      <c r="E614" s="5"/>
    </row>
    <row r="615" spans="4:5" x14ac:dyDescent="0.2">
      <c r="D615" s="2"/>
      <c r="E615" s="5"/>
    </row>
    <row r="616" spans="4:5" x14ac:dyDescent="0.2">
      <c r="D616" s="2"/>
      <c r="E616" s="5"/>
    </row>
    <row r="617" spans="4:5" x14ac:dyDescent="0.2">
      <c r="D617" s="2"/>
      <c r="E617" s="5"/>
    </row>
    <row r="618" spans="4:5" x14ac:dyDescent="0.2">
      <c r="D618" s="2"/>
      <c r="E618" s="5"/>
    </row>
    <row r="619" spans="4:5" x14ac:dyDescent="0.2">
      <c r="D619" s="2"/>
      <c r="E619" s="5"/>
    </row>
    <row r="620" spans="4:5" x14ac:dyDescent="0.2">
      <c r="D620" s="2"/>
      <c r="E620" s="5"/>
    </row>
    <row r="621" spans="4:5" x14ac:dyDescent="0.2">
      <c r="D621" s="2"/>
      <c r="E621" s="5"/>
    </row>
    <row r="622" spans="4:5" x14ac:dyDescent="0.2">
      <c r="D622" s="2"/>
      <c r="E622" s="5"/>
    </row>
    <row r="623" spans="4:5" x14ac:dyDescent="0.2">
      <c r="D623" s="2"/>
      <c r="E623" s="5"/>
    </row>
    <row r="624" spans="4:5" x14ac:dyDescent="0.2">
      <c r="D624" s="2"/>
      <c r="E624" s="5"/>
    </row>
    <row r="625" spans="4:5" x14ac:dyDescent="0.2">
      <c r="D625" s="2"/>
      <c r="E625" s="5"/>
    </row>
    <row r="626" spans="4:5" x14ac:dyDescent="0.2">
      <c r="D626" s="2"/>
      <c r="E626" s="5"/>
    </row>
    <row r="627" spans="4:5" x14ac:dyDescent="0.2">
      <c r="D627" s="2"/>
      <c r="E627" s="5"/>
    </row>
    <row r="628" spans="4:5" x14ac:dyDescent="0.2">
      <c r="D628" s="2"/>
      <c r="E628" s="5"/>
    </row>
    <row r="629" spans="4:5" x14ac:dyDescent="0.2">
      <c r="D629" s="2"/>
      <c r="E629" s="5"/>
    </row>
    <row r="630" spans="4:5" x14ac:dyDescent="0.2">
      <c r="D630" s="2"/>
      <c r="E630" s="5"/>
    </row>
    <row r="631" spans="4:5" x14ac:dyDescent="0.2">
      <c r="D631" s="2"/>
      <c r="E631" s="5"/>
    </row>
    <row r="632" spans="4:5" x14ac:dyDescent="0.2">
      <c r="D632" s="2"/>
      <c r="E632" s="5"/>
    </row>
    <row r="633" spans="4:5" x14ac:dyDescent="0.2">
      <c r="D633" s="2"/>
      <c r="E633" s="5"/>
    </row>
    <row r="634" spans="4:5" x14ac:dyDescent="0.2">
      <c r="D634" s="2"/>
      <c r="E634" s="5"/>
    </row>
    <row r="635" spans="4:5" x14ac:dyDescent="0.2">
      <c r="D635" s="2"/>
      <c r="E635" s="5"/>
    </row>
    <row r="636" spans="4:5" x14ac:dyDescent="0.2">
      <c r="D636" s="2"/>
      <c r="E636" s="5"/>
    </row>
    <row r="637" spans="4:5" x14ac:dyDescent="0.2">
      <c r="D637" s="2"/>
      <c r="E637" s="5"/>
    </row>
  </sheetData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0"/>
  <sheetViews>
    <sheetView topLeftCell="B10" workbookViewId="0">
      <selection activeCell="H18" sqref="H18"/>
    </sheetView>
  </sheetViews>
  <sheetFormatPr baseColWidth="10" defaultRowHeight="16" x14ac:dyDescent="0.2"/>
  <cols>
    <col min="3" max="3" width="15.5" customWidth="1"/>
  </cols>
  <sheetData>
    <row r="2" spans="2:8" x14ac:dyDescent="0.2">
      <c r="C2" t="s">
        <v>48</v>
      </c>
    </row>
    <row r="8" spans="2:8" x14ac:dyDescent="0.2">
      <c r="D8" t="s">
        <v>37</v>
      </c>
      <c r="E8" t="s">
        <v>38</v>
      </c>
      <c r="F8" t="s">
        <v>47</v>
      </c>
    </row>
    <row r="9" spans="2:8" x14ac:dyDescent="0.2">
      <c r="E9" s="15"/>
    </row>
    <row r="10" spans="2:8" x14ac:dyDescent="0.2">
      <c r="B10" t="s">
        <v>46</v>
      </c>
      <c r="C10" t="s">
        <v>42</v>
      </c>
      <c r="D10">
        <v>90</v>
      </c>
      <c r="E10">
        <v>0.97961142266712897</v>
      </c>
    </row>
    <row r="11" spans="2:8" x14ac:dyDescent="0.2">
      <c r="C11" t="s">
        <v>41</v>
      </c>
      <c r="D11">
        <v>197</v>
      </c>
      <c r="E11">
        <v>0.94848653351968681</v>
      </c>
      <c r="F11">
        <v>1.3093395956479163E-3</v>
      </c>
    </row>
    <row r="12" spans="2:8" x14ac:dyDescent="0.2">
      <c r="C12" t="s">
        <v>40</v>
      </c>
      <c r="D12">
        <v>320</v>
      </c>
      <c r="E12">
        <v>0.92715810485668615</v>
      </c>
      <c r="F12">
        <v>1.9258227716445636E-3</v>
      </c>
    </row>
    <row r="13" spans="2:8" x14ac:dyDescent="0.2">
      <c r="C13" t="s">
        <v>39</v>
      </c>
      <c r="D13">
        <v>375</v>
      </c>
      <c r="E13">
        <v>0.91063766464504958</v>
      </c>
      <c r="F13">
        <v>5.9416839893417536E-4</v>
      </c>
    </row>
    <row r="14" spans="2:8" x14ac:dyDescent="0.2">
      <c r="C14">
        <v>1</v>
      </c>
      <c r="D14">
        <v>440</v>
      </c>
      <c r="E14">
        <v>0.86895729422753465</v>
      </c>
      <c r="F14" s="2">
        <v>1.817073E-3</v>
      </c>
    </row>
    <row r="16" spans="2:8" x14ac:dyDescent="0.2">
      <c r="E16" t="s">
        <v>24</v>
      </c>
      <c r="F16" t="s">
        <v>43</v>
      </c>
      <c r="G16" t="s">
        <v>44</v>
      </c>
      <c r="H16" t="s">
        <v>49</v>
      </c>
    </row>
    <row r="17" spans="5:8" x14ac:dyDescent="0.2">
      <c r="E17">
        <f>AVERAGE(E11:E14)</f>
        <v>0.91380989931223933</v>
      </c>
      <c r="F17">
        <f>STDEV(E11:E14)</f>
        <v>3.3677206964959322E-2</v>
      </c>
      <c r="G17">
        <f>SQRT(F14^2+F13^2+F12^2+F11^2)/4</f>
        <v>7.5324107603978621E-4</v>
      </c>
      <c r="H17">
        <f>E17*(F14/E14+F13/E13+F12/E12+F11/E11)</f>
        <v>5.6666693735550394E-3</v>
      </c>
    </row>
    <row r="18" spans="5:8" x14ac:dyDescent="0.2">
      <c r="F18">
        <f>F17/2</f>
        <v>1.6838603482479661E-2</v>
      </c>
      <c r="G18">
        <f>SUM(F11:F14)</f>
        <v>5.6464037662266554E-3</v>
      </c>
    </row>
    <row r="35" spans="3:4" x14ac:dyDescent="0.2">
      <c r="D35" t="s">
        <v>45</v>
      </c>
    </row>
    <row r="39" spans="3:4" x14ac:dyDescent="0.2">
      <c r="C39" s="16"/>
    </row>
    <row r="40" spans="3:4" x14ac:dyDescent="0.2">
      <c r="C40" s="16"/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39"/>
  <sheetViews>
    <sheetView workbookViewId="0">
      <selection activeCell="I9" sqref="I9"/>
    </sheetView>
  </sheetViews>
  <sheetFormatPr baseColWidth="10" defaultRowHeight="16" x14ac:dyDescent="0.2"/>
  <sheetData>
    <row r="2" spans="1:12" x14ac:dyDescent="0.2">
      <c r="A2" s="2"/>
    </row>
    <row r="3" spans="1:12" x14ac:dyDescent="0.2">
      <c r="A3" s="2"/>
      <c r="B3" s="2" t="s">
        <v>18</v>
      </c>
      <c r="C3" s="2"/>
      <c r="D3" s="2"/>
      <c r="E3" s="2"/>
      <c r="F3" s="2"/>
    </row>
    <row r="4" spans="1:12" x14ac:dyDescent="0.2">
      <c r="A4" s="2"/>
      <c r="B4" s="1" t="s">
        <v>15</v>
      </c>
      <c r="C4" s="2">
        <v>11.07</v>
      </c>
      <c r="D4" s="2">
        <v>-1.6439999999999999</v>
      </c>
      <c r="E4" s="2">
        <v>3.6880000000000002E-4</v>
      </c>
      <c r="F4" s="2">
        <v>2.1909999999999999E-2</v>
      </c>
    </row>
    <row r="5" spans="1:12" x14ac:dyDescent="0.2"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</row>
    <row r="6" spans="1:12" x14ac:dyDescent="0.2">
      <c r="F6">
        <v>5.6703729999999996E-8</v>
      </c>
      <c r="H6">
        <v>707.6</v>
      </c>
      <c r="I6">
        <f>H6/1000000</f>
        <v>7.0760000000000007E-4</v>
      </c>
      <c r="J6">
        <v>22</v>
      </c>
      <c r="K6">
        <f>J6+273.15</f>
        <v>295.14999999999998</v>
      </c>
      <c r="L6">
        <f>2*(20.1*10^-3)^2</f>
        <v>8.0802000000000022E-4</v>
      </c>
    </row>
    <row r="8" spans="1:12" x14ac:dyDescent="0.2">
      <c r="B8" t="s">
        <v>7</v>
      </c>
      <c r="C8" t="s">
        <v>8</v>
      </c>
      <c r="D8" t="s">
        <v>19</v>
      </c>
      <c r="E8" t="s">
        <v>20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</row>
    <row r="9" spans="1:12" x14ac:dyDescent="0.2">
      <c r="A9">
        <v>1</v>
      </c>
      <c r="B9">
        <v>359.017</v>
      </c>
      <c r="C9">
        <v>365.37700000000001</v>
      </c>
      <c r="D9" s="2">
        <f>AVERAGE(C9:C10)+273.15</f>
        <v>636.85799999999995</v>
      </c>
      <c r="E9" s="5">
        <f>1/($C$4*D9^$D$4+$E$4*D9^$F$4)</f>
        <v>1435.3902269554767</v>
      </c>
      <c r="F9">
        <f>$I$6*E9*((C10+273.15)-(C9+273.15))</f>
        <v>-3.3903469318938355</v>
      </c>
      <c r="G9">
        <f>-$L$6*$F$6*(B10-B9)*((C10+273.15)^4-$K$6^4)</f>
        <v>-3.8113345745140874</v>
      </c>
      <c r="H9">
        <f>F9/G9</f>
        <v>0.88954324675788288</v>
      </c>
      <c r="I9">
        <f>AVERAGE(H9:H230)</f>
        <v>0.91063766464504958</v>
      </c>
      <c r="J9">
        <f>STDEV(H9:H230)</f>
        <v>8.2544512024940973E-3</v>
      </c>
      <c r="K9">
        <f>J9/SQRT(193)</f>
        <v>5.9416839893417536E-4</v>
      </c>
    </row>
    <row r="10" spans="1:12" x14ac:dyDescent="0.2">
      <c r="A10">
        <v>2</v>
      </c>
      <c r="B10">
        <v>359.553</v>
      </c>
      <c r="C10">
        <v>362.03899999999999</v>
      </c>
      <c r="D10" s="2">
        <f t="shared" ref="D10:D73" si="0">AVERAGE(C10:C11)+273.15</f>
        <v>633.53250000000003</v>
      </c>
      <c r="E10" s="5">
        <f t="shared" ref="E10:E73" si="1">1/($C$4*D10^$D$4+$E$4*D10^$F$4)</f>
        <v>1430.6649079061881</v>
      </c>
      <c r="F10">
        <f t="shared" ref="F10:F73" si="2">$I$6*E10*((C11+273.15)-(C10+273.15))</f>
        <v>-3.3538774135084171</v>
      </c>
      <c r="G10">
        <f t="shared" ref="G10:G73" si="3">-$L$6*$F$6*(B11-B10)*((C11+273.15)^4-$K$6^4)</f>
        <v>-3.7355367619945521</v>
      </c>
      <c r="H10">
        <f t="shared" ref="H10:H73" si="4">F10/G10</f>
        <v>0.89783011845335126</v>
      </c>
    </row>
    <row r="11" spans="1:12" x14ac:dyDescent="0.2">
      <c r="A11">
        <v>3</v>
      </c>
      <c r="B11">
        <v>360.09</v>
      </c>
      <c r="C11">
        <v>358.726</v>
      </c>
      <c r="D11" s="2">
        <f t="shared" si="0"/>
        <v>630.23149999999998</v>
      </c>
      <c r="E11" s="5">
        <f t="shared" si="1"/>
        <v>1425.9395381917532</v>
      </c>
      <c r="F11">
        <f t="shared" si="2"/>
        <v>-3.3185839538513173</v>
      </c>
      <c r="G11">
        <f t="shared" si="3"/>
        <v>-3.654508753615576</v>
      </c>
      <c r="H11">
        <f t="shared" si="4"/>
        <v>0.90807935555444697</v>
      </c>
    </row>
    <row r="12" spans="1:12" x14ac:dyDescent="0.2">
      <c r="A12">
        <v>4</v>
      </c>
      <c r="B12">
        <v>360.62700000000001</v>
      </c>
      <c r="C12">
        <v>355.43700000000001</v>
      </c>
      <c r="D12" s="2">
        <f t="shared" si="0"/>
        <v>626.9665</v>
      </c>
      <c r="E12" s="5">
        <f t="shared" si="1"/>
        <v>1421.2312774621967</v>
      </c>
      <c r="F12">
        <f t="shared" si="2"/>
        <v>-3.2593545995124087</v>
      </c>
      <c r="G12">
        <f t="shared" si="3"/>
        <v>-3.5692387919544002</v>
      </c>
      <c r="H12">
        <f t="shared" si="4"/>
        <v>0.91317919295830896</v>
      </c>
    </row>
    <row r="13" spans="1:12" x14ac:dyDescent="0.2">
      <c r="A13">
        <v>5</v>
      </c>
      <c r="B13">
        <v>361.16300000000001</v>
      </c>
      <c r="C13">
        <v>352.19600000000003</v>
      </c>
      <c r="D13" s="2">
        <f>AVERAGE(C13:C14)+273.15</f>
        <v>623.74950000000001</v>
      </c>
      <c r="E13" s="5">
        <f t="shared" si="1"/>
        <v>1416.5585023970368</v>
      </c>
      <c r="F13">
        <f t="shared" si="2"/>
        <v>-3.2005252505735688</v>
      </c>
      <c r="G13">
        <f t="shared" si="3"/>
        <v>-3.4996371857038597</v>
      </c>
      <c r="H13">
        <f t="shared" si="4"/>
        <v>0.91453058724139358</v>
      </c>
    </row>
    <row r="14" spans="1:12" x14ac:dyDescent="0.2">
      <c r="A14">
        <v>6</v>
      </c>
      <c r="B14">
        <v>361.7</v>
      </c>
      <c r="C14">
        <v>349.00299999999999</v>
      </c>
      <c r="D14" s="2">
        <f t="shared" si="0"/>
        <v>620.57399999999996</v>
      </c>
      <c r="E14" s="5">
        <f t="shared" si="1"/>
        <v>1411.9129313657643</v>
      </c>
      <c r="F14">
        <f t="shared" si="2"/>
        <v>-3.1550617659602977</v>
      </c>
      <c r="G14">
        <f t="shared" si="3"/>
        <v>-3.4253585905639476</v>
      </c>
      <c r="H14">
        <f t="shared" si="4"/>
        <v>0.92108948086537457</v>
      </c>
    </row>
    <row r="15" spans="1:12" x14ac:dyDescent="0.2">
      <c r="A15">
        <v>7</v>
      </c>
      <c r="B15">
        <v>362.23700000000002</v>
      </c>
      <c r="C15">
        <v>345.84500000000003</v>
      </c>
      <c r="D15" s="2">
        <f>AVERAGE(C15:C16)+273.15</f>
        <v>617.44499999999994</v>
      </c>
      <c r="E15" s="5">
        <f t="shared" si="1"/>
        <v>1407.3030152913561</v>
      </c>
      <c r="F15">
        <f t="shared" si="2"/>
        <v>-3.0870036022225302</v>
      </c>
      <c r="G15">
        <f t="shared" si="3"/>
        <v>-3.3472966306864675</v>
      </c>
      <c r="H15">
        <f t="shared" si="4"/>
        <v>0.9222378363250836</v>
      </c>
    </row>
    <row r="16" spans="1:12" x14ac:dyDescent="0.2">
      <c r="A16">
        <v>8</v>
      </c>
      <c r="B16">
        <v>362.77300000000002</v>
      </c>
      <c r="C16">
        <v>342.745</v>
      </c>
      <c r="D16" s="2">
        <f>AVERAGE(C16:C17)+273.15</f>
        <v>614.36749999999995</v>
      </c>
      <c r="E16" s="5">
        <f t="shared" si="1"/>
        <v>1402.7374103576508</v>
      </c>
      <c r="F16">
        <f t="shared" si="2"/>
        <v>-3.0323227092435836</v>
      </c>
      <c r="G16">
        <f t="shared" si="3"/>
        <v>-3.2777049830061626</v>
      </c>
      <c r="H16">
        <f t="shared" si="4"/>
        <v>0.92513594877061645</v>
      </c>
    </row>
    <row r="17" spans="1:8" x14ac:dyDescent="0.2">
      <c r="A17">
        <v>9</v>
      </c>
      <c r="B17">
        <v>363.30900000000003</v>
      </c>
      <c r="C17">
        <v>339.69</v>
      </c>
      <c r="D17" s="2">
        <f t="shared" si="0"/>
        <v>611.33999999999992</v>
      </c>
      <c r="E17" s="5">
        <f t="shared" si="1"/>
        <v>1398.2152309460946</v>
      </c>
      <c r="F17">
        <f t="shared" si="2"/>
        <v>-2.9681312922523699</v>
      </c>
      <c r="G17">
        <f t="shared" si="3"/>
        <v>-3.2163610384392771</v>
      </c>
      <c r="H17">
        <f t="shared" si="4"/>
        <v>0.92282279780774878</v>
      </c>
    </row>
    <row r="18" spans="1:8" x14ac:dyDescent="0.2">
      <c r="A18">
        <v>10</v>
      </c>
      <c r="B18">
        <v>363.846</v>
      </c>
      <c r="C18">
        <v>336.69</v>
      </c>
      <c r="D18" s="2">
        <f t="shared" si="0"/>
        <v>608.36599999999999</v>
      </c>
      <c r="E18" s="5">
        <f t="shared" si="1"/>
        <v>1393.7430695164021</v>
      </c>
      <c r="F18">
        <f t="shared" si="2"/>
        <v>-2.907354732977816</v>
      </c>
      <c r="G18">
        <f t="shared" si="3"/>
        <v>-3.1510340184486996</v>
      </c>
      <c r="H18">
        <f t="shared" si="4"/>
        <v>0.92266688203167968</v>
      </c>
    </row>
    <row r="19" spans="1:8" x14ac:dyDescent="0.2">
      <c r="A19">
        <v>11</v>
      </c>
      <c r="B19">
        <v>364.38299999999998</v>
      </c>
      <c r="C19">
        <v>333.74200000000002</v>
      </c>
      <c r="D19" s="2">
        <f t="shared" si="0"/>
        <v>605.44299999999998</v>
      </c>
      <c r="E19" s="5">
        <f t="shared" si="1"/>
        <v>1389.3185395804996</v>
      </c>
      <c r="F19">
        <f t="shared" si="2"/>
        <v>-2.8489710523636904</v>
      </c>
      <c r="G19">
        <f t="shared" si="3"/>
        <v>-3.081986236053071</v>
      </c>
      <c r="H19">
        <f t="shared" si="4"/>
        <v>0.92439447621031878</v>
      </c>
    </row>
    <row r="20" spans="1:8" x14ac:dyDescent="0.2">
      <c r="A20">
        <v>12</v>
      </c>
      <c r="B20">
        <v>364.91899999999998</v>
      </c>
      <c r="C20">
        <v>330.84399999999999</v>
      </c>
      <c r="D20" s="2">
        <f t="shared" si="0"/>
        <v>602.56999999999994</v>
      </c>
      <c r="E20" s="5">
        <f t="shared" si="1"/>
        <v>1384.9414409101198</v>
      </c>
      <c r="F20">
        <f t="shared" si="2"/>
        <v>-2.7909960370985836</v>
      </c>
      <c r="G20">
        <f t="shared" si="3"/>
        <v>-3.0264118618549576</v>
      </c>
      <c r="H20">
        <f t="shared" si="4"/>
        <v>0.92221289252676852</v>
      </c>
    </row>
    <row r="21" spans="1:8" x14ac:dyDescent="0.2">
      <c r="A21">
        <v>13</v>
      </c>
      <c r="B21">
        <v>365.45600000000002</v>
      </c>
      <c r="C21">
        <v>327.99599999999998</v>
      </c>
      <c r="D21" s="2">
        <f t="shared" si="0"/>
        <v>599.74299999999994</v>
      </c>
      <c r="E21" s="5">
        <f t="shared" si="1"/>
        <v>1380.606912578214</v>
      </c>
      <c r="F21">
        <f t="shared" si="2"/>
        <v>-2.7412303684610451</v>
      </c>
      <c r="G21">
        <f t="shared" si="3"/>
        <v>-2.9668382924508676</v>
      </c>
      <c r="H21">
        <f t="shared" si="4"/>
        <v>0.92395678437753659</v>
      </c>
    </row>
    <row r="22" spans="1:8" x14ac:dyDescent="0.2">
      <c r="A22">
        <v>14</v>
      </c>
      <c r="B22">
        <v>365.99299999999999</v>
      </c>
      <c r="C22">
        <v>325.19</v>
      </c>
      <c r="D22" s="2">
        <f t="shared" si="0"/>
        <v>596.96849999999995</v>
      </c>
      <c r="E22" s="5">
        <f t="shared" si="1"/>
        <v>1376.3261833558133</v>
      </c>
      <c r="F22">
        <f t="shared" si="2"/>
        <v>-2.6713759013406193</v>
      </c>
      <c r="G22">
        <f t="shared" si="3"/>
        <v>-2.9039888759799171</v>
      </c>
      <c r="H22">
        <f t="shared" si="4"/>
        <v>0.91989880658175549</v>
      </c>
    </row>
    <row r="23" spans="1:8" x14ac:dyDescent="0.2">
      <c r="A23">
        <v>15</v>
      </c>
      <c r="B23">
        <v>366.529</v>
      </c>
      <c r="C23">
        <v>322.447</v>
      </c>
      <c r="D23" s="2">
        <f t="shared" si="0"/>
        <v>594.24</v>
      </c>
      <c r="E23" s="5">
        <f t="shared" si="1"/>
        <v>1372.0904794062187</v>
      </c>
      <c r="F23">
        <f t="shared" si="2"/>
        <v>-2.6349987798403025</v>
      </c>
      <c r="G23">
        <f t="shared" si="3"/>
        <v>-2.85335803653911</v>
      </c>
      <c r="H23">
        <f t="shared" si="4"/>
        <v>0.92347288566574015</v>
      </c>
    </row>
    <row r="24" spans="1:8" x14ac:dyDescent="0.2">
      <c r="A24">
        <v>16</v>
      </c>
      <c r="B24">
        <v>367.06599999999997</v>
      </c>
      <c r="C24">
        <v>319.733</v>
      </c>
      <c r="D24" s="2">
        <f t="shared" si="0"/>
        <v>591.55049999999994</v>
      </c>
      <c r="E24" s="5">
        <f t="shared" si="1"/>
        <v>1367.8899897300619</v>
      </c>
      <c r="F24">
        <f t="shared" si="2"/>
        <v>-2.5795040196934984</v>
      </c>
      <c r="G24">
        <f t="shared" si="3"/>
        <v>-2.7990651527782928</v>
      </c>
      <c r="H24">
        <f t="shared" si="4"/>
        <v>0.92155912024167685</v>
      </c>
    </row>
    <row r="25" spans="1:8" x14ac:dyDescent="0.2">
      <c r="A25">
        <v>17</v>
      </c>
      <c r="B25">
        <v>367.60300000000001</v>
      </c>
      <c r="C25">
        <v>317.06799999999998</v>
      </c>
      <c r="D25" s="2">
        <f t="shared" si="0"/>
        <v>588.90199999999993</v>
      </c>
      <c r="E25" s="5">
        <f t="shared" si="1"/>
        <v>1363.7288185564544</v>
      </c>
      <c r="F25">
        <f t="shared" si="2"/>
        <v>-2.53981291561171</v>
      </c>
      <c r="G25">
        <f t="shared" si="3"/>
        <v>-2.7461615611980732</v>
      </c>
      <c r="H25">
        <f t="shared" si="4"/>
        <v>0.92485924772163108</v>
      </c>
    </row>
    <row r="26" spans="1:8" x14ac:dyDescent="0.2">
      <c r="A26">
        <v>18</v>
      </c>
      <c r="B26">
        <v>368.14</v>
      </c>
      <c r="C26">
        <v>314.43599999999998</v>
      </c>
      <c r="D26" s="2">
        <f t="shared" si="0"/>
        <v>586.298</v>
      </c>
      <c r="E26" s="5">
        <f t="shared" si="1"/>
        <v>1359.6135175398349</v>
      </c>
      <c r="F26">
        <f t="shared" si="2"/>
        <v>-2.4782730644288393</v>
      </c>
      <c r="G26">
        <f t="shared" si="3"/>
        <v>-2.6900486602181553</v>
      </c>
      <c r="H26">
        <f t="shared" si="4"/>
        <v>0.92127443680809051</v>
      </c>
    </row>
    <row r="27" spans="1:8" x14ac:dyDescent="0.2">
      <c r="A27">
        <v>19</v>
      </c>
      <c r="B27">
        <v>368.67599999999999</v>
      </c>
      <c r="C27">
        <v>311.86</v>
      </c>
      <c r="D27" s="2">
        <f t="shared" si="0"/>
        <v>583.74</v>
      </c>
      <c r="E27" s="5">
        <f t="shared" si="1"/>
        <v>1355.5475722471294</v>
      </c>
      <c r="F27">
        <f t="shared" si="2"/>
        <v>-2.4363310737900199</v>
      </c>
      <c r="G27">
        <f t="shared" si="3"/>
        <v>-2.6453438552379063</v>
      </c>
      <c r="H27">
        <f t="shared" si="4"/>
        <v>0.92098842612311771</v>
      </c>
    </row>
    <row r="28" spans="1:8" x14ac:dyDescent="0.2">
      <c r="A28">
        <v>20</v>
      </c>
      <c r="B28">
        <v>369.21300000000002</v>
      </c>
      <c r="C28">
        <v>309.32</v>
      </c>
      <c r="D28" s="2">
        <f t="shared" si="0"/>
        <v>581.21799999999996</v>
      </c>
      <c r="E28" s="5">
        <f t="shared" si="1"/>
        <v>1351.5160796116579</v>
      </c>
      <c r="F28">
        <f t="shared" si="2"/>
        <v>-2.394657275944883</v>
      </c>
      <c r="G28">
        <f t="shared" si="3"/>
        <v>-2.5969576545631412</v>
      </c>
      <c r="H28">
        <f t="shared" si="4"/>
        <v>0.92210100990180022</v>
      </c>
    </row>
    <row r="29" spans="1:8" x14ac:dyDescent="0.2">
      <c r="A29">
        <v>21</v>
      </c>
      <c r="B29">
        <v>369.75</v>
      </c>
      <c r="C29">
        <v>306.81599999999997</v>
      </c>
      <c r="D29" s="2">
        <f t="shared" si="0"/>
        <v>578.7349999999999</v>
      </c>
      <c r="E29" s="5">
        <f t="shared" si="1"/>
        <v>1347.5247269883203</v>
      </c>
      <c r="F29">
        <f t="shared" si="2"/>
        <v>-2.3475379191632846</v>
      </c>
      <c r="G29">
        <f t="shared" si="3"/>
        <v>-2.5452415880550157</v>
      </c>
      <c r="H29">
        <f t="shared" si="4"/>
        <v>0.9223242030070673</v>
      </c>
    </row>
    <row r="30" spans="1:8" x14ac:dyDescent="0.2">
      <c r="A30">
        <v>22</v>
      </c>
      <c r="B30">
        <v>370.286</v>
      </c>
      <c r="C30">
        <v>304.35399999999998</v>
      </c>
      <c r="D30" s="2">
        <f t="shared" si="0"/>
        <v>576.29549999999995</v>
      </c>
      <c r="E30" s="5">
        <f t="shared" si="1"/>
        <v>1343.5817346755855</v>
      </c>
      <c r="F30">
        <f t="shared" si="2"/>
        <v>-2.2978864584981467</v>
      </c>
      <c r="G30">
        <f t="shared" si="3"/>
        <v>-2.5044617864532337</v>
      </c>
      <c r="H30">
        <f t="shared" si="4"/>
        <v>0.91751707729282839</v>
      </c>
    </row>
    <row r="31" spans="1:8" x14ac:dyDescent="0.2">
      <c r="A31">
        <v>23</v>
      </c>
      <c r="B31">
        <v>370.82299999999998</v>
      </c>
      <c r="C31">
        <v>301.93700000000001</v>
      </c>
      <c r="D31" s="2">
        <f t="shared" si="0"/>
        <v>573.89649999999995</v>
      </c>
      <c r="E31" s="5">
        <f t="shared" si="1"/>
        <v>1339.6832530881038</v>
      </c>
      <c r="F31">
        <f t="shared" si="2"/>
        <v>-2.257092450196605</v>
      </c>
      <c r="G31">
        <f t="shared" si="3"/>
        <v>-2.4601693053915699</v>
      </c>
      <c r="H31">
        <f t="shared" si="4"/>
        <v>0.91745411393032461</v>
      </c>
    </row>
    <row r="32" spans="1:8" x14ac:dyDescent="0.2">
      <c r="A32">
        <v>24</v>
      </c>
      <c r="B32">
        <v>371.36</v>
      </c>
      <c r="C32">
        <v>299.55599999999998</v>
      </c>
      <c r="D32" s="2">
        <f t="shared" si="0"/>
        <v>571.52850000000001</v>
      </c>
      <c r="E32" s="5">
        <f t="shared" si="1"/>
        <v>1335.8146737740026</v>
      </c>
      <c r="F32">
        <f t="shared" si="2"/>
        <v>-2.2259989007475602</v>
      </c>
      <c r="G32">
        <f t="shared" si="3"/>
        <v>-2.4169005457082005</v>
      </c>
      <c r="H32">
        <f t="shared" si="4"/>
        <v>0.92101385996224261</v>
      </c>
    </row>
    <row r="33" spans="1:8" x14ac:dyDescent="0.2">
      <c r="A33">
        <v>25</v>
      </c>
      <c r="B33">
        <v>371.89699999999999</v>
      </c>
      <c r="C33">
        <v>297.20100000000002</v>
      </c>
      <c r="D33" s="2">
        <f t="shared" si="0"/>
        <v>569.19650000000001</v>
      </c>
      <c r="E33" s="5">
        <f t="shared" si="1"/>
        <v>1331.9849318254087</v>
      </c>
      <c r="F33">
        <f t="shared" si="2"/>
        <v>-2.1762614496871313</v>
      </c>
      <c r="G33">
        <f t="shared" si="3"/>
        <v>-2.3705714335806518</v>
      </c>
      <c r="H33">
        <f t="shared" si="4"/>
        <v>0.91803242832466636</v>
      </c>
    </row>
    <row r="34" spans="1:8" x14ac:dyDescent="0.2">
      <c r="A34">
        <v>26</v>
      </c>
      <c r="B34">
        <v>372.43299999999999</v>
      </c>
      <c r="C34">
        <v>294.892</v>
      </c>
      <c r="D34" s="2">
        <f t="shared" si="0"/>
        <v>566.90099999999995</v>
      </c>
      <c r="E34" s="5">
        <f t="shared" si="1"/>
        <v>1328.1956810796944</v>
      </c>
      <c r="F34">
        <f t="shared" si="2"/>
        <v>-2.1446949442927354</v>
      </c>
      <c r="G34">
        <f t="shared" si="3"/>
        <v>-2.3340768305701123</v>
      </c>
      <c r="H34">
        <f t="shared" si="4"/>
        <v>0.91886218834059585</v>
      </c>
    </row>
    <row r="35" spans="1:8" x14ac:dyDescent="0.2">
      <c r="A35">
        <v>27</v>
      </c>
      <c r="B35">
        <v>372.97</v>
      </c>
      <c r="C35">
        <v>292.61</v>
      </c>
      <c r="D35" s="2">
        <f t="shared" si="0"/>
        <v>564.63599999999997</v>
      </c>
      <c r="E35" s="5">
        <f t="shared" si="1"/>
        <v>1324.4377750988717</v>
      </c>
      <c r="F35">
        <f t="shared" si="2"/>
        <v>-2.1067630373956385</v>
      </c>
      <c r="G35">
        <f t="shared" si="3"/>
        <v>-2.2942503677307911</v>
      </c>
      <c r="H35">
        <f t="shared" si="4"/>
        <v>0.91827948118818725</v>
      </c>
    </row>
    <row r="36" spans="1:8" x14ac:dyDescent="0.2">
      <c r="A36">
        <v>28</v>
      </c>
      <c r="B36">
        <v>373.50700000000001</v>
      </c>
      <c r="C36">
        <v>290.36200000000002</v>
      </c>
      <c r="D36" s="2">
        <f t="shared" si="0"/>
        <v>562.40800000000002</v>
      </c>
      <c r="E36" s="5">
        <f t="shared" si="1"/>
        <v>1320.7227575576208</v>
      </c>
      <c r="F36">
        <f t="shared" si="2"/>
        <v>-2.0634718785310535</v>
      </c>
      <c r="G36">
        <f t="shared" si="3"/>
        <v>-2.2513934447770652</v>
      </c>
      <c r="H36">
        <f t="shared" si="4"/>
        <v>0.91653099697790952</v>
      </c>
    </row>
    <row r="37" spans="1:8" x14ac:dyDescent="0.2">
      <c r="A37">
        <v>29</v>
      </c>
      <c r="B37">
        <v>374.04300000000001</v>
      </c>
      <c r="C37">
        <v>288.154</v>
      </c>
      <c r="D37" s="2">
        <f t="shared" si="0"/>
        <v>560.21349999999995</v>
      </c>
      <c r="E37" s="5">
        <f t="shared" si="1"/>
        <v>1317.0455840551379</v>
      </c>
      <c r="F37">
        <f t="shared" si="2"/>
        <v>-2.0325643139599747</v>
      </c>
      <c r="G37">
        <f t="shared" si="3"/>
        <v>-2.2178551837523814</v>
      </c>
      <c r="H37">
        <f t="shared" si="4"/>
        <v>0.91645492854997246</v>
      </c>
    </row>
    <row r="38" spans="1:8" x14ac:dyDescent="0.2">
      <c r="A38">
        <v>30</v>
      </c>
      <c r="B38">
        <v>374.58</v>
      </c>
      <c r="C38">
        <v>285.97300000000001</v>
      </c>
      <c r="D38" s="2">
        <f t="shared" si="0"/>
        <v>558.04600000000005</v>
      </c>
      <c r="E38" s="5">
        <f t="shared" si="1"/>
        <v>1313.3960266759564</v>
      </c>
      <c r="F38">
        <f t="shared" si="2"/>
        <v>-2.0018393473370999</v>
      </c>
      <c r="G38">
        <f t="shared" si="3"/>
        <v>-2.1810146994644155</v>
      </c>
      <c r="H38">
        <f t="shared" si="4"/>
        <v>0.91784770998044396</v>
      </c>
    </row>
    <row r="39" spans="1:8" x14ac:dyDescent="0.2">
      <c r="A39">
        <v>31</v>
      </c>
      <c r="B39">
        <v>375.11700000000002</v>
      </c>
      <c r="C39">
        <v>283.81900000000002</v>
      </c>
      <c r="D39" s="2">
        <f t="shared" si="0"/>
        <v>555.90499999999997</v>
      </c>
      <c r="E39" s="5">
        <f t="shared" si="1"/>
        <v>1309.7738187547086</v>
      </c>
      <c r="F39">
        <f t="shared" si="2"/>
        <v>-1.9722217904331154</v>
      </c>
      <c r="G39">
        <f t="shared" si="3"/>
        <v>-2.1450362062689448</v>
      </c>
      <c r="H39">
        <f t="shared" si="4"/>
        <v>0.91943519865502832</v>
      </c>
    </row>
    <row r="40" spans="1:8" x14ac:dyDescent="0.2">
      <c r="A40">
        <v>32</v>
      </c>
      <c r="B40">
        <v>375.654</v>
      </c>
      <c r="C40">
        <v>281.69099999999997</v>
      </c>
      <c r="D40" s="2">
        <f t="shared" si="0"/>
        <v>553.79300000000001</v>
      </c>
      <c r="E40" s="5">
        <f t="shared" si="1"/>
        <v>1306.18378660606</v>
      </c>
      <c r="F40">
        <f t="shared" si="2"/>
        <v>-1.9372398369554296</v>
      </c>
      <c r="G40">
        <f t="shared" si="3"/>
        <v>-2.1100011164819414</v>
      </c>
      <c r="H40">
        <f t="shared" si="4"/>
        <v>0.91812265966258766</v>
      </c>
    </row>
    <row r="41" spans="1:8" x14ac:dyDescent="0.2">
      <c r="A41">
        <v>33</v>
      </c>
      <c r="B41">
        <v>376.19099999999997</v>
      </c>
      <c r="C41">
        <v>279.59500000000003</v>
      </c>
      <c r="D41" s="2">
        <f t="shared" si="0"/>
        <v>551.71299999999997</v>
      </c>
      <c r="E41" s="5">
        <f t="shared" si="1"/>
        <v>1302.6316887372288</v>
      </c>
      <c r="F41">
        <f t="shared" si="2"/>
        <v>-1.9024758656097234</v>
      </c>
      <c r="G41">
        <f t="shared" si="3"/>
        <v>-2.0758881977180983</v>
      </c>
      <c r="H41">
        <f t="shared" si="4"/>
        <v>0.91646354928989104</v>
      </c>
    </row>
    <row r="42" spans="1:8" x14ac:dyDescent="0.2">
      <c r="A42">
        <v>34</v>
      </c>
      <c r="B42">
        <v>376.72800000000001</v>
      </c>
      <c r="C42">
        <v>277.53100000000001</v>
      </c>
      <c r="D42" s="2">
        <f t="shared" si="0"/>
        <v>549.66449999999998</v>
      </c>
      <c r="E42" s="5">
        <f t="shared" si="1"/>
        <v>1299.117355215215</v>
      </c>
      <c r="F42">
        <f t="shared" si="2"/>
        <v>-1.8688463106388504</v>
      </c>
      <c r="G42">
        <f t="shared" si="3"/>
        <v>-2.0388566861923954</v>
      </c>
      <c r="H42">
        <f t="shared" si="4"/>
        <v>0.91661484757369449</v>
      </c>
    </row>
    <row r="43" spans="1:8" x14ac:dyDescent="0.2">
      <c r="A43">
        <v>35</v>
      </c>
      <c r="B43">
        <v>377.26400000000001</v>
      </c>
      <c r="C43">
        <v>275.49799999999999</v>
      </c>
      <c r="D43" s="2">
        <f t="shared" si="0"/>
        <v>547.64149999999995</v>
      </c>
      <c r="E43" s="5">
        <f t="shared" si="1"/>
        <v>1295.6310958175882</v>
      </c>
      <c r="F43">
        <f t="shared" si="2"/>
        <v>-1.8454953781251844</v>
      </c>
      <c r="G43">
        <f t="shared" si="3"/>
        <v>-2.0063784216206271</v>
      </c>
      <c r="H43">
        <f t="shared" si="4"/>
        <v>0.91981420764808097</v>
      </c>
    </row>
    <row r="44" spans="1:8" x14ac:dyDescent="0.2">
      <c r="A44">
        <v>36</v>
      </c>
      <c r="B44">
        <v>377.8</v>
      </c>
      <c r="C44">
        <v>273.48500000000001</v>
      </c>
      <c r="D44" s="2">
        <f>AVERAGE(C44:C45)+273.15</f>
        <v>545.64</v>
      </c>
      <c r="E44" s="5">
        <f t="shared" si="1"/>
        <v>1292.1665012829433</v>
      </c>
      <c r="F44">
        <f t="shared" si="2"/>
        <v>-1.8195306624525516</v>
      </c>
      <c r="G44">
        <f t="shared" si="3"/>
        <v>-1.9783059902985185</v>
      </c>
      <c r="H44">
        <f t="shared" si="4"/>
        <v>0.91974177471807161</v>
      </c>
    </row>
    <row r="45" spans="1:8" x14ac:dyDescent="0.2">
      <c r="A45">
        <v>37</v>
      </c>
      <c r="B45">
        <v>378.33699999999999</v>
      </c>
      <c r="C45">
        <v>271.495</v>
      </c>
      <c r="D45" s="2">
        <f t="shared" si="0"/>
        <v>543.66800000000001</v>
      </c>
      <c r="E45" s="5">
        <f t="shared" si="1"/>
        <v>1288.7379471275926</v>
      </c>
      <c r="F45">
        <f t="shared" si="2"/>
        <v>-1.7818740380911002</v>
      </c>
      <c r="G45">
        <f t="shared" si="3"/>
        <v>-1.9474033710042398</v>
      </c>
      <c r="H45">
        <f t="shared" si="4"/>
        <v>0.9149999761848111</v>
      </c>
    </row>
    <row r="46" spans="1:8" x14ac:dyDescent="0.2">
      <c r="A46">
        <v>38</v>
      </c>
      <c r="B46">
        <v>378.87400000000002</v>
      </c>
      <c r="C46">
        <v>269.541</v>
      </c>
      <c r="D46" s="2">
        <f t="shared" si="0"/>
        <v>541.726</v>
      </c>
      <c r="E46" s="5">
        <f t="shared" si="1"/>
        <v>1285.346923483648</v>
      </c>
      <c r="F46">
        <f t="shared" si="2"/>
        <v>-1.7553571623001247</v>
      </c>
      <c r="G46">
        <f t="shared" si="3"/>
        <v>-1.9172062358756805</v>
      </c>
      <c r="H46">
        <f t="shared" si="4"/>
        <v>0.9155807703172677</v>
      </c>
    </row>
    <row r="47" spans="1:8" x14ac:dyDescent="0.2">
      <c r="A47">
        <v>39</v>
      </c>
      <c r="B47">
        <v>379.411</v>
      </c>
      <c r="C47">
        <v>267.61099999999999</v>
      </c>
      <c r="D47" s="2">
        <f t="shared" si="0"/>
        <v>539.80999999999995</v>
      </c>
      <c r="E47" s="5">
        <f t="shared" si="1"/>
        <v>1281.9870224237006</v>
      </c>
      <c r="F47">
        <f t="shared" si="2"/>
        <v>-1.7253689004614938</v>
      </c>
      <c r="G47">
        <f t="shared" si="3"/>
        <v>-1.8877618396803011</v>
      </c>
      <c r="H47">
        <f t="shared" si="4"/>
        <v>0.91397593922848386</v>
      </c>
    </row>
    <row r="48" spans="1:8" x14ac:dyDescent="0.2">
      <c r="A48">
        <v>40</v>
      </c>
      <c r="B48">
        <v>379.94799999999998</v>
      </c>
      <c r="C48">
        <v>265.709</v>
      </c>
      <c r="D48" s="2">
        <f t="shared" si="0"/>
        <v>537.91499999999996</v>
      </c>
      <c r="E48" s="5">
        <f t="shared" si="1"/>
        <v>1278.649948574491</v>
      </c>
      <c r="F48">
        <f t="shared" si="2"/>
        <v>-1.7082108644180807</v>
      </c>
      <c r="G48">
        <f t="shared" si="3"/>
        <v>-1.8588409061179743</v>
      </c>
      <c r="H48">
        <f t="shared" si="4"/>
        <v>0.91896560851220388</v>
      </c>
    </row>
    <row r="49" spans="1:8" x14ac:dyDescent="0.2">
      <c r="A49">
        <v>41</v>
      </c>
      <c r="B49">
        <v>380.48500000000001</v>
      </c>
      <c r="C49">
        <v>263.82100000000003</v>
      </c>
      <c r="D49" s="2">
        <f t="shared" si="0"/>
        <v>536.0385</v>
      </c>
      <c r="E49" s="5">
        <f t="shared" si="1"/>
        <v>1275.3316870184999</v>
      </c>
      <c r="F49">
        <f t="shared" si="2"/>
        <v>-1.6830220687344601</v>
      </c>
      <c r="G49">
        <f t="shared" si="3"/>
        <v>-1.8305702351778783</v>
      </c>
      <c r="H49">
        <f t="shared" si="4"/>
        <v>0.91939770263494924</v>
      </c>
    </row>
    <row r="50" spans="1:8" x14ac:dyDescent="0.2">
      <c r="A50">
        <v>42</v>
      </c>
      <c r="B50">
        <v>381.02199999999999</v>
      </c>
      <c r="C50">
        <v>261.95600000000002</v>
      </c>
      <c r="D50" s="2">
        <f t="shared" si="0"/>
        <v>534.19499999999994</v>
      </c>
      <c r="E50" s="5">
        <f t="shared" si="1"/>
        <v>1272.0583952720463</v>
      </c>
      <c r="F50">
        <f t="shared" si="2"/>
        <v>-1.6399977243409813</v>
      </c>
      <c r="G50">
        <f t="shared" si="3"/>
        <v>-1.7998773790361799</v>
      </c>
      <c r="H50">
        <f t="shared" si="4"/>
        <v>0.91117191839990075</v>
      </c>
    </row>
    <row r="51" spans="1:8" x14ac:dyDescent="0.2">
      <c r="A51">
        <v>43</v>
      </c>
      <c r="B51">
        <v>381.55799999999999</v>
      </c>
      <c r="C51">
        <v>260.13400000000001</v>
      </c>
      <c r="D51" s="2">
        <f t="shared" si="0"/>
        <v>532.38099999999997</v>
      </c>
      <c r="E51" s="5">
        <f t="shared" si="1"/>
        <v>1268.8244904719602</v>
      </c>
      <c r="F51">
        <f t="shared" si="2"/>
        <v>-1.6214632982811101</v>
      </c>
      <c r="G51">
        <f t="shared" si="3"/>
        <v>-1.7764156136295897</v>
      </c>
      <c r="H51">
        <f t="shared" si="4"/>
        <v>0.91277248738436867</v>
      </c>
    </row>
    <row r="52" spans="1:8" x14ac:dyDescent="0.2">
      <c r="A52">
        <v>44</v>
      </c>
      <c r="B52">
        <v>382.09500000000003</v>
      </c>
      <c r="C52">
        <v>258.32799999999997</v>
      </c>
      <c r="D52" s="2">
        <f t="shared" si="0"/>
        <v>530.58499999999992</v>
      </c>
      <c r="E52" s="5">
        <f t="shared" si="1"/>
        <v>1265.6099366813996</v>
      </c>
      <c r="F52">
        <f t="shared" si="2"/>
        <v>-1.5994444258755749</v>
      </c>
      <c r="G52">
        <f t="shared" si="3"/>
        <v>-1.7501603971013182</v>
      </c>
      <c r="H52">
        <f t="shared" si="4"/>
        <v>0.91388448083080565</v>
      </c>
    </row>
    <row r="53" spans="1:8" x14ac:dyDescent="0.2">
      <c r="A53">
        <v>45</v>
      </c>
      <c r="B53">
        <v>382.63200000000001</v>
      </c>
      <c r="C53">
        <v>256.54199999999997</v>
      </c>
      <c r="D53" s="2">
        <f t="shared" si="0"/>
        <v>528.80999999999995</v>
      </c>
      <c r="E53" s="5">
        <f t="shared" si="1"/>
        <v>1262.4204760275657</v>
      </c>
      <c r="F53">
        <f t="shared" si="2"/>
        <v>-1.5757613176686631</v>
      </c>
      <c r="G53">
        <f t="shared" si="3"/>
        <v>-1.721276641683821</v>
      </c>
      <c r="H53">
        <f t="shared" si="4"/>
        <v>0.91546081525116785</v>
      </c>
    </row>
    <row r="54" spans="1:8" x14ac:dyDescent="0.2">
      <c r="A54">
        <v>46</v>
      </c>
      <c r="B54">
        <v>383.16800000000001</v>
      </c>
      <c r="C54">
        <v>254.77799999999999</v>
      </c>
      <c r="D54" s="2">
        <f t="shared" si="0"/>
        <v>527.06299999999999</v>
      </c>
      <c r="E54" s="5">
        <f t="shared" si="1"/>
        <v>1259.269162078315</v>
      </c>
      <c r="F54">
        <f t="shared" si="2"/>
        <v>-1.5415318262198616</v>
      </c>
      <c r="G54">
        <f t="shared" si="3"/>
        <v>-1.6995590923701978</v>
      </c>
      <c r="H54">
        <f t="shared" si="4"/>
        <v>0.90701866921852536</v>
      </c>
    </row>
    <row r="55" spans="1:8" x14ac:dyDescent="0.2">
      <c r="A55">
        <v>47</v>
      </c>
      <c r="B55">
        <v>383.70499999999998</v>
      </c>
      <c r="C55">
        <v>253.048</v>
      </c>
      <c r="D55" s="2">
        <f t="shared" si="0"/>
        <v>525.33699999999999</v>
      </c>
      <c r="E55" s="5">
        <f t="shared" si="1"/>
        <v>1256.1438398108241</v>
      </c>
      <c r="F55">
        <f t="shared" si="2"/>
        <v>-1.5305951901683221</v>
      </c>
      <c r="G55">
        <f t="shared" si="3"/>
        <v>-1.6749884620265054</v>
      </c>
      <c r="H55">
        <f t="shared" si="4"/>
        <v>0.91379446776398254</v>
      </c>
    </row>
    <row r="56" spans="1:8" x14ac:dyDescent="0.2">
      <c r="A56">
        <v>48</v>
      </c>
      <c r="B56">
        <v>384.24200000000002</v>
      </c>
      <c r="C56">
        <v>251.32599999999999</v>
      </c>
      <c r="D56" s="2">
        <f t="shared" si="0"/>
        <v>523.62400000000002</v>
      </c>
      <c r="E56" s="5">
        <f t="shared" si="1"/>
        <v>1253.0303377228449</v>
      </c>
      <c r="F56">
        <f t="shared" si="2"/>
        <v>-1.5108418309215128</v>
      </c>
      <c r="G56">
        <f t="shared" si="3"/>
        <v>-1.6509117383978174</v>
      </c>
      <c r="H56">
        <f t="shared" si="4"/>
        <v>0.91515602910895766</v>
      </c>
    </row>
    <row r="57" spans="1:8" x14ac:dyDescent="0.2">
      <c r="A57">
        <v>49</v>
      </c>
      <c r="B57">
        <v>384.779</v>
      </c>
      <c r="C57">
        <v>249.62200000000001</v>
      </c>
      <c r="D57" s="2">
        <f t="shared" si="0"/>
        <v>521.93200000000002</v>
      </c>
      <c r="E57" s="5">
        <f t="shared" si="1"/>
        <v>1249.943509383136</v>
      </c>
      <c r="F57">
        <f t="shared" si="2"/>
        <v>-1.4858928457623277</v>
      </c>
      <c r="G57">
        <f t="shared" si="3"/>
        <v>-1.6243729475282074</v>
      </c>
      <c r="H57">
        <f t="shared" si="4"/>
        <v>0.91474857915074026</v>
      </c>
    </row>
    <row r="58" spans="1:8" x14ac:dyDescent="0.2">
      <c r="A58">
        <v>50</v>
      </c>
      <c r="B58">
        <v>385.315</v>
      </c>
      <c r="C58">
        <v>247.94200000000001</v>
      </c>
      <c r="D58" s="2">
        <f t="shared" si="0"/>
        <v>520.26700000000005</v>
      </c>
      <c r="E58" s="5">
        <f t="shared" si="1"/>
        <v>1246.8947540570146</v>
      </c>
      <c r="F58">
        <f t="shared" si="2"/>
        <v>-1.4557995011517069</v>
      </c>
      <c r="G58">
        <f t="shared" si="3"/>
        <v>-1.6045352988275883</v>
      </c>
      <c r="H58">
        <f t="shared" si="4"/>
        <v>0.90730288215874055</v>
      </c>
    </row>
    <row r="59" spans="1:8" x14ac:dyDescent="0.2">
      <c r="A59">
        <v>51</v>
      </c>
      <c r="B59">
        <v>385.85199999999998</v>
      </c>
      <c r="C59">
        <v>246.292</v>
      </c>
      <c r="D59" s="2">
        <f t="shared" si="0"/>
        <v>518.62199999999996</v>
      </c>
      <c r="E59" s="5">
        <f t="shared" si="1"/>
        <v>1243.8716935086013</v>
      </c>
      <c r="F59">
        <f t="shared" si="2"/>
        <v>-1.4434683209358536</v>
      </c>
      <c r="G59">
        <f t="shared" si="3"/>
        <v>-1.5820206199988305</v>
      </c>
      <c r="H59">
        <f t="shared" si="4"/>
        <v>0.91242067435057883</v>
      </c>
    </row>
    <row r="60" spans="1:8" x14ac:dyDescent="0.2">
      <c r="A60">
        <v>52</v>
      </c>
      <c r="B60">
        <v>386.38900000000001</v>
      </c>
      <c r="C60">
        <v>244.65199999999999</v>
      </c>
      <c r="D60" s="2">
        <f t="shared" si="0"/>
        <v>516.995</v>
      </c>
      <c r="E60" s="5">
        <f t="shared" si="1"/>
        <v>1240.8709989178437</v>
      </c>
      <c r="F60">
        <f t="shared" si="2"/>
        <v>-1.4171570745984348</v>
      </c>
      <c r="G60">
        <f t="shared" si="3"/>
        <v>-1.5571656064382879</v>
      </c>
      <c r="H60">
        <f t="shared" si="4"/>
        <v>0.91008757754411529</v>
      </c>
    </row>
    <row r="61" spans="1:8" x14ac:dyDescent="0.2">
      <c r="A61">
        <v>53</v>
      </c>
      <c r="B61">
        <v>386.92500000000001</v>
      </c>
      <c r="C61">
        <v>243.03800000000001</v>
      </c>
      <c r="D61" s="2">
        <f t="shared" si="0"/>
        <v>515.3845</v>
      </c>
      <c r="E61" s="5">
        <f t="shared" si="1"/>
        <v>1237.8902140293958</v>
      </c>
      <c r="F61">
        <f t="shared" si="2"/>
        <v>-1.4076213025236259</v>
      </c>
      <c r="G61">
        <f t="shared" si="3"/>
        <v>-1.5384197139404796</v>
      </c>
      <c r="H61">
        <f t="shared" si="4"/>
        <v>0.91497872119577239</v>
      </c>
    </row>
    <row r="62" spans="1:8" x14ac:dyDescent="0.2">
      <c r="A62">
        <v>54</v>
      </c>
      <c r="B62">
        <v>387.46199999999999</v>
      </c>
      <c r="C62">
        <v>241.43100000000001</v>
      </c>
      <c r="D62" s="2">
        <f t="shared" si="0"/>
        <v>513.78300000000002</v>
      </c>
      <c r="E62" s="5">
        <f t="shared" si="1"/>
        <v>1234.9156785259383</v>
      </c>
      <c r="F62">
        <f t="shared" si="2"/>
        <v>-1.3946268292634298</v>
      </c>
      <c r="G62">
        <f t="shared" si="3"/>
        <v>-1.5171166956131708</v>
      </c>
      <c r="H62">
        <f t="shared" si="4"/>
        <v>0.91926140770586251</v>
      </c>
    </row>
    <row r="63" spans="1:8" x14ac:dyDescent="0.2">
      <c r="A63">
        <v>55</v>
      </c>
      <c r="B63">
        <v>387.99900000000002</v>
      </c>
      <c r="C63">
        <v>239.83500000000001</v>
      </c>
      <c r="D63" s="2">
        <f t="shared" si="0"/>
        <v>512.19100000000003</v>
      </c>
      <c r="E63" s="5">
        <f t="shared" si="1"/>
        <v>1231.94847359202</v>
      </c>
      <c r="F63">
        <f t="shared" si="2"/>
        <v>-1.3843020629829963</v>
      </c>
      <c r="G63">
        <f t="shared" si="3"/>
        <v>-1.4961168846103163</v>
      </c>
      <c r="H63">
        <f t="shared" si="4"/>
        <v>0.92526331145815277</v>
      </c>
    </row>
    <row r="64" spans="1:8" x14ac:dyDescent="0.2">
      <c r="A64">
        <v>56</v>
      </c>
      <c r="B64">
        <v>388.536</v>
      </c>
      <c r="C64">
        <v>238.24700000000001</v>
      </c>
      <c r="D64" s="2">
        <f t="shared" si="0"/>
        <v>510.6155</v>
      </c>
      <c r="E64" s="5">
        <f t="shared" si="1"/>
        <v>1229.0018710676779</v>
      </c>
      <c r="F64">
        <f t="shared" si="2"/>
        <v>-1.3592500145612243</v>
      </c>
      <c r="G64">
        <f t="shared" si="3"/>
        <v>-1.4728898969190811</v>
      </c>
      <c r="H64">
        <f t="shared" si="4"/>
        <v>0.92284563659811691</v>
      </c>
    </row>
    <row r="65" spans="1:8" x14ac:dyDescent="0.2">
      <c r="A65">
        <v>57</v>
      </c>
      <c r="B65">
        <v>389.072</v>
      </c>
      <c r="C65">
        <v>236.684</v>
      </c>
      <c r="D65" s="2">
        <f t="shared" si="0"/>
        <v>509.05949999999996</v>
      </c>
      <c r="E65" s="5">
        <f t="shared" si="1"/>
        <v>1226.0818021781436</v>
      </c>
      <c r="F65">
        <f t="shared" si="2"/>
        <v>-1.3438744235097042</v>
      </c>
      <c r="G65">
        <f t="shared" si="3"/>
        <v>-1.4555271771928633</v>
      </c>
      <c r="H65">
        <f t="shared" si="4"/>
        <v>0.92329050571319926</v>
      </c>
    </row>
    <row r="66" spans="1:8" x14ac:dyDescent="0.2">
      <c r="A66">
        <v>58</v>
      </c>
      <c r="B66">
        <v>389.60899999999998</v>
      </c>
      <c r="C66">
        <v>235.13499999999999</v>
      </c>
      <c r="D66" s="2">
        <f t="shared" si="0"/>
        <v>507.52199999999999</v>
      </c>
      <c r="E66" s="5">
        <f t="shared" si="1"/>
        <v>1223.1867276697176</v>
      </c>
      <c r="F66">
        <f t="shared" si="2"/>
        <v>-1.3207940928895747</v>
      </c>
      <c r="G66">
        <f t="shared" si="3"/>
        <v>-1.4358941101834204</v>
      </c>
      <c r="H66">
        <f t="shared" si="4"/>
        <v>0.91984087372630641</v>
      </c>
    </row>
    <row r="67" spans="1:8" x14ac:dyDescent="0.2">
      <c r="A67">
        <v>59</v>
      </c>
      <c r="B67">
        <v>390.14600000000002</v>
      </c>
      <c r="C67">
        <v>233.60900000000001</v>
      </c>
      <c r="D67" s="2">
        <f t="shared" si="0"/>
        <v>506.012</v>
      </c>
      <c r="E67" s="5">
        <f t="shared" si="1"/>
        <v>1220.3340040934754</v>
      </c>
      <c r="F67">
        <f t="shared" si="2"/>
        <v>-1.29008146189706</v>
      </c>
      <c r="G67">
        <f t="shared" si="3"/>
        <v>-1.4142053590696946</v>
      </c>
      <c r="H67">
        <f t="shared" si="4"/>
        <v>0.91223064148598132</v>
      </c>
    </row>
    <row r="68" spans="1:8" x14ac:dyDescent="0.2">
      <c r="A68">
        <v>60</v>
      </c>
      <c r="B68">
        <v>390.68200000000002</v>
      </c>
      <c r="C68">
        <v>232.11500000000001</v>
      </c>
      <c r="D68" s="2">
        <f t="shared" si="0"/>
        <v>504.52299999999997</v>
      </c>
      <c r="E68" s="5">
        <f t="shared" si="1"/>
        <v>1217.5117804256226</v>
      </c>
      <c r="F68">
        <f t="shared" si="2"/>
        <v>-1.2784828223705216</v>
      </c>
      <c r="G68">
        <f t="shared" si="3"/>
        <v>-1.3980875626391254</v>
      </c>
      <c r="H68">
        <f t="shared" si="4"/>
        <v>0.91445118069512776</v>
      </c>
    </row>
    <row r="69" spans="1:8" x14ac:dyDescent="0.2">
      <c r="A69">
        <v>61</v>
      </c>
      <c r="B69">
        <v>391.21899999999999</v>
      </c>
      <c r="C69">
        <v>230.631</v>
      </c>
      <c r="D69" s="2">
        <f t="shared" si="0"/>
        <v>503.04349999999999</v>
      </c>
      <c r="E69" s="5">
        <f t="shared" si="1"/>
        <v>1214.6985191560166</v>
      </c>
      <c r="F69">
        <f t="shared" si="2"/>
        <v>-1.2677929914282968</v>
      </c>
      <c r="G69">
        <f t="shared" si="3"/>
        <v>-1.3796085997041778</v>
      </c>
      <c r="H69">
        <f t="shared" si="4"/>
        <v>0.91895120956780274</v>
      </c>
    </row>
    <row r="70" spans="1:8" x14ac:dyDescent="0.2">
      <c r="A70">
        <v>62</v>
      </c>
      <c r="B70">
        <v>391.75599999999997</v>
      </c>
      <c r="C70">
        <v>229.15600000000001</v>
      </c>
      <c r="D70" s="2">
        <f t="shared" si="0"/>
        <v>501.57849999999996</v>
      </c>
      <c r="E70" s="5">
        <f t="shared" si="1"/>
        <v>1211.9039263509717</v>
      </c>
      <c r="F70">
        <f t="shared" si="2"/>
        <v>-1.2477253826060402</v>
      </c>
      <c r="G70">
        <f t="shared" si="3"/>
        <v>-1.3590035403215841</v>
      </c>
      <c r="H70">
        <f t="shared" si="4"/>
        <v>0.91811783088570031</v>
      </c>
    </row>
    <row r="71" spans="1:8" x14ac:dyDescent="0.2">
      <c r="A71">
        <v>63</v>
      </c>
      <c r="B71">
        <v>392.29199999999997</v>
      </c>
      <c r="C71">
        <v>227.70099999999999</v>
      </c>
      <c r="D71" s="2">
        <f t="shared" si="0"/>
        <v>500.13299999999998</v>
      </c>
      <c r="E71" s="5">
        <f t="shared" si="1"/>
        <v>1209.1378282528235</v>
      </c>
      <c r="F71">
        <f t="shared" si="2"/>
        <v>-1.2286213915621886</v>
      </c>
      <c r="G71">
        <f t="shared" si="3"/>
        <v>-1.3438590914259909</v>
      </c>
      <c r="H71">
        <f t="shared" si="4"/>
        <v>0.91424867339214733</v>
      </c>
    </row>
    <row r="72" spans="1:8" x14ac:dyDescent="0.2">
      <c r="A72">
        <v>64</v>
      </c>
      <c r="B72">
        <v>392.82900000000001</v>
      </c>
      <c r="C72">
        <v>226.26499999999999</v>
      </c>
      <c r="D72" s="2">
        <f t="shared" si="0"/>
        <v>498.70299999999997</v>
      </c>
      <c r="E72" s="5">
        <f t="shared" si="1"/>
        <v>1206.3928658578563</v>
      </c>
      <c r="F72">
        <f t="shared" si="2"/>
        <v>-1.2155884748385528</v>
      </c>
      <c r="G72">
        <f t="shared" si="3"/>
        <v>-1.3264768878354782</v>
      </c>
      <c r="H72">
        <f t="shared" si="4"/>
        <v>0.91640381071556309</v>
      </c>
    </row>
    <row r="73" spans="1:8" x14ac:dyDescent="0.2">
      <c r="A73">
        <v>65</v>
      </c>
      <c r="B73">
        <v>393.36599999999999</v>
      </c>
      <c r="C73">
        <v>224.84100000000001</v>
      </c>
      <c r="D73" s="2">
        <f t="shared" si="0"/>
        <v>497.28899999999999</v>
      </c>
      <c r="E73" s="5">
        <f t="shared" si="1"/>
        <v>1203.6702609381564</v>
      </c>
      <c r="F73">
        <f t="shared" si="2"/>
        <v>-1.1958107756023315</v>
      </c>
      <c r="G73">
        <f t="shared" si="3"/>
        <v>-1.3070456636684653</v>
      </c>
      <c r="H73">
        <f t="shared" si="4"/>
        <v>0.91489594345622749</v>
      </c>
    </row>
    <row r="74" spans="1:8" x14ac:dyDescent="0.2">
      <c r="A74">
        <v>66</v>
      </c>
      <c r="B74">
        <v>393.90199999999999</v>
      </c>
      <c r="C74">
        <v>223.43700000000001</v>
      </c>
      <c r="D74" s="2">
        <f t="shared" ref="D74:D137" si="5">AVERAGE(C74:C75)+273.15</f>
        <v>495.8845</v>
      </c>
      <c r="E74" s="5">
        <f t="shared" ref="E74:E137" si="6">1/($C$4*D74^$D$4+$E$4*D74^$F$4)</f>
        <v>1200.9577055171371</v>
      </c>
      <c r="F74">
        <f t="shared" ref="F74:F137" si="7">$I$6*E74*((C75+273.15)-(C74+273.15))</f>
        <v>-1.1939657297555932</v>
      </c>
      <c r="G74">
        <f t="shared" ref="G74:G137" si="8">-$L$6*$F$6*(B75-B74)*((C75+273.15)^4-$K$6^4)</f>
        <v>-1.2902159271737923</v>
      </c>
      <c r="H74">
        <f t="shared" ref="H74:H137" si="9">F74/G74</f>
        <v>0.92539993082473071</v>
      </c>
    </row>
    <row r="75" spans="1:8" x14ac:dyDescent="0.2">
      <c r="A75">
        <v>67</v>
      </c>
      <c r="B75">
        <v>394.43799999999999</v>
      </c>
      <c r="C75">
        <v>222.03200000000001</v>
      </c>
      <c r="D75" s="2">
        <f t="shared" si="5"/>
        <v>494.49549999999999</v>
      </c>
      <c r="E75" s="5">
        <f t="shared" si="6"/>
        <v>1198.2669896768491</v>
      </c>
      <c r="F75">
        <f t="shared" si="7"/>
        <v>-1.1641580801623399</v>
      </c>
      <c r="G75">
        <f t="shared" si="8"/>
        <v>-1.2762840107624867</v>
      </c>
      <c r="H75">
        <f t="shared" si="9"/>
        <v>0.91214656796243987</v>
      </c>
    </row>
    <row r="76" spans="1:8" x14ac:dyDescent="0.2">
      <c r="A76">
        <v>68</v>
      </c>
      <c r="B76">
        <v>394.97500000000002</v>
      </c>
      <c r="C76">
        <v>220.65899999999999</v>
      </c>
      <c r="D76" s="2">
        <f t="shared" si="5"/>
        <v>493.12649999999996</v>
      </c>
      <c r="E76" s="5">
        <f t="shared" si="6"/>
        <v>1195.6071227856571</v>
      </c>
      <c r="F76">
        <f t="shared" si="7"/>
        <v>-1.1548058341134815</v>
      </c>
      <c r="G76">
        <f t="shared" si="8"/>
        <v>-1.2601747161708292</v>
      </c>
      <c r="H76">
        <f t="shared" si="9"/>
        <v>0.91638549741934039</v>
      </c>
    </row>
    <row r="77" spans="1:8" x14ac:dyDescent="0.2">
      <c r="A77">
        <v>69</v>
      </c>
      <c r="B77">
        <v>395.512</v>
      </c>
      <c r="C77">
        <v>219.29400000000001</v>
      </c>
      <c r="D77" s="2">
        <f t="shared" si="5"/>
        <v>491.77049999999997</v>
      </c>
      <c r="E77" s="5">
        <f t="shared" si="6"/>
        <v>1192.9647726759824</v>
      </c>
      <c r="F77">
        <f t="shared" si="7"/>
        <v>-1.1370591031270056</v>
      </c>
      <c r="G77">
        <f t="shared" si="8"/>
        <v>-1.2420912973442488</v>
      </c>
      <c r="H77">
        <f t="shared" si="9"/>
        <v>0.9154392318488862</v>
      </c>
    </row>
    <row r="78" spans="1:8" x14ac:dyDescent="0.2">
      <c r="A78">
        <v>70</v>
      </c>
      <c r="B78">
        <v>396.048</v>
      </c>
      <c r="C78">
        <v>217.947</v>
      </c>
      <c r="D78" s="2">
        <f t="shared" si="5"/>
        <v>490.42849999999999</v>
      </c>
      <c r="E78" s="5">
        <f t="shared" si="6"/>
        <v>1190.3421031022581</v>
      </c>
      <c r="F78">
        <f t="shared" si="7"/>
        <v>-1.1261364784714369</v>
      </c>
      <c r="G78">
        <f t="shared" si="8"/>
        <v>-1.2288873591236569</v>
      </c>
      <c r="H78">
        <f t="shared" si="9"/>
        <v>0.91638706355845867</v>
      </c>
    </row>
    <row r="79" spans="1:8" x14ac:dyDescent="0.2">
      <c r="A79">
        <v>71</v>
      </c>
      <c r="B79">
        <v>396.58499999999998</v>
      </c>
      <c r="C79">
        <v>216.61</v>
      </c>
      <c r="D79" s="2">
        <f t="shared" si="5"/>
        <v>489.10050000000001</v>
      </c>
      <c r="E79" s="5">
        <f t="shared" si="6"/>
        <v>1187.7393363304345</v>
      </c>
      <c r="F79">
        <f t="shared" si="7"/>
        <v>-1.1085461034370154</v>
      </c>
      <c r="G79">
        <f t="shared" si="8"/>
        <v>-1.213699102689985</v>
      </c>
      <c r="H79">
        <f t="shared" si="9"/>
        <v>0.91336155805016783</v>
      </c>
    </row>
    <row r="80" spans="1:8" x14ac:dyDescent="0.2">
      <c r="A80">
        <v>72</v>
      </c>
      <c r="B80">
        <v>397.12200000000001</v>
      </c>
      <c r="C80">
        <v>215.291</v>
      </c>
      <c r="D80" s="2">
        <f t="shared" si="5"/>
        <v>487.78899999999999</v>
      </c>
      <c r="E80" s="5">
        <f t="shared" si="6"/>
        <v>1185.1616137874739</v>
      </c>
      <c r="F80">
        <f t="shared" si="7"/>
        <v>-1.0935609467225111</v>
      </c>
      <c r="G80">
        <f t="shared" si="8"/>
        <v>-1.1988040381248046</v>
      </c>
      <c r="H80">
        <f t="shared" si="9"/>
        <v>0.91220992918332422</v>
      </c>
    </row>
    <row r="81" spans="1:8" x14ac:dyDescent="0.2">
      <c r="A81">
        <v>73</v>
      </c>
      <c r="B81">
        <v>397.65899999999999</v>
      </c>
      <c r="C81">
        <v>213.98699999999999</v>
      </c>
      <c r="D81" s="2">
        <f t="shared" si="5"/>
        <v>486.48599999999999</v>
      </c>
      <c r="E81" s="5">
        <f t="shared" si="6"/>
        <v>1182.5934060436989</v>
      </c>
      <c r="F81">
        <f t="shared" si="7"/>
        <v>-1.0895176285396808</v>
      </c>
      <c r="G81">
        <f t="shared" si="8"/>
        <v>-1.1818457461837806</v>
      </c>
      <c r="H81">
        <f t="shared" si="9"/>
        <v>0.92187803024021509</v>
      </c>
    </row>
    <row r="82" spans="1:8" x14ac:dyDescent="0.2">
      <c r="A82">
        <v>74</v>
      </c>
      <c r="B82">
        <v>398.19499999999999</v>
      </c>
      <c r="C82">
        <v>212.685</v>
      </c>
      <c r="D82" s="2">
        <f t="shared" si="5"/>
        <v>485.2</v>
      </c>
      <c r="E82" s="5">
        <f t="shared" si="6"/>
        <v>1180.0516637773337</v>
      </c>
      <c r="F82">
        <f t="shared" si="7"/>
        <v>-1.0604557877568608</v>
      </c>
      <c r="G82">
        <f t="shared" si="8"/>
        <v>-1.1697737513997062</v>
      </c>
      <c r="H82">
        <f t="shared" si="9"/>
        <v>0.90654777172761847</v>
      </c>
    </row>
    <row r="83" spans="1:8" x14ac:dyDescent="0.2">
      <c r="A83">
        <v>75</v>
      </c>
      <c r="B83">
        <v>398.73200000000003</v>
      </c>
      <c r="C83">
        <v>211.41499999999999</v>
      </c>
      <c r="D83" s="2">
        <f t="shared" si="5"/>
        <v>483.93449999999996</v>
      </c>
      <c r="E83" s="5">
        <f t="shared" si="6"/>
        <v>1177.543598205503</v>
      </c>
      <c r="F83">
        <f t="shared" si="7"/>
        <v>-1.0507028409637327</v>
      </c>
      <c r="G83">
        <f t="shared" si="8"/>
        <v>-1.1535564689352082</v>
      </c>
      <c r="H83">
        <f t="shared" si="9"/>
        <v>0.91083780400762282</v>
      </c>
    </row>
    <row r="84" spans="1:8" x14ac:dyDescent="0.2">
      <c r="A84">
        <v>76</v>
      </c>
      <c r="B84">
        <v>399.26799999999997</v>
      </c>
      <c r="C84">
        <v>210.154</v>
      </c>
      <c r="D84" s="2">
        <f t="shared" si="5"/>
        <v>482.67349999999999</v>
      </c>
      <c r="E84" s="5">
        <f t="shared" si="6"/>
        <v>1175.0376894904211</v>
      </c>
      <c r="F84">
        <f t="shared" si="7"/>
        <v>-1.048466859714168</v>
      </c>
      <c r="G84">
        <f t="shared" si="8"/>
        <v>-1.1396269950364122</v>
      </c>
      <c r="H84">
        <f t="shared" si="9"/>
        <v>0.92000879610671948</v>
      </c>
    </row>
    <row r="85" spans="1:8" x14ac:dyDescent="0.2">
      <c r="A85">
        <v>77</v>
      </c>
      <c r="B85">
        <v>399.80399999999997</v>
      </c>
      <c r="C85">
        <v>208.893</v>
      </c>
      <c r="D85" s="2">
        <f t="shared" si="5"/>
        <v>481.42750000000001</v>
      </c>
      <c r="E85" s="5">
        <f t="shared" si="6"/>
        <v>1172.5549484813141</v>
      </c>
      <c r="F85">
        <f t="shared" si="7"/>
        <v>-1.0213605541823558</v>
      </c>
      <c r="G85">
        <f t="shared" si="8"/>
        <v>-1.1282349463212706</v>
      </c>
      <c r="H85">
        <f t="shared" si="9"/>
        <v>0.90527292875709087</v>
      </c>
    </row>
    <row r="86" spans="1:8" x14ac:dyDescent="0.2">
      <c r="A86">
        <v>78</v>
      </c>
      <c r="B86">
        <v>400.34100000000001</v>
      </c>
      <c r="C86">
        <v>207.66200000000001</v>
      </c>
      <c r="D86" s="2">
        <f t="shared" si="5"/>
        <v>480.19849999999997</v>
      </c>
      <c r="E86" s="5">
        <f t="shared" si="6"/>
        <v>1170.0996036847448</v>
      </c>
      <c r="F86">
        <f t="shared" si="7"/>
        <v>-1.015909962429135</v>
      </c>
      <c r="G86">
        <f t="shared" si="8"/>
        <v>-1.1148635831543763</v>
      </c>
      <c r="H86">
        <f t="shared" si="9"/>
        <v>0.91124149876232963</v>
      </c>
    </row>
    <row r="87" spans="1:8" x14ac:dyDescent="0.2">
      <c r="A87">
        <v>79</v>
      </c>
      <c r="B87">
        <v>400.87799999999999</v>
      </c>
      <c r="C87">
        <v>206.435</v>
      </c>
      <c r="D87" s="2">
        <f t="shared" si="5"/>
        <v>478.971</v>
      </c>
      <c r="E87" s="5">
        <f t="shared" si="6"/>
        <v>1167.6408239407656</v>
      </c>
      <c r="F87">
        <f t="shared" si="7"/>
        <v>-1.0146014105411636</v>
      </c>
      <c r="G87">
        <f t="shared" si="8"/>
        <v>-1.1015836847177762</v>
      </c>
      <c r="H87">
        <f t="shared" si="9"/>
        <v>0.92103888666534006</v>
      </c>
    </row>
    <row r="88" spans="1:8" x14ac:dyDescent="0.2">
      <c r="A88">
        <v>80</v>
      </c>
      <c r="B88">
        <v>401.41500000000002</v>
      </c>
      <c r="C88">
        <v>205.20699999999999</v>
      </c>
      <c r="D88" s="2">
        <f t="shared" si="5"/>
        <v>477.755</v>
      </c>
      <c r="E88" s="5">
        <f t="shared" si="6"/>
        <v>1165.1987316958393</v>
      </c>
      <c r="F88">
        <f t="shared" si="7"/>
        <v>-0.99269152554776952</v>
      </c>
      <c r="G88">
        <f t="shared" si="8"/>
        <v>-1.0866349407423124</v>
      </c>
      <c r="H88">
        <f t="shared" si="9"/>
        <v>0.91354648035671726</v>
      </c>
    </row>
    <row r="89" spans="1:8" x14ac:dyDescent="0.2">
      <c r="A89">
        <v>81</v>
      </c>
      <c r="B89">
        <v>401.95100000000002</v>
      </c>
      <c r="C89">
        <v>204.00299999999999</v>
      </c>
      <c r="D89" s="2">
        <f t="shared" si="5"/>
        <v>476.55599999999998</v>
      </c>
      <c r="E89" s="5">
        <f t="shared" si="6"/>
        <v>1162.7845846319269</v>
      </c>
      <c r="F89">
        <f t="shared" si="7"/>
        <v>-0.98240692827016252</v>
      </c>
      <c r="G89">
        <f t="shared" si="8"/>
        <v>-1.075944361033071</v>
      </c>
      <c r="H89">
        <f t="shared" si="9"/>
        <v>0.91306480506752385</v>
      </c>
    </row>
    <row r="90" spans="1:8" x14ac:dyDescent="0.2">
      <c r="A90">
        <v>82</v>
      </c>
      <c r="B90">
        <v>402.488</v>
      </c>
      <c r="C90">
        <v>202.809</v>
      </c>
      <c r="D90" s="2">
        <f t="shared" si="5"/>
        <v>475.36649999999997</v>
      </c>
      <c r="E90" s="5">
        <f t="shared" si="6"/>
        <v>1160.383476758376</v>
      </c>
      <c r="F90">
        <f t="shared" si="7"/>
        <v>-0.97298850756271404</v>
      </c>
      <c r="G90">
        <f t="shared" si="8"/>
        <v>-1.0634166202336874</v>
      </c>
      <c r="H90">
        <f t="shared" si="9"/>
        <v>0.91496454827732365</v>
      </c>
    </row>
    <row r="91" spans="1:8" x14ac:dyDescent="0.2">
      <c r="A91">
        <v>83</v>
      </c>
      <c r="B91">
        <v>403.02499999999998</v>
      </c>
      <c r="C91">
        <v>201.624</v>
      </c>
      <c r="D91" s="2">
        <f t="shared" si="5"/>
        <v>474.19099999999997</v>
      </c>
      <c r="E91" s="5">
        <f t="shared" si="6"/>
        <v>1158.0046622165491</v>
      </c>
      <c r="F91">
        <f t="shared" si="7"/>
        <v>-0.95542517941588967</v>
      </c>
      <c r="G91">
        <f t="shared" si="8"/>
        <v>-1.0492234610247069</v>
      </c>
      <c r="H91">
        <f t="shared" si="9"/>
        <v>0.91060218810089255</v>
      </c>
    </row>
    <row r="92" spans="1:8" x14ac:dyDescent="0.2">
      <c r="A92">
        <v>84</v>
      </c>
      <c r="B92">
        <v>403.56099999999998</v>
      </c>
      <c r="C92">
        <v>200.458</v>
      </c>
      <c r="D92" s="2">
        <f t="shared" si="5"/>
        <v>473.03399999999999</v>
      </c>
      <c r="E92" s="5">
        <f t="shared" si="6"/>
        <v>1155.6574846250576</v>
      </c>
      <c r="F92">
        <f t="shared" si="7"/>
        <v>-0.93876923506652665</v>
      </c>
      <c r="G92">
        <f t="shared" si="8"/>
        <v>-1.0392221671392003</v>
      </c>
      <c r="H92">
        <f t="shared" si="9"/>
        <v>0.90333834742074126</v>
      </c>
    </row>
    <row r="93" spans="1:8" x14ac:dyDescent="0.2">
      <c r="A93">
        <v>85</v>
      </c>
      <c r="B93">
        <v>404.09800000000001</v>
      </c>
      <c r="C93">
        <v>199.31</v>
      </c>
      <c r="D93" s="2">
        <f t="shared" si="5"/>
        <v>471.88749999999999</v>
      </c>
      <c r="E93" s="5">
        <f t="shared" si="6"/>
        <v>1153.3259232705429</v>
      </c>
      <c r="F93">
        <f t="shared" si="7"/>
        <v>-0.93442696968567207</v>
      </c>
      <c r="G93">
        <f t="shared" si="8"/>
        <v>-1.0254679484900127</v>
      </c>
      <c r="H93">
        <f t="shared" si="9"/>
        <v>0.91122006403184308</v>
      </c>
    </row>
    <row r="94" spans="1:8" x14ac:dyDescent="0.2">
      <c r="A94">
        <v>86</v>
      </c>
      <c r="B94">
        <v>404.63400000000001</v>
      </c>
      <c r="C94">
        <v>198.16499999999999</v>
      </c>
      <c r="D94" s="2">
        <f t="shared" si="5"/>
        <v>470.74699999999996</v>
      </c>
      <c r="E94" s="5">
        <f t="shared" si="6"/>
        <v>1151.0009412120835</v>
      </c>
      <c r="F94">
        <f t="shared" si="7"/>
        <v>-0.92521323017787083</v>
      </c>
      <c r="G94">
        <f t="shared" si="8"/>
        <v>-1.0138266837427994</v>
      </c>
      <c r="H94">
        <f t="shared" si="9"/>
        <v>0.91259506680393399</v>
      </c>
    </row>
    <row r="95" spans="1:8" x14ac:dyDescent="0.2">
      <c r="A95">
        <v>87</v>
      </c>
      <c r="B95">
        <v>405.17</v>
      </c>
      <c r="C95">
        <v>197.029</v>
      </c>
      <c r="D95" s="2">
        <f t="shared" si="5"/>
        <v>469.61849999999998</v>
      </c>
      <c r="E95" s="5">
        <f t="shared" si="6"/>
        <v>1148.6948947342105</v>
      </c>
      <c r="F95">
        <f t="shared" si="7"/>
        <v>-0.91116730492309717</v>
      </c>
      <c r="G95">
        <f t="shared" si="8"/>
        <v>-1.0042917405271543</v>
      </c>
      <c r="H95">
        <f t="shared" si="9"/>
        <v>0.90727352237789394</v>
      </c>
    </row>
    <row r="96" spans="1:8" x14ac:dyDescent="0.2">
      <c r="A96">
        <v>88</v>
      </c>
      <c r="B96">
        <v>405.70699999999999</v>
      </c>
      <c r="C96">
        <v>195.90799999999999</v>
      </c>
      <c r="D96" s="2">
        <f t="shared" si="5"/>
        <v>468.50099999999998</v>
      </c>
      <c r="E96" s="5">
        <f t="shared" si="6"/>
        <v>1146.4059011739055</v>
      </c>
      <c r="F96">
        <f t="shared" si="7"/>
        <v>-0.90367325265713694</v>
      </c>
      <c r="G96">
        <f t="shared" si="8"/>
        <v>-0.99301754956011479</v>
      </c>
      <c r="H96">
        <f t="shared" si="9"/>
        <v>0.91002747439604126</v>
      </c>
    </row>
    <row r="97" spans="1:8" x14ac:dyDescent="0.2">
      <c r="A97">
        <v>89</v>
      </c>
      <c r="B97">
        <v>406.24400000000003</v>
      </c>
      <c r="C97">
        <v>194.79400000000001</v>
      </c>
      <c r="D97" s="2">
        <f t="shared" si="5"/>
        <v>467.39049999999997</v>
      </c>
      <c r="E97" s="5">
        <f t="shared" si="6"/>
        <v>1144.1258907687022</v>
      </c>
      <c r="F97">
        <f t="shared" si="7"/>
        <v>-0.89620891270085912</v>
      </c>
      <c r="G97">
        <f t="shared" si="8"/>
        <v>-0.98006520014084997</v>
      </c>
      <c r="H97">
        <f t="shared" si="9"/>
        <v>0.91443805225617703</v>
      </c>
    </row>
    <row r="98" spans="1:8" x14ac:dyDescent="0.2">
      <c r="A98">
        <v>90</v>
      </c>
      <c r="B98">
        <v>406.78</v>
      </c>
      <c r="C98">
        <v>193.68700000000001</v>
      </c>
      <c r="D98" s="2">
        <f t="shared" si="5"/>
        <v>466.29499999999996</v>
      </c>
      <c r="E98" s="5">
        <f t="shared" si="6"/>
        <v>1141.8714400971276</v>
      </c>
      <c r="F98">
        <f t="shared" si="7"/>
        <v>-0.87585924241779922</v>
      </c>
      <c r="G98">
        <f t="shared" si="8"/>
        <v>-0.9692690065298103</v>
      </c>
      <c r="H98">
        <f t="shared" si="9"/>
        <v>0.90362864851478342</v>
      </c>
    </row>
    <row r="99" spans="1:8" x14ac:dyDescent="0.2">
      <c r="A99">
        <v>91</v>
      </c>
      <c r="B99">
        <v>407.31599999999997</v>
      </c>
      <c r="C99">
        <v>192.60300000000001</v>
      </c>
      <c r="D99" s="2">
        <f t="shared" si="5"/>
        <v>465.21100000000001</v>
      </c>
      <c r="E99" s="5">
        <f t="shared" si="6"/>
        <v>1139.6355288941681</v>
      </c>
      <c r="F99">
        <f t="shared" si="7"/>
        <v>-0.87414421266613918</v>
      </c>
      <c r="G99">
        <f t="shared" si="8"/>
        <v>-0.96033626765674029</v>
      </c>
      <c r="H99">
        <f t="shared" si="9"/>
        <v>0.9102480475917949</v>
      </c>
    </row>
    <row r="100" spans="1:8" x14ac:dyDescent="0.2">
      <c r="A100">
        <v>92</v>
      </c>
      <c r="B100">
        <v>407.85300000000001</v>
      </c>
      <c r="C100">
        <v>191.51900000000001</v>
      </c>
      <c r="D100" s="2">
        <f t="shared" si="5"/>
        <v>464.13299999999998</v>
      </c>
      <c r="E100" s="5">
        <f t="shared" si="6"/>
        <v>1137.4069300200463</v>
      </c>
      <c r="F100">
        <f t="shared" si="7"/>
        <v>-0.86277684202730431</v>
      </c>
      <c r="G100">
        <f t="shared" si="8"/>
        <v>-0.949787767248923</v>
      </c>
      <c r="H100">
        <f t="shared" si="9"/>
        <v>0.90838908625487214</v>
      </c>
    </row>
    <row r="101" spans="1:8" x14ac:dyDescent="0.2">
      <c r="A101">
        <v>93</v>
      </c>
      <c r="B101">
        <v>408.39</v>
      </c>
      <c r="C101">
        <v>190.447</v>
      </c>
      <c r="D101" s="2">
        <f t="shared" si="5"/>
        <v>463.06599999999997</v>
      </c>
      <c r="E101" s="5">
        <f t="shared" si="6"/>
        <v>1135.196093429839</v>
      </c>
      <c r="F101">
        <f t="shared" si="7"/>
        <v>-0.85306717056504289</v>
      </c>
      <c r="G101">
        <f t="shared" si="8"/>
        <v>-0.93766020712892661</v>
      </c>
      <c r="H101">
        <f t="shared" si="9"/>
        <v>0.90978284465872361</v>
      </c>
    </row>
    <row r="102" spans="1:8" x14ac:dyDescent="0.2">
      <c r="A102">
        <v>94</v>
      </c>
      <c r="B102">
        <v>408.92599999999999</v>
      </c>
      <c r="C102">
        <v>189.38499999999999</v>
      </c>
      <c r="D102" s="2">
        <f t="shared" si="5"/>
        <v>462.0095</v>
      </c>
      <c r="E102" s="5">
        <f t="shared" si="6"/>
        <v>1133.0021270461734</v>
      </c>
      <c r="F102">
        <f t="shared" si="7"/>
        <v>-0.84259963265785409</v>
      </c>
      <c r="G102">
        <f t="shared" si="8"/>
        <v>-0.9292090132828118</v>
      </c>
      <c r="H102">
        <f t="shared" si="9"/>
        <v>0.906792358460908</v>
      </c>
    </row>
    <row r="103" spans="1:8" x14ac:dyDescent="0.2">
      <c r="A103">
        <v>95</v>
      </c>
      <c r="B103">
        <v>409.46300000000002</v>
      </c>
      <c r="C103">
        <v>188.334</v>
      </c>
      <c r="D103" s="2">
        <f t="shared" si="5"/>
        <v>460.96199999999999</v>
      </c>
      <c r="E103" s="5">
        <f t="shared" si="6"/>
        <v>1130.8220450031606</v>
      </c>
      <c r="F103">
        <f t="shared" si="7"/>
        <v>-0.8353771449222146</v>
      </c>
      <c r="G103">
        <f t="shared" si="8"/>
        <v>-0.91914515652292228</v>
      </c>
      <c r="H103">
        <f t="shared" si="9"/>
        <v>0.90886313113197736</v>
      </c>
    </row>
    <row r="104" spans="1:8" x14ac:dyDescent="0.2">
      <c r="A104">
        <v>96</v>
      </c>
      <c r="B104">
        <v>410</v>
      </c>
      <c r="C104">
        <v>187.29</v>
      </c>
      <c r="D104" s="2">
        <f t="shared" si="5"/>
        <v>459.928</v>
      </c>
      <c r="E104" s="5">
        <f t="shared" si="6"/>
        <v>1128.6653614276993</v>
      </c>
      <c r="F104">
        <f t="shared" si="7"/>
        <v>-0.8178110563801505</v>
      </c>
      <c r="G104">
        <f t="shared" si="8"/>
        <v>-0.90934037186275218</v>
      </c>
      <c r="H104">
        <f t="shared" si="9"/>
        <v>0.89934537350947363</v>
      </c>
    </row>
    <row r="105" spans="1:8" x14ac:dyDescent="0.2">
      <c r="A105">
        <v>97</v>
      </c>
      <c r="B105">
        <v>410.53699999999998</v>
      </c>
      <c r="C105">
        <v>186.26599999999999</v>
      </c>
      <c r="D105" s="2">
        <f t="shared" si="5"/>
        <v>458.90299999999996</v>
      </c>
      <c r="E105" s="5">
        <f t="shared" si="6"/>
        <v>1126.5228378311233</v>
      </c>
      <c r="F105">
        <f t="shared" si="7"/>
        <v>-0.81785287661054784</v>
      </c>
      <c r="G105">
        <f t="shared" si="8"/>
        <v>-0.89958197201004886</v>
      </c>
      <c r="H105">
        <f t="shared" si="9"/>
        <v>0.90914769532688233</v>
      </c>
    </row>
    <row r="106" spans="1:8" x14ac:dyDescent="0.2">
      <c r="A106">
        <v>98</v>
      </c>
      <c r="B106">
        <v>411.07400000000001</v>
      </c>
      <c r="C106">
        <v>185.24</v>
      </c>
      <c r="D106" s="2">
        <f t="shared" si="5"/>
        <v>457.88499999999999</v>
      </c>
      <c r="E106" s="5">
        <f t="shared" si="6"/>
        <v>1124.3903963402049</v>
      </c>
      <c r="F106">
        <f t="shared" si="7"/>
        <v>-0.80357483089482507</v>
      </c>
      <c r="G106">
        <f t="shared" si="8"/>
        <v>-0.89003953795742363</v>
      </c>
      <c r="H106">
        <f t="shared" si="9"/>
        <v>0.9028529594752287</v>
      </c>
    </row>
    <row r="107" spans="1:8" x14ac:dyDescent="0.2">
      <c r="A107">
        <v>99</v>
      </c>
      <c r="B107">
        <v>411.61099999999999</v>
      </c>
      <c r="C107">
        <v>184.23</v>
      </c>
      <c r="D107" s="2">
        <f t="shared" si="5"/>
        <v>456.87549999999999</v>
      </c>
      <c r="E107" s="5">
        <f t="shared" si="6"/>
        <v>1122.2712778167156</v>
      </c>
      <c r="F107">
        <f t="shared" si="7"/>
        <v>-0.8012662285887675</v>
      </c>
      <c r="G107">
        <f t="shared" si="8"/>
        <v>-0.87892967094215058</v>
      </c>
      <c r="H107">
        <f t="shared" si="9"/>
        <v>0.91163861578352068</v>
      </c>
    </row>
    <row r="108" spans="1:8" x14ac:dyDescent="0.2">
      <c r="A108">
        <v>100</v>
      </c>
      <c r="B108">
        <v>412.14699999999999</v>
      </c>
      <c r="C108">
        <v>183.221</v>
      </c>
      <c r="D108" s="2">
        <f t="shared" si="5"/>
        <v>455.87299999999999</v>
      </c>
      <c r="E108" s="5">
        <f t="shared" si="6"/>
        <v>1120.1624317619626</v>
      </c>
      <c r="F108">
        <f t="shared" si="7"/>
        <v>-0.78945642896789059</v>
      </c>
      <c r="G108">
        <f t="shared" si="8"/>
        <v>-0.8696603058263237</v>
      </c>
      <c r="H108">
        <f t="shared" si="9"/>
        <v>0.90777562650485011</v>
      </c>
    </row>
    <row r="109" spans="1:8" x14ac:dyDescent="0.2">
      <c r="A109">
        <v>101</v>
      </c>
      <c r="B109">
        <v>412.68299999999999</v>
      </c>
      <c r="C109">
        <v>182.22499999999999</v>
      </c>
      <c r="D109" s="2">
        <f t="shared" si="5"/>
        <v>454.87950000000001</v>
      </c>
      <c r="E109" s="5">
        <f t="shared" si="6"/>
        <v>1118.0681663561477</v>
      </c>
      <c r="F109">
        <f t="shared" si="7"/>
        <v>-0.78402472920297617</v>
      </c>
      <c r="G109">
        <f t="shared" si="8"/>
        <v>-0.86210304738501686</v>
      </c>
      <c r="H109">
        <f t="shared" si="9"/>
        <v>0.90943273148277048</v>
      </c>
    </row>
    <row r="110" spans="1:8" x14ac:dyDescent="0.2">
      <c r="A110">
        <v>102</v>
      </c>
      <c r="B110">
        <v>413.22</v>
      </c>
      <c r="C110">
        <v>181.23400000000001</v>
      </c>
      <c r="D110" s="2">
        <f t="shared" si="5"/>
        <v>453.89499999999998</v>
      </c>
      <c r="E110" s="5">
        <f t="shared" si="6"/>
        <v>1115.9885950877092</v>
      </c>
      <c r="F110">
        <f t="shared" si="7"/>
        <v>-0.77230071222666541</v>
      </c>
      <c r="G110">
        <f t="shared" si="8"/>
        <v>-0.85310240367767665</v>
      </c>
      <c r="H110">
        <f t="shared" si="9"/>
        <v>0.90528488596131051</v>
      </c>
    </row>
    <row r="111" spans="1:8" x14ac:dyDescent="0.2">
      <c r="A111">
        <v>103</v>
      </c>
      <c r="B111">
        <v>413.75700000000001</v>
      </c>
      <c r="C111">
        <v>180.256</v>
      </c>
      <c r="D111" s="2">
        <f t="shared" si="5"/>
        <v>452.92399999999998</v>
      </c>
      <c r="E111" s="5">
        <f t="shared" si="6"/>
        <v>1113.9333650754443</v>
      </c>
      <c r="F111">
        <f t="shared" si="7"/>
        <v>-0.75984335615875265</v>
      </c>
      <c r="G111">
        <f t="shared" si="8"/>
        <v>-0.84271518953657876</v>
      </c>
      <c r="H111">
        <f t="shared" si="9"/>
        <v>0.90166092363494887</v>
      </c>
    </row>
    <row r="112" spans="1:8" x14ac:dyDescent="0.2">
      <c r="A112">
        <v>104</v>
      </c>
      <c r="B112">
        <v>414.29300000000001</v>
      </c>
      <c r="C112">
        <v>179.292</v>
      </c>
      <c r="D112" s="2">
        <f t="shared" si="5"/>
        <v>451.96049999999997</v>
      </c>
      <c r="E112" s="5">
        <f t="shared" si="6"/>
        <v>1111.8899075608242</v>
      </c>
      <c r="F112">
        <f t="shared" si="7"/>
        <v>-0.75766268654222535</v>
      </c>
      <c r="G112">
        <f t="shared" si="8"/>
        <v>-0.83553765743326514</v>
      </c>
      <c r="H112">
        <f t="shared" si="9"/>
        <v>0.90679657559628335</v>
      </c>
    </row>
    <row r="113" spans="1:8" x14ac:dyDescent="0.2">
      <c r="A113">
        <v>105</v>
      </c>
      <c r="B113">
        <v>414.83</v>
      </c>
      <c r="C113">
        <v>178.32900000000001</v>
      </c>
      <c r="D113" s="2">
        <f t="shared" si="5"/>
        <v>451.00099999999998</v>
      </c>
      <c r="E113" s="5">
        <f t="shared" si="6"/>
        <v>1109.8508690025817</v>
      </c>
      <c r="F113">
        <f t="shared" si="7"/>
        <v>-0.75077593401036646</v>
      </c>
      <c r="G113">
        <f t="shared" si="8"/>
        <v>-0.82690670128441823</v>
      </c>
      <c r="H113">
        <f t="shared" si="9"/>
        <v>0.90793306287662279</v>
      </c>
    </row>
    <row r="114" spans="1:8" x14ac:dyDescent="0.2">
      <c r="A114">
        <v>106</v>
      </c>
      <c r="B114">
        <v>415.36700000000002</v>
      </c>
      <c r="C114">
        <v>177.37299999999999</v>
      </c>
      <c r="D114" s="2">
        <f t="shared" si="5"/>
        <v>450.05499999999995</v>
      </c>
      <c r="E114" s="5">
        <f t="shared" si="6"/>
        <v>1107.8365449255245</v>
      </c>
      <c r="F114">
        <f t="shared" si="7"/>
        <v>-0.73373521028116928</v>
      </c>
      <c r="G114">
        <f t="shared" si="8"/>
        <v>-0.81850937348429609</v>
      </c>
      <c r="H114">
        <f t="shared" si="9"/>
        <v>0.8964285981939909</v>
      </c>
    </row>
    <row r="115" spans="1:8" x14ac:dyDescent="0.2">
      <c r="A115">
        <v>107</v>
      </c>
      <c r="B115">
        <v>415.904</v>
      </c>
      <c r="C115">
        <v>176.43700000000001</v>
      </c>
      <c r="D115" s="2">
        <f t="shared" si="5"/>
        <v>449.11899999999997</v>
      </c>
      <c r="E115" s="5">
        <f t="shared" si="6"/>
        <v>1105.839626574005</v>
      </c>
      <c r="F115">
        <f t="shared" si="7"/>
        <v>-0.73241262409891272</v>
      </c>
      <c r="G115">
        <f t="shared" si="8"/>
        <v>-0.80865564377754751</v>
      </c>
      <c r="H115">
        <f t="shared" si="9"/>
        <v>0.90571633269944951</v>
      </c>
    </row>
    <row r="116" spans="1:8" x14ac:dyDescent="0.2">
      <c r="A116">
        <v>108</v>
      </c>
      <c r="B116">
        <v>416.44</v>
      </c>
      <c r="C116">
        <v>175.501</v>
      </c>
      <c r="D116" s="2">
        <f t="shared" si="5"/>
        <v>448.18649999999997</v>
      </c>
      <c r="E116" s="5">
        <f t="shared" si="6"/>
        <v>1103.8463270146899</v>
      </c>
      <c r="F116">
        <f t="shared" si="7"/>
        <v>-0.72562486306488683</v>
      </c>
      <c r="G116">
        <f t="shared" si="8"/>
        <v>-0.80193317982457546</v>
      </c>
      <c r="H116">
        <f t="shared" si="9"/>
        <v>0.90484454480810828</v>
      </c>
    </row>
    <row r="117" spans="1:8" x14ac:dyDescent="0.2">
      <c r="A117">
        <v>109</v>
      </c>
      <c r="B117">
        <v>416.97699999999998</v>
      </c>
      <c r="C117">
        <v>174.572</v>
      </c>
      <c r="D117" s="2">
        <f t="shared" si="5"/>
        <v>447.26249999999999</v>
      </c>
      <c r="E117" s="5">
        <f t="shared" si="6"/>
        <v>1101.8674050246211</v>
      </c>
      <c r="F117">
        <f t="shared" si="7"/>
        <v>-0.71652718435597929</v>
      </c>
      <c r="G117">
        <f t="shared" si="8"/>
        <v>-0.79384088967216337</v>
      </c>
      <c r="H117">
        <f t="shared" si="9"/>
        <v>0.90260805871550309</v>
      </c>
    </row>
    <row r="118" spans="1:8" x14ac:dyDescent="0.2">
      <c r="A118">
        <v>110</v>
      </c>
      <c r="B118">
        <v>417.51400000000001</v>
      </c>
      <c r="C118">
        <v>173.65299999999999</v>
      </c>
      <c r="D118" s="2">
        <f t="shared" si="5"/>
        <v>446.34699999999998</v>
      </c>
      <c r="E118" s="5">
        <f t="shared" si="6"/>
        <v>1099.9029617308936</v>
      </c>
      <c r="F118">
        <f t="shared" si="7"/>
        <v>-0.70980169817737859</v>
      </c>
      <c r="G118">
        <f t="shared" si="8"/>
        <v>-0.78439602582655077</v>
      </c>
      <c r="H118">
        <f t="shared" si="9"/>
        <v>0.90490221113681824</v>
      </c>
    </row>
    <row r="119" spans="1:8" x14ac:dyDescent="0.2">
      <c r="A119">
        <v>111</v>
      </c>
      <c r="B119">
        <v>418.05</v>
      </c>
      <c r="C119">
        <v>172.74100000000001</v>
      </c>
      <c r="D119" s="2">
        <f t="shared" si="5"/>
        <v>445.44099999999997</v>
      </c>
      <c r="E119" s="5">
        <f t="shared" si="6"/>
        <v>1097.9552493181418</v>
      </c>
      <c r="F119">
        <f t="shared" si="7"/>
        <v>-0.69922182097574781</v>
      </c>
      <c r="G119">
        <f t="shared" si="8"/>
        <v>-0.77803089756777266</v>
      </c>
      <c r="H119">
        <f t="shared" si="9"/>
        <v>0.89870700914527635</v>
      </c>
    </row>
    <row r="120" spans="1:8" x14ac:dyDescent="0.2">
      <c r="A120">
        <v>112</v>
      </c>
      <c r="B120">
        <v>418.58699999999999</v>
      </c>
      <c r="C120">
        <v>171.84100000000001</v>
      </c>
      <c r="D120" s="2">
        <f t="shared" si="5"/>
        <v>444.54449999999997</v>
      </c>
      <c r="E120" s="5">
        <f t="shared" si="6"/>
        <v>1096.0243793532097</v>
      </c>
      <c r="F120">
        <f t="shared" si="7"/>
        <v>-0.69256333779150836</v>
      </c>
      <c r="G120">
        <f t="shared" si="8"/>
        <v>-0.77031003829351918</v>
      </c>
      <c r="H120">
        <f t="shared" si="9"/>
        <v>0.89907089790203898</v>
      </c>
    </row>
    <row r="121" spans="1:8" x14ac:dyDescent="0.2">
      <c r="A121">
        <v>113</v>
      </c>
      <c r="B121">
        <v>419.12400000000002</v>
      </c>
      <c r="C121">
        <v>170.94800000000001</v>
      </c>
      <c r="D121" s="2">
        <f t="shared" si="5"/>
        <v>443.65350000000001</v>
      </c>
      <c r="E121" s="5">
        <f t="shared" si="6"/>
        <v>1094.1018235475619</v>
      </c>
      <c r="F121">
        <f t="shared" si="7"/>
        <v>-0.68825175435427233</v>
      </c>
      <c r="G121">
        <f t="shared" si="8"/>
        <v>-0.76266988718008522</v>
      </c>
      <c r="H121">
        <f t="shared" si="9"/>
        <v>0.90242418892272203</v>
      </c>
    </row>
    <row r="122" spans="1:8" x14ac:dyDescent="0.2">
      <c r="A122">
        <v>114</v>
      </c>
      <c r="B122">
        <v>419.661</v>
      </c>
      <c r="C122">
        <v>170.059</v>
      </c>
      <c r="D122" s="2">
        <f t="shared" si="5"/>
        <v>442.767</v>
      </c>
      <c r="E122" s="5">
        <f t="shared" si="6"/>
        <v>1092.1854808713961</v>
      </c>
      <c r="F122">
        <f t="shared" si="7"/>
        <v>-0.68318211449787369</v>
      </c>
      <c r="G122">
        <f t="shared" si="8"/>
        <v>-0.75371197822309222</v>
      </c>
      <c r="H122">
        <f t="shared" si="9"/>
        <v>0.90642332115844082</v>
      </c>
    </row>
    <row r="123" spans="1:8" x14ac:dyDescent="0.2">
      <c r="A123">
        <v>115</v>
      </c>
      <c r="B123">
        <v>420.197</v>
      </c>
      <c r="C123">
        <v>169.17500000000001</v>
      </c>
      <c r="D123" s="2">
        <f t="shared" si="5"/>
        <v>441.89249999999998</v>
      </c>
      <c r="E123" s="5">
        <f t="shared" si="6"/>
        <v>1090.2916586875167</v>
      </c>
      <c r="F123">
        <f t="shared" si="7"/>
        <v>-0.66733917669951015</v>
      </c>
      <c r="G123">
        <f t="shared" si="8"/>
        <v>-0.74777243626223366</v>
      </c>
      <c r="H123">
        <f t="shared" si="9"/>
        <v>0.89243618023048299</v>
      </c>
    </row>
    <row r="124" spans="1:8" x14ac:dyDescent="0.2">
      <c r="A124">
        <v>116</v>
      </c>
      <c r="B124">
        <v>420.73399999999998</v>
      </c>
      <c r="C124">
        <v>168.31</v>
      </c>
      <c r="D124" s="2">
        <f t="shared" si="5"/>
        <v>441.02449999999999</v>
      </c>
      <c r="E124" s="5">
        <f t="shared" si="6"/>
        <v>1088.4085518231093</v>
      </c>
      <c r="F124">
        <f t="shared" si="7"/>
        <v>-0.67080752329622717</v>
      </c>
      <c r="G124">
        <f t="shared" si="8"/>
        <v>-0.74041926395782698</v>
      </c>
      <c r="H124">
        <f t="shared" si="9"/>
        <v>0.90598334747599873</v>
      </c>
    </row>
    <row r="125" spans="1:8" x14ac:dyDescent="0.2">
      <c r="A125">
        <v>117</v>
      </c>
      <c r="B125">
        <v>421.27100000000002</v>
      </c>
      <c r="C125">
        <v>167.43899999999999</v>
      </c>
      <c r="D125" s="2">
        <f t="shared" si="5"/>
        <v>440.15649999999999</v>
      </c>
      <c r="E125" s="5">
        <f t="shared" si="6"/>
        <v>1086.5220940966387</v>
      </c>
      <c r="F125">
        <f t="shared" si="7"/>
        <v>-0.66503192422206936</v>
      </c>
      <c r="G125">
        <f t="shared" si="8"/>
        <v>-0.73179448924292945</v>
      </c>
      <c r="H125">
        <f t="shared" si="9"/>
        <v>0.90876869667339444</v>
      </c>
    </row>
    <row r="126" spans="1:8" x14ac:dyDescent="0.2">
      <c r="A126">
        <v>118</v>
      </c>
      <c r="B126">
        <v>421.80700000000002</v>
      </c>
      <c r="C126">
        <v>166.57400000000001</v>
      </c>
      <c r="D126" s="2">
        <f t="shared" si="5"/>
        <v>439.303</v>
      </c>
      <c r="E126" s="5">
        <f t="shared" si="6"/>
        <v>1084.6638802434095</v>
      </c>
      <c r="F126">
        <f t="shared" si="7"/>
        <v>-0.64624187211795103</v>
      </c>
      <c r="G126">
        <f t="shared" si="8"/>
        <v>-0.72613434581684422</v>
      </c>
      <c r="H126">
        <f t="shared" si="9"/>
        <v>0.8899756303235864</v>
      </c>
    </row>
    <row r="127" spans="1:8" x14ac:dyDescent="0.2">
      <c r="A127">
        <v>119</v>
      </c>
      <c r="B127">
        <v>422.34399999999999</v>
      </c>
      <c r="C127">
        <v>165.732</v>
      </c>
      <c r="D127" s="2">
        <f t="shared" si="5"/>
        <v>438.45499999999998</v>
      </c>
      <c r="E127" s="5">
        <f t="shared" si="6"/>
        <v>1082.8144280211695</v>
      </c>
      <c r="F127">
        <f t="shared" si="7"/>
        <v>-0.65433436383467225</v>
      </c>
      <c r="G127">
        <f t="shared" si="8"/>
        <v>-0.71904997347177568</v>
      </c>
      <c r="H127">
        <f t="shared" si="9"/>
        <v>0.90999845348072506</v>
      </c>
    </row>
    <row r="128" spans="1:8" x14ac:dyDescent="0.2">
      <c r="A128">
        <v>120</v>
      </c>
      <c r="B128">
        <v>422.88099999999997</v>
      </c>
      <c r="C128">
        <v>164.87799999999999</v>
      </c>
      <c r="D128" s="2">
        <f t="shared" si="5"/>
        <v>437.61099999999999</v>
      </c>
      <c r="E128" s="5">
        <f t="shared" si="6"/>
        <v>1080.9705178425236</v>
      </c>
      <c r="F128">
        <f t="shared" si="7"/>
        <v>-0.6379222118467609</v>
      </c>
      <c r="G128">
        <f t="shared" si="8"/>
        <v>-0.71084518409789266</v>
      </c>
      <c r="H128">
        <f t="shared" si="9"/>
        <v>0.8974137071158812</v>
      </c>
    </row>
    <row r="129" spans="1:8" x14ac:dyDescent="0.2">
      <c r="A129">
        <v>121</v>
      </c>
      <c r="B129">
        <v>423.41699999999997</v>
      </c>
      <c r="C129">
        <v>164.04400000000001</v>
      </c>
      <c r="D129" s="2">
        <f t="shared" si="5"/>
        <v>436.78199999999998</v>
      </c>
      <c r="E129" s="5">
        <f t="shared" si="6"/>
        <v>1079.1562865501915</v>
      </c>
      <c r="F129">
        <f t="shared" si="7"/>
        <v>-0.62921545441100835</v>
      </c>
      <c r="G129">
        <f t="shared" si="8"/>
        <v>-0.70410020954838493</v>
      </c>
      <c r="H129">
        <f t="shared" si="9"/>
        <v>0.89364474811702133</v>
      </c>
    </row>
    <row r="130" spans="1:8" x14ac:dyDescent="0.2">
      <c r="A130">
        <v>122</v>
      </c>
      <c r="B130">
        <v>423.95299999999997</v>
      </c>
      <c r="C130">
        <v>163.22</v>
      </c>
      <c r="D130" s="2">
        <f t="shared" si="5"/>
        <v>435.95549999999997</v>
      </c>
      <c r="E130" s="5">
        <f t="shared" si="6"/>
        <v>1077.3444741354303</v>
      </c>
      <c r="F130">
        <f t="shared" si="7"/>
        <v>-0.63197069946568241</v>
      </c>
      <c r="G130">
        <f t="shared" si="8"/>
        <v>-0.69865378691200264</v>
      </c>
      <c r="H130">
        <f t="shared" si="9"/>
        <v>0.90455489013942869</v>
      </c>
    </row>
    <row r="131" spans="1:8" x14ac:dyDescent="0.2">
      <c r="A131">
        <v>123</v>
      </c>
      <c r="B131">
        <v>424.49</v>
      </c>
      <c r="C131">
        <v>162.39099999999999</v>
      </c>
      <c r="D131" s="2">
        <f t="shared" si="5"/>
        <v>435.13299999999998</v>
      </c>
      <c r="E131" s="5">
        <f t="shared" si="6"/>
        <v>1075.5384030133775</v>
      </c>
      <c r="F131">
        <f t="shared" si="7"/>
        <v>-0.62101759476134943</v>
      </c>
      <c r="G131">
        <f t="shared" si="8"/>
        <v>-0.69074863311355417</v>
      </c>
      <c r="H131">
        <f t="shared" si="9"/>
        <v>0.89905005234988078</v>
      </c>
    </row>
    <row r="132" spans="1:8" x14ac:dyDescent="0.2">
      <c r="A132">
        <v>124</v>
      </c>
      <c r="B132">
        <v>425.02600000000001</v>
      </c>
      <c r="C132">
        <v>161.57499999999999</v>
      </c>
      <c r="D132" s="2">
        <f t="shared" si="5"/>
        <v>434.322</v>
      </c>
      <c r="E132" s="5">
        <f t="shared" si="6"/>
        <v>1073.754625370485</v>
      </c>
      <c r="F132">
        <f t="shared" si="7"/>
        <v>-0.6123897509671844</v>
      </c>
      <c r="G132">
        <f t="shared" si="8"/>
        <v>-0.68426184935350409</v>
      </c>
      <c r="H132">
        <f t="shared" si="9"/>
        <v>0.89496404270642149</v>
      </c>
    </row>
    <row r="133" spans="1:8" x14ac:dyDescent="0.2">
      <c r="A133">
        <v>125</v>
      </c>
      <c r="B133">
        <v>425.56200000000001</v>
      </c>
      <c r="C133">
        <v>160.76900000000001</v>
      </c>
      <c r="D133" s="2">
        <f t="shared" si="5"/>
        <v>433.51249999999999</v>
      </c>
      <c r="E133" s="5">
        <f t="shared" si="6"/>
        <v>1071.9712157478546</v>
      </c>
      <c r="F133">
        <f t="shared" si="7"/>
        <v>-0.61668231462995793</v>
      </c>
      <c r="G133">
        <f t="shared" si="8"/>
        <v>-0.67901971492476609</v>
      </c>
      <c r="H133">
        <f t="shared" si="9"/>
        <v>0.90819500682433796</v>
      </c>
    </row>
    <row r="134" spans="1:8" x14ac:dyDescent="0.2">
      <c r="A134">
        <v>126</v>
      </c>
      <c r="B134">
        <v>426.09899999999999</v>
      </c>
      <c r="C134">
        <v>159.95599999999999</v>
      </c>
      <c r="D134" s="2">
        <f t="shared" si="5"/>
        <v>432.70650000000001</v>
      </c>
      <c r="E134" s="5">
        <f t="shared" si="6"/>
        <v>1070.1926059180525</v>
      </c>
      <c r="F134">
        <f t="shared" si="7"/>
        <v>-0.60505736207012706</v>
      </c>
      <c r="G134">
        <f t="shared" si="8"/>
        <v>-0.67264889364107583</v>
      </c>
      <c r="H134">
        <f t="shared" si="9"/>
        <v>0.89951439419594814</v>
      </c>
    </row>
    <row r="135" spans="1:8" x14ac:dyDescent="0.2">
      <c r="A135">
        <v>127</v>
      </c>
      <c r="B135">
        <v>426.63600000000002</v>
      </c>
      <c r="C135">
        <v>159.15700000000001</v>
      </c>
      <c r="D135" s="2">
        <f t="shared" si="5"/>
        <v>431.91300000000001</v>
      </c>
      <c r="E135" s="5">
        <f t="shared" si="6"/>
        <v>1068.4387410044139</v>
      </c>
      <c r="F135">
        <f t="shared" si="7"/>
        <v>-0.59574947547017032</v>
      </c>
      <c r="G135">
        <f t="shared" si="8"/>
        <v>-0.66515931473252243</v>
      </c>
      <c r="H135">
        <f t="shared" si="9"/>
        <v>0.89564930126512088</v>
      </c>
    </row>
    <row r="136" spans="1:8" x14ac:dyDescent="0.2">
      <c r="A136">
        <v>128</v>
      </c>
      <c r="B136">
        <v>427.17200000000003</v>
      </c>
      <c r="C136">
        <v>158.369</v>
      </c>
      <c r="D136" s="2">
        <f t="shared" si="5"/>
        <v>431.12450000000001</v>
      </c>
      <c r="E136" s="5">
        <f t="shared" si="6"/>
        <v>1066.6931359234652</v>
      </c>
      <c r="F136">
        <f t="shared" si="7"/>
        <v>-0.5955309376907717</v>
      </c>
      <c r="G136">
        <f t="shared" si="8"/>
        <v>-0.66017794710832589</v>
      </c>
      <c r="H136">
        <f t="shared" si="9"/>
        <v>0.90207638758501796</v>
      </c>
    </row>
    <row r="137" spans="1:8" x14ac:dyDescent="0.2">
      <c r="A137">
        <v>129</v>
      </c>
      <c r="B137">
        <v>427.709</v>
      </c>
      <c r="C137">
        <v>157.58000000000001</v>
      </c>
      <c r="D137" s="2">
        <f t="shared" si="5"/>
        <v>430.34049999999996</v>
      </c>
      <c r="E137" s="5">
        <f t="shared" si="6"/>
        <v>1064.9547327346027</v>
      </c>
      <c r="F137">
        <f t="shared" si="7"/>
        <v>-0.58702477375990092</v>
      </c>
      <c r="G137">
        <f t="shared" si="8"/>
        <v>-0.65406792911370015</v>
      </c>
      <c r="H137">
        <f t="shared" si="9"/>
        <v>0.8974981766119513</v>
      </c>
    </row>
    <row r="138" spans="1:8" x14ac:dyDescent="0.2">
      <c r="A138">
        <v>130</v>
      </c>
      <c r="B138">
        <v>428.24599999999998</v>
      </c>
      <c r="C138">
        <v>156.80099999999999</v>
      </c>
      <c r="D138" s="2">
        <f t="shared" ref="D138:D201" si="10">AVERAGE(C138:C139)+273.15</f>
        <v>429.55999999999995</v>
      </c>
      <c r="E138" s="5">
        <f t="shared" ref="E138:E201" si="11">1/($C$4*D138^$D$4+$E$4*D138^$F$4)</f>
        <v>1063.2213549566411</v>
      </c>
      <c r="F138">
        <f t="shared" ref="F138:F201" si="12">$I$6*E138*((C139+273.15)-(C138+273.15))</f>
        <v>-0.5883263068600304</v>
      </c>
      <c r="G138">
        <f t="shared" ref="G138:G201" si="13">-$L$6*$F$6*(B139-B138)*((C139+273.15)^4-$K$6^4)</f>
        <v>-0.64676104946895263</v>
      </c>
      <c r="H138">
        <f t="shared" ref="H138:H201" si="14">F138/G138</f>
        <v>0.90965018277321696</v>
      </c>
    </row>
    <row r="139" spans="1:8" x14ac:dyDescent="0.2">
      <c r="A139">
        <v>131</v>
      </c>
      <c r="B139">
        <v>428.78199999999998</v>
      </c>
      <c r="C139">
        <v>156.01900000000001</v>
      </c>
      <c r="D139" s="2">
        <f t="shared" si="10"/>
        <v>428.78549999999996</v>
      </c>
      <c r="E139" s="5">
        <f t="shared" si="11"/>
        <v>1061.4986032812935</v>
      </c>
      <c r="F139">
        <f t="shared" si="12"/>
        <v>-0.57610628775997086</v>
      </c>
      <c r="G139">
        <f t="shared" si="13"/>
        <v>-0.64082121280501059</v>
      </c>
      <c r="H139">
        <f t="shared" si="14"/>
        <v>0.89901251120922054</v>
      </c>
    </row>
    <row r="140" spans="1:8" x14ac:dyDescent="0.2">
      <c r="A140">
        <v>132</v>
      </c>
      <c r="B140">
        <v>429.31799999999998</v>
      </c>
      <c r="C140">
        <v>155.25200000000001</v>
      </c>
      <c r="D140" s="2">
        <f t="shared" si="10"/>
        <v>428.01749999999998</v>
      </c>
      <c r="E140" s="5">
        <f t="shared" si="11"/>
        <v>1059.7876537890147</v>
      </c>
      <c r="F140">
        <f t="shared" si="12"/>
        <v>-0.57667751699843528</v>
      </c>
      <c r="G140">
        <f t="shared" si="13"/>
        <v>-0.6360823410477312</v>
      </c>
      <c r="H140">
        <f t="shared" si="14"/>
        <v>0.90660827975282809</v>
      </c>
    </row>
    <row r="141" spans="1:8" x14ac:dyDescent="0.2">
      <c r="A141">
        <v>133</v>
      </c>
      <c r="B141">
        <v>429.85500000000002</v>
      </c>
      <c r="C141">
        <v>154.483</v>
      </c>
      <c r="D141" s="2">
        <f t="shared" si="10"/>
        <v>427.25450000000001</v>
      </c>
      <c r="E141" s="5">
        <f t="shared" si="11"/>
        <v>1058.0852231144534</v>
      </c>
      <c r="F141">
        <f t="shared" si="12"/>
        <v>-0.56676673563397473</v>
      </c>
      <c r="G141">
        <f t="shared" si="13"/>
        <v>-0.63027169833056096</v>
      </c>
      <c r="H141">
        <f t="shared" si="14"/>
        <v>0.89924192556195104</v>
      </c>
    </row>
    <row r="142" spans="1:8" x14ac:dyDescent="0.2">
      <c r="A142">
        <v>134</v>
      </c>
      <c r="B142">
        <v>430.392</v>
      </c>
      <c r="C142">
        <v>153.726</v>
      </c>
      <c r="D142" s="2">
        <f t="shared" si="10"/>
        <v>426.5</v>
      </c>
      <c r="E142" s="5">
        <f t="shared" si="11"/>
        <v>1056.3991887270865</v>
      </c>
      <c r="F142">
        <f t="shared" si="12"/>
        <v>-0.56212606558935863</v>
      </c>
      <c r="G142">
        <f t="shared" si="13"/>
        <v>-0.62336696320755447</v>
      </c>
      <c r="H142">
        <f t="shared" si="14"/>
        <v>0.90175787099290783</v>
      </c>
    </row>
    <row r="143" spans="1:8" x14ac:dyDescent="0.2">
      <c r="A143">
        <v>135</v>
      </c>
      <c r="B143">
        <v>430.928</v>
      </c>
      <c r="C143">
        <v>152.97399999999999</v>
      </c>
      <c r="D143" s="2">
        <f t="shared" si="10"/>
        <v>425.75399999999996</v>
      </c>
      <c r="E143" s="5">
        <f t="shared" si="11"/>
        <v>1054.7296359806671</v>
      </c>
      <c r="F143">
        <f t="shared" si="12"/>
        <v>-0.5522817509107053</v>
      </c>
      <c r="G143">
        <f t="shared" si="13"/>
        <v>-0.61890944416776184</v>
      </c>
      <c r="H143">
        <f t="shared" si="14"/>
        <v>0.89234662051950142</v>
      </c>
    </row>
    <row r="144" spans="1:8" x14ac:dyDescent="0.2">
      <c r="A144">
        <v>136</v>
      </c>
      <c r="B144">
        <v>431.46499999999997</v>
      </c>
      <c r="C144">
        <v>152.23400000000001</v>
      </c>
      <c r="D144" s="2">
        <f t="shared" si="10"/>
        <v>425.01049999999998</v>
      </c>
      <c r="E144" s="5">
        <f t="shared" si="11"/>
        <v>1053.0631913021207</v>
      </c>
      <c r="F144">
        <f t="shared" si="12"/>
        <v>-0.55662519308159231</v>
      </c>
      <c r="G144">
        <f t="shared" si="13"/>
        <v>-0.61326543213047269</v>
      </c>
      <c r="H144">
        <f t="shared" si="14"/>
        <v>0.90764155929657853</v>
      </c>
    </row>
    <row r="145" spans="1:8" x14ac:dyDescent="0.2">
      <c r="A145">
        <v>137</v>
      </c>
      <c r="B145">
        <v>432.00200000000001</v>
      </c>
      <c r="C145">
        <v>151.48699999999999</v>
      </c>
      <c r="D145" s="2">
        <f t="shared" si="10"/>
        <v>424.26749999999998</v>
      </c>
      <c r="E145" s="5">
        <f t="shared" si="11"/>
        <v>1051.3953861171688</v>
      </c>
      <c r="F145">
        <f t="shared" si="12"/>
        <v>-0.54979189028498199</v>
      </c>
      <c r="G145">
        <f t="shared" si="13"/>
        <v>-0.60771109702547532</v>
      </c>
      <c r="H145">
        <f t="shared" si="14"/>
        <v>0.90469285977500369</v>
      </c>
    </row>
    <row r="146" spans="1:8" x14ac:dyDescent="0.2">
      <c r="A146">
        <v>138</v>
      </c>
      <c r="B146">
        <v>432.53899999999999</v>
      </c>
      <c r="C146">
        <v>150.74799999999999</v>
      </c>
      <c r="D146" s="2">
        <f t="shared" si="10"/>
        <v>423.52799999999996</v>
      </c>
      <c r="E146" s="5">
        <f t="shared" si="11"/>
        <v>1049.7329736242116</v>
      </c>
      <c r="F146">
        <f t="shared" si="12"/>
        <v>-0.54966537858096876</v>
      </c>
      <c r="G146">
        <f t="shared" si="13"/>
        <v>-0.60217827820542247</v>
      </c>
      <c r="H146">
        <f t="shared" si="14"/>
        <v>0.91279509486634147</v>
      </c>
    </row>
    <row r="147" spans="1:8" x14ac:dyDescent="0.2">
      <c r="A147">
        <v>139</v>
      </c>
      <c r="B147">
        <v>433.07600000000002</v>
      </c>
      <c r="C147">
        <v>150.00800000000001</v>
      </c>
      <c r="D147" s="2">
        <f t="shared" si="10"/>
        <v>422.79449999999997</v>
      </c>
      <c r="E147" s="5">
        <f t="shared" si="11"/>
        <v>1048.0816203549703</v>
      </c>
      <c r="F147">
        <f t="shared" si="12"/>
        <v>-0.53915959716745365</v>
      </c>
      <c r="G147">
        <f t="shared" si="13"/>
        <v>-0.59677085034153921</v>
      </c>
      <c r="H147">
        <f t="shared" si="14"/>
        <v>0.90346168359075529</v>
      </c>
    </row>
    <row r="148" spans="1:8" x14ac:dyDescent="0.2">
      <c r="A148">
        <v>140</v>
      </c>
      <c r="B148">
        <v>433.613</v>
      </c>
      <c r="C148">
        <v>149.28100000000001</v>
      </c>
      <c r="D148" s="2">
        <f t="shared" si="10"/>
        <v>422.06849999999997</v>
      </c>
      <c r="E148" s="5">
        <f t="shared" si="11"/>
        <v>1046.4447692607278</v>
      </c>
      <c r="F148">
        <f t="shared" si="12"/>
        <v>-0.53683663107842072</v>
      </c>
      <c r="G148">
        <f t="shared" si="13"/>
        <v>-0.59140603021804716</v>
      </c>
      <c r="H148">
        <f t="shared" si="14"/>
        <v>0.90772938328087882</v>
      </c>
    </row>
    <row r="149" spans="1:8" x14ac:dyDescent="0.2">
      <c r="A149">
        <v>141</v>
      </c>
      <c r="B149">
        <v>434.15</v>
      </c>
      <c r="C149">
        <v>148.55600000000001</v>
      </c>
      <c r="D149" s="2">
        <f t="shared" si="10"/>
        <v>421.34749999999997</v>
      </c>
      <c r="E149" s="5">
        <f t="shared" si="11"/>
        <v>1044.8168443527975</v>
      </c>
      <c r="F149">
        <f t="shared" si="12"/>
        <v>-0.530086990128947</v>
      </c>
      <c r="G149">
        <f t="shared" si="13"/>
        <v>-0.5850360666051152</v>
      </c>
      <c r="H149">
        <f t="shared" si="14"/>
        <v>0.90607574538945912</v>
      </c>
    </row>
    <row r="150" spans="1:8" x14ac:dyDescent="0.2">
      <c r="A150">
        <v>142</v>
      </c>
      <c r="B150">
        <v>434.68599999999998</v>
      </c>
      <c r="C150">
        <v>147.839</v>
      </c>
      <c r="D150" s="2">
        <f t="shared" si="10"/>
        <v>420.62950000000001</v>
      </c>
      <c r="E150" s="5">
        <f t="shared" si="11"/>
        <v>1043.1933681446569</v>
      </c>
      <c r="F150">
        <f t="shared" si="12"/>
        <v>-0.53073964802809115</v>
      </c>
      <c r="G150">
        <f t="shared" si="13"/>
        <v>-0.58086136323015447</v>
      </c>
      <c r="H150">
        <f t="shared" si="14"/>
        <v>0.91371139763309817</v>
      </c>
    </row>
    <row r="151" spans="1:8" x14ac:dyDescent="0.2">
      <c r="A151">
        <v>143</v>
      </c>
      <c r="B151">
        <v>435.22300000000001</v>
      </c>
      <c r="C151">
        <v>147.12</v>
      </c>
      <c r="D151" s="2">
        <f t="shared" si="10"/>
        <v>419.91849999999999</v>
      </c>
      <c r="E151" s="5">
        <f t="shared" si="11"/>
        <v>1041.5834327852369</v>
      </c>
      <c r="F151">
        <f t="shared" si="12"/>
        <v>-0.51812817923828136</v>
      </c>
      <c r="G151">
        <f t="shared" si="13"/>
        <v>-0.57573843030074245</v>
      </c>
      <c r="H151">
        <f t="shared" si="14"/>
        <v>0.89993676289358027</v>
      </c>
    </row>
    <row r="152" spans="1:8" x14ac:dyDescent="0.2">
      <c r="A152">
        <v>144</v>
      </c>
      <c r="B152">
        <v>435.76</v>
      </c>
      <c r="C152">
        <v>146.417</v>
      </c>
      <c r="D152" s="2">
        <f t="shared" si="10"/>
        <v>419.2165</v>
      </c>
      <c r="E152" s="5">
        <f t="shared" si="11"/>
        <v>1039.9916430489804</v>
      </c>
      <c r="F152">
        <f t="shared" si="12"/>
        <v>-0.51586455872165859</v>
      </c>
      <c r="G152">
        <f t="shared" si="13"/>
        <v>-0.56959297534164433</v>
      </c>
      <c r="H152">
        <f t="shared" si="14"/>
        <v>0.90567226257002342</v>
      </c>
    </row>
    <row r="153" spans="1:8" x14ac:dyDescent="0.2">
      <c r="A153">
        <v>145</v>
      </c>
      <c r="B153">
        <v>436.29599999999999</v>
      </c>
      <c r="C153">
        <v>145.71600000000001</v>
      </c>
      <c r="D153" s="2">
        <f t="shared" si="10"/>
        <v>418.51749999999998</v>
      </c>
      <c r="E153" s="5">
        <f t="shared" si="11"/>
        <v>1038.404450371306</v>
      </c>
      <c r="F153">
        <f t="shared" si="12"/>
        <v>-0.51213816739066909</v>
      </c>
      <c r="G153">
        <f t="shared" si="13"/>
        <v>-0.56457379886516457</v>
      </c>
      <c r="H153">
        <f t="shared" si="14"/>
        <v>0.90712351232045307</v>
      </c>
    </row>
    <row r="154" spans="1:8" x14ac:dyDescent="0.2">
      <c r="A154">
        <v>146</v>
      </c>
      <c r="B154">
        <v>436.83199999999999</v>
      </c>
      <c r="C154">
        <v>145.01900000000001</v>
      </c>
      <c r="D154" s="2">
        <f t="shared" si="10"/>
        <v>417.827</v>
      </c>
      <c r="E154" s="5">
        <f t="shared" si="11"/>
        <v>1036.8343970139001</v>
      </c>
      <c r="F154">
        <f t="shared" si="12"/>
        <v>-0.50182618921966982</v>
      </c>
      <c r="G154">
        <f t="shared" si="13"/>
        <v>-0.56071674166889673</v>
      </c>
      <c r="H154">
        <f t="shared" si="14"/>
        <v>0.89497272317222554</v>
      </c>
    </row>
    <row r="155" spans="1:8" x14ac:dyDescent="0.2">
      <c r="A155">
        <v>147</v>
      </c>
      <c r="B155">
        <v>437.36900000000003</v>
      </c>
      <c r="C155">
        <v>144.33500000000001</v>
      </c>
      <c r="D155" s="2">
        <f t="shared" si="10"/>
        <v>417.13549999999998</v>
      </c>
      <c r="E155" s="5">
        <f t="shared" si="11"/>
        <v>1035.2599165913166</v>
      </c>
      <c r="F155">
        <f t="shared" si="12"/>
        <v>-0.51205239196908159</v>
      </c>
      <c r="G155">
        <f t="shared" si="13"/>
        <v>-0.55572356478496565</v>
      </c>
      <c r="H155">
        <f t="shared" si="14"/>
        <v>0.92141565414311266</v>
      </c>
    </row>
    <row r="156" spans="1:8" x14ac:dyDescent="0.2">
      <c r="A156">
        <v>148</v>
      </c>
      <c r="B156">
        <v>437.90600000000001</v>
      </c>
      <c r="C156">
        <v>143.636</v>
      </c>
      <c r="D156" s="2">
        <f t="shared" si="10"/>
        <v>416.44449999999995</v>
      </c>
      <c r="E156" s="5">
        <f t="shared" si="11"/>
        <v>1033.6844216307993</v>
      </c>
      <c r="F156">
        <f t="shared" si="12"/>
        <v>-0.49957017107748103</v>
      </c>
      <c r="G156">
        <f t="shared" si="13"/>
        <v>-0.54984306047104115</v>
      </c>
      <c r="H156">
        <f t="shared" si="14"/>
        <v>0.90856865711737422</v>
      </c>
    </row>
    <row r="157" spans="1:8" x14ac:dyDescent="0.2">
      <c r="A157">
        <v>149</v>
      </c>
      <c r="B157">
        <v>438.44200000000001</v>
      </c>
      <c r="C157">
        <v>142.953</v>
      </c>
      <c r="D157" s="2">
        <f t="shared" si="10"/>
        <v>415.7645</v>
      </c>
      <c r="E157" s="5">
        <f t="shared" si="11"/>
        <v>1032.1319053542545</v>
      </c>
      <c r="F157">
        <f t="shared" si="12"/>
        <v>-0.49443783502678373</v>
      </c>
      <c r="G157">
        <f t="shared" si="13"/>
        <v>-0.54608039045608159</v>
      </c>
      <c r="H157">
        <f t="shared" si="14"/>
        <v>0.9054304891150432</v>
      </c>
    </row>
    <row r="158" spans="1:8" x14ac:dyDescent="0.2">
      <c r="A158">
        <v>150</v>
      </c>
      <c r="B158">
        <v>438.97899999999998</v>
      </c>
      <c r="C158">
        <v>142.27600000000001</v>
      </c>
      <c r="D158" s="2">
        <f t="shared" si="10"/>
        <v>415.0865</v>
      </c>
      <c r="E158" s="5">
        <f t="shared" si="11"/>
        <v>1030.5818793661663</v>
      </c>
      <c r="F158">
        <f t="shared" si="12"/>
        <v>-0.49515378199304227</v>
      </c>
      <c r="G158">
        <f t="shared" si="13"/>
        <v>-0.54130120474301247</v>
      </c>
      <c r="H158">
        <f t="shared" si="14"/>
        <v>0.91474723805227975</v>
      </c>
    </row>
    <row r="159" spans="1:8" x14ac:dyDescent="0.2">
      <c r="A159">
        <v>151</v>
      </c>
      <c r="B159">
        <v>439.51600000000002</v>
      </c>
      <c r="C159">
        <v>141.59700000000001</v>
      </c>
      <c r="D159" s="2">
        <f t="shared" si="10"/>
        <v>414.41549999999995</v>
      </c>
      <c r="E159" s="5">
        <f t="shared" si="11"/>
        <v>1029.0458153095506</v>
      </c>
      <c r="F159">
        <f t="shared" si="12"/>
        <v>-0.48276531893935221</v>
      </c>
      <c r="G159">
        <f t="shared" si="13"/>
        <v>-0.53565786889934719</v>
      </c>
      <c r="H159">
        <f t="shared" si="14"/>
        <v>0.9012568412955887</v>
      </c>
    </row>
    <row r="160" spans="1:8" x14ac:dyDescent="0.2">
      <c r="A160">
        <v>152</v>
      </c>
      <c r="B160">
        <v>440.05200000000002</v>
      </c>
      <c r="C160">
        <v>140.934</v>
      </c>
      <c r="D160" s="2">
        <f t="shared" si="10"/>
        <v>413.75</v>
      </c>
      <c r="E160" s="5">
        <f t="shared" si="11"/>
        <v>1027.5203357764749</v>
      </c>
      <c r="F160">
        <f t="shared" si="12"/>
        <v>-0.48568502424975429</v>
      </c>
      <c r="G160">
        <f t="shared" si="13"/>
        <v>-0.53200073945116055</v>
      </c>
      <c r="H160">
        <f t="shared" si="14"/>
        <v>0.9129405059677399</v>
      </c>
    </row>
    <row r="161" spans="1:8" x14ac:dyDescent="0.2">
      <c r="A161">
        <v>153</v>
      </c>
      <c r="B161">
        <v>440.589</v>
      </c>
      <c r="C161">
        <v>140.26599999999999</v>
      </c>
      <c r="D161" s="2">
        <f t="shared" si="10"/>
        <v>413.08949999999999</v>
      </c>
      <c r="E161" s="5">
        <f t="shared" si="11"/>
        <v>1026.0043416044107</v>
      </c>
      <c r="F161">
        <f t="shared" si="12"/>
        <v>-0.47407843889386381</v>
      </c>
      <c r="G161">
        <f t="shared" si="13"/>
        <v>-0.52747057532703612</v>
      </c>
      <c r="H161">
        <f t="shared" si="14"/>
        <v>0.89877703339173232</v>
      </c>
    </row>
    <row r="162" spans="1:8" x14ac:dyDescent="0.2">
      <c r="A162">
        <v>154</v>
      </c>
      <c r="B162">
        <v>441.12599999999998</v>
      </c>
      <c r="C162">
        <v>139.613</v>
      </c>
      <c r="D162" s="2">
        <f t="shared" si="10"/>
        <v>412.43299999999999</v>
      </c>
      <c r="E162" s="5">
        <f t="shared" si="11"/>
        <v>1024.4955775059068</v>
      </c>
      <c r="F162">
        <f t="shared" si="12"/>
        <v>-0.47845582662451674</v>
      </c>
      <c r="G162">
        <f t="shared" si="13"/>
        <v>-0.52193987592256386</v>
      </c>
      <c r="H162">
        <f t="shared" si="14"/>
        <v>0.91668762762916678</v>
      </c>
    </row>
    <row r="163" spans="1:8" x14ac:dyDescent="0.2">
      <c r="A163">
        <v>155</v>
      </c>
      <c r="B163">
        <v>441.66199999999998</v>
      </c>
      <c r="C163">
        <v>138.953</v>
      </c>
      <c r="D163" s="2">
        <f t="shared" si="10"/>
        <v>411.7765</v>
      </c>
      <c r="E163" s="5">
        <f t="shared" si="11"/>
        <v>1022.984868222049</v>
      </c>
      <c r="F163">
        <f t="shared" si="12"/>
        <v>-0.47268325256828436</v>
      </c>
      <c r="G163">
        <f t="shared" si="13"/>
        <v>-0.5174611277140021</v>
      </c>
      <c r="H163">
        <f t="shared" si="14"/>
        <v>0.91346620500068509</v>
      </c>
    </row>
    <row r="164" spans="1:8" x14ac:dyDescent="0.2">
      <c r="A164">
        <v>156</v>
      </c>
      <c r="B164">
        <v>442.19799999999998</v>
      </c>
      <c r="C164">
        <v>138.30000000000001</v>
      </c>
      <c r="D164" s="2">
        <f t="shared" si="10"/>
        <v>411.12549999999999</v>
      </c>
      <c r="E164" s="5">
        <f t="shared" si="11"/>
        <v>1021.4848942179333</v>
      </c>
      <c r="F164">
        <f t="shared" si="12"/>
        <v>-0.46909895953544828</v>
      </c>
      <c r="G164">
        <f t="shared" si="13"/>
        <v>-0.51398804023890321</v>
      </c>
      <c r="H164">
        <f t="shared" si="14"/>
        <v>0.91266512605509198</v>
      </c>
    </row>
    <row r="165" spans="1:8" x14ac:dyDescent="0.2">
      <c r="A165">
        <v>157</v>
      </c>
      <c r="B165">
        <v>442.73500000000001</v>
      </c>
      <c r="C165">
        <v>137.65100000000001</v>
      </c>
      <c r="D165" s="2">
        <f t="shared" si="10"/>
        <v>410.47899999999998</v>
      </c>
      <c r="E165" s="5">
        <f t="shared" si="11"/>
        <v>1019.9933952381392</v>
      </c>
      <c r="F165">
        <f t="shared" si="12"/>
        <v>-0.46480527824701073</v>
      </c>
      <c r="G165">
        <f t="shared" si="13"/>
        <v>-0.50960447998011627</v>
      </c>
      <c r="H165">
        <f t="shared" si="14"/>
        <v>0.91209025137523614</v>
      </c>
    </row>
    <row r="166" spans="1:8" x14ac:dyDescent="0.2">
      <c r="A166">
        <v>158</v>
      </c>
      <c r="B166">
        <v>443.27199999999999</v>
      </c>
      <c r="C166">
        <v>137.00700000000001</v>
      </c>
      <c r="D166" s="2">
        <f t="shared" si="10"/>
        <v>409.84100000000001</v>
      </c>
      <c r="E166" s="5">
        <f t="shared" si="11"/>
        <v>1018.5196560005214</v>
      </c>
      <c r="F166">
        <f t="shared" si="12"/>
        <v>-0.455485249426336</v>
      </c>
      <c r="G166">
        <f t="shared" si="13"/>
        <v>-0.50438161841008589</v>
      </c>
      <c r="H166">
        <f t="shared" si="14"/>
        <v>0.90305679826738883</v>
      </c>
    </row>
    <row r="167" spans="1:8" x14ac:dyDescent="0.2">
      <c r="A167">
        <v>159</v>
      </c>
      <c r="B167">
        <v>443.80799999999999</v>
      </c>
      <c r="C167">
        <v>136.375</v>
      </c>
      <c r="D167" s="2">
        <f t="shared" si="10"/>
        <v>409.20799999999997</v>
      </c>
      <c r="E167" s="5">
        <f t="shared" si="11"/>
        <v>1017.0556499673753</v>
      </c>
      <c r="F167">
        <f t="shared" si="12"/>
        <v>-0.45626987839933447</v>
      </c>
      <c r="G167">
        <f t="shared" si="13"/>
        <v>-0.50104709965434813</v>
      </c>
      <c r="H167">
        <f t="shared" si="14"/>
        <v>0.91063271040606042</v>
      </c>
    </row>
    <row r="168" spans="1:8" x14ac:dyDescent="0.2">
      <c r="A168">
        <v>160</v>
      </c>
      <c r="B168">
        <v>444.34500000000003</v>
      </c>
      <c r="C168">
        <v>135.74100000000001</v>
      </c>
      <c r="D168" s="2">
        <f t="shared" si="10"/>
        <v>408.57549999999998</v>
      </c>
      <c r="E168" s="5">
        <f t="shared" si="11"/>
        <v>1015.5909929691447</v>
      </c>
      <c r="F168">
        <f t="shared" si="12"/>
        <v>-0.45345690976033382</v>
      </c>
      <c r="G168">
        <f t="shared" si="13"/>
        <v>-0.49681150300333121</v>
      </c>
      <c r="H168">
        <f t="shared" si="14"/>
        <v>0.91273432080193462</v>
      </c>
    </row>
    <row r="169" spans="1:8" x14ac:dyDescent="0.2">
      <c r="A169">
        <v>161</v>
      </c>
      <c r="B169">
        <v>444.88200000000001</v>
      </c>
      <c r="C169">
        <v>135.11000000000001</v>
      </c>
      <c r="D169" s="2">
        <f t="shared" si="10"/>
        <v>407.94799999999998</v>
      </c>
      <c r="E169" s="5">
        <f t="shared" si="11"/>
        <v>1014.1361288383118</v>
      </c>
      <c r="F169">
        <f t="shared" si="12"/>
        <v>-0.44778410025399445</v>
      </c>
      <c r="G169">
        <f t="shared" si="13"/>
        <v>-0.49172476632175632</v>
      </c>
      <c r="H169">
        <f t="shared" si="14"/>
        <v>0.9106397133574321</v>
      </c>
    </row>
    <row r="170" spans="1:8" x14ac:dyDescent="0.2">
      <c r="A170">
        <v>162</v>
      </c>
      <c r="B170">
        <v>445.41800000000001</v>
      </c>
      <c r="C170">
        <v>134.48599999999999</v>
      </c>
      <c r="D170" s="2">
        <f t="shared" si="10"/>
        <v>407.32499999999999</v>
      </c>
      <c r="E170" s="5">
        <f t="shared" si="11"/>
        <v>1012.6899385745779</v>
      </c>
      <c r="F170">
        <f t="shared" si="12"/>
        <v>-0.4457123871329704</v>
      </c>
      <c r="G170">
        <f t="shared" si="13"/>
        <v>-0.48850519822382166</v>
      </c>
      <c r="H170">
        <f t="shared" si="14"/>
        <v>0.91240050004289908</v>
      </c>
    </row>
    <row r="171" spans="1:8" x14ac:dyDescent="0.2">
      <c r="A171">
        <v>163</v>
      </c>
      <c r="B171">
        <v>445.95499999999998</v>
      </c>
      <c r="C171">
        <v>133.864</v>
      </c>
      <c r="D171" s="2">
        <f t="shared" si="10"/>
        <v>406.70349999999996</v>
      </c>
      <c r="E171" s="5">
        <f t="shared" si="11"/>
        <v>1011.245483422023</v>
      </c>
      <c r="F171">
        <f t="shared" si="12"/>
        <v>-0.44436108582713901</v>
      </c>
      <c r="G171">
        <f t="shared" si="13"/>
        <v>-0.48439376161703418</v>
      </c>
      <c r="H171">
        <f t="shared" si="14"/>
        <v>0.91735509628312406</v>
      </c>
    </row>
    <row r="172" spans="1:8" x14ac:dyDescent="0.2">
      <c r="A172">
        <v>164</v>
      </c>
      <c r="B172">
        <v>446.49200000000002</v>
      </c>
      <c r="C172">
        <v>133.24299999999999</v>
      </c>
      <c r="D172" s="2">
        <f t="shared" si="10"/>
        <v>406.0865</v>
      </c>
      <c r="E172" s="5">
        <f t="shared" si="11"/>
        <v>1009.8097609305534</v>
      </c>
      <c r="F172">
        <f t="shared" si="12"/>
        <v>-0.43801387012952347</v>
      </c>
      <c r="G172">
        <f t="shared" si="13"/>
        <v>-0.48035373344697357</v>
      </c>
      <c r="H172">
        <f t="shared" si="14"/>
        <v>0.9118569080048089</v>
      </c>
    </row>
    <row r="173" spans="1:8" x14ac:dyDescent="0.2">
      <c r="A173">
        <v>165</v>
      </c>
      <c r="B173">
        <v>447.029</v>
      </c>
      <c r="C173">
        <v>132.63</v>
      </c>
      <c r="D173" s="2">
        <f t="shared" si="10"/>
        <v>405.47499999999997</v>
      </c>
      <c r="E173" s="5">
        <f t="shared" si="11"/>
        <v>1008.3851397383455</v>
      </c>
      <c r="F173">
        <f t="shared" si="12"/>
        <v>-0.43525532817611029</v>
      </c>
      <c r="G173">
        <f t="shared" si="13"/>
        <v>-0.47546455053239678</v>
      </c>
      <c r="H173">
        <f t="shared" si="14"/>
        <v>0.91543171344475083</v>
      </c>
    </row>
    <row r="174" spans="1:8" x14ac:dyDescent="0.2">
      <c r="A174">
        <v>166</v>
      </c>
      <c r="B174">
        <v>447.565</v>
      </c>
      <c r="C174">
        <v>132.02000000000001</v>
      </c>
      <c r="D174" s="2">
        <f t="shared" si="10"/>
        <v>404.87049999999999</v>
      </c>
      <c r="E174" s="5">
        <f t="shared" si="11"/>
        <v>1006.9751661031313</v>
      </c>
      <c r="F174">
        <f t="shared" si="12"/>
        <v>-0.42680884089320342</v>
      </c>
      <c r="G174">
        <f t="shared" si="13"/>
        <v>-0.47243920921325666</v>
      </c>
      <c r="H174">
        <f t="shared" si="14"/>
        <v>0.90341536555350566</v>
      </c>
    </row>
    <row r="175" spans="1:8" x14ac:dyDescent="0.2">
      <c r="A175">
        <v>167</v>
      </c>
      <c r="B175">
        <v>448.10199999999998</v>
      </c>
      <c r="C175">
        <v>131.42099999999999</v>
      </c>
      <c r="D175" s="2">
        <f t="shared" si="10"/>
        <v>404.27249999999998</v>
      </c>
      <c r="E175" s="5">
        <f t="shared" si="11"/>
        <v>1005.5787290576932</v>
      </c>
      <c r="F175">
        <f t="shared" si="12"/>
        <v>-0.42479386268267633</v>
      </c>
      <c r="G175">
        <f t="shared" si="13"/>
        <v>-0.46855712293000357</v>
      </c>
      <c r="H175">
        <f t="shared" si="14"/>
        <v>0.90659994671799082</v>
      </c>
    </row>
    <row r="176" spans="1:8" x14ac:dyDescent="0.2">
      <c r="A176">
        <v>168</v>
      </c>
      <c r="B176">
        <v>448.63900000000001</v>
      </c>
      <c r="C176">
        <v>130.82400000000001</v>
      </c>
      <c r="D176" s="2">
        <f t="shared" si="10"/>
        <v>403.678</v>
      </c>
      <c r="E176" s="5">
        <f t="shared" si="11"/>
        <v>1004.1888636199528</v>
      </c>
      <c r="F176">
        <f t="shared" si="12"/>
        <v>-0.4206539116193368</v>
      </c>
      <c r="G176">
        <f t="shared" si="13"/>
        <v>-0.46385909911725792</v>
      </c>
      <c r="H176">
        <f t="shared" si="14"/>
        <v>0.90685708746439964</v>
      </c>
    </row>
    <row r="177" spans="1:8" x14ac:dyDescent="0.2">
      <c r="A177">
        <v>169</v>
      </c>
      <c r="B177">
        <v>449.17500000000001</v>
      </c>
      <c r="C177">
        <v>130.232</v>
      </c>
      <c r="D177" s="2">
        <f t="shared" si="10"/>
        <v>403.08599999999996</v>
      </c>
      <c r="E177" s="5">
        <f t="shared" si="11"/>
        <v>1002.8032560800009</v>
      </c>
      <c r="F177">
        <f t="shared" si="12"/>
        <v>-0.42007348172929654</v>
      </c>
      <c r="G177">
        <f t="shared" si="13"/>
        <v>-0.46090872988341441</v>
      </c>
      <c r="H177">
        <f t="shared" si="14"/>
        <v>0.91140274525837894</v>
      </c>
    </row>
    <row r="178" spans="1:8" x14ac:dyDescent="0.2">
      <c r="A178">
        <v>170</v>
      </c>
      <c r="B178">
        <v>449.71199999999999</v>
      </c>
      <c r="C178">
        <v>129.63999999999999</v>
      </c>
      <c r="D178" s="2">
        <f t="shared" si="10"/>
        <v>402.49149999999997</v>
      </c>
      <c r="E178" s="5">
        <f t="shared" si="11"/>
        <v>1001.4102036607914</v>
      </c>
      <c r="F178">
        <f t="shared" si="12"/>
        <v>-0.42303292248588031</v>
      </c>
      <c r="G178">
        <f t="shared" si="13"/>
        <v>-0.45707772482888492</v>
      </c>
      <c r="H178">
        <f t="shared" si="14"/>
        <v>0.9255163826770384</v>
      </c>
    </row>
    <row r="179" spans="1:8" x14ac:dyDescent="0.2">
      <c r="A179">
        <v>171</v>
      </c>
      <c r="B179">
        <v>450.24900000000002</v>
      </c>
      <c r="C179">
        <v>129.04300000000001</v>
      </c>
      <c r="D179" s="2">
        <f t="shared" si="10"/>
        <v>401.90199999999999</v>
      </c>
      <c r="E179" s="5">
        <f t="shared" si="11"/>
        <v>1000.0272906483596</v>
      </c>
      <c r="F179">
        <f t="shared" si="12"/>
        <v>-0.41183443892213306</v>
      </c>
      <c r="G179">
        <f t="shared" si="13"/>
        <v>-0.45335936229897178</v>
      </c>
      <c r="H179">
        <f t="shared" si="14"/>
        <v>0.90840616334409185</v>
      </c>
    </row>
    <row r="180" spans="1:8" x14ac:dyDescent="0.2">
      <c r="A180">
        <v>172</v>
      </c>
      <c r="B180">
        <v>450.786</v>
      </c>
      <c r="C180">
        <v>128.46100000000001</v>
      </c>
      <c r="D180" s="2">
        <f t="shared" si="10"/>
        <v>401.322</v>
      </c>
      <c r="E180" s="5">
        <f t="shared" si="11"/>
        <v>998.66513142946133</v>
      </c>
      <c r="F180">
        <f t="shared" si="12"/>
        <v>-0.40844684836572559</v>
      </c>
      <c r="G180">
        <f t="shared" si="13"/>
        <v>-0.44884512255621178</v>
      </c>
      <c r="H180">
        <f t="shared" si="14"/>
        <v>0.90999506921136952</v>
      </c>
    </row>
    <row r="181" spans="1:8" x14ac:dyDescent="0.2">
      <c r="A181">
        <v>173</v>
      </c>
      <c r="B181">
        <v>451.322</v>
      </c>
      <c r="C181">
        <v>127.883</v>
      </c>
      <c r="D181" s="2">
        <f t="shared" si="10"/>
        <v>400.74349999999998</v>
      </c>
      <c r="E181" s="5">
        <f t="shared" si="11"/>
        <v>997.30498106698826</v>
      </c>
      <c r="F181">
        <f t="shared" si="12"/>
        <v>-0.40859624966514302</v>
      </c>
      <c r="G181">
        <f t="shared" si="13"/>
        <v>-0.44601522162480145</v>
      </c>
      <c r="H181">
        <f t="shared" si="14"/>
        <v>0.91610382304141147</v>
      </c>
    </row>
    <row r="182" spans="1:8" x14ac:dyDescent="0.2">
      <c r="A182">
        <v>174</v>
      </c>
      <c r="B182">
        <v>451.85899999999998</v>
      </c>
      <c r="C182">
        <v>127.304</v>
      </c>
      <c r="D182" s="2">
        <f t="shared" si="10"/>
        <v>400.16949999999997</v>
      </c>
      <c r="E182" s="5">
        <f t="shared" si="11"/>
        <v>995.9539165865333</v>
      </c>
      <c r="F182">
        <f t="shared" si="12"/>
        <v>-0.40099534809327486</v>
      </c>
      <c r="G182">
        <f t="shared" si="13"/>
        <v>-0.44242672571728436</v>
      </c>
      <c r="H182">
        <f t="shared" si="14"/>
        <v>0.90635426113366258</v>
      </c>
    </row>
    <row r="183" spans="1:8" x14ac:dyDescent="0.2">
      <c r="A183">
        <v>175</v>
      </c>
      <c r="B183">
        <v>452.39600000000002</v>
      </c>
      <c r="C183">
        <v>126.735</v>
      </c>
      <c r="D183" s="2">
        <f t="shared" si="10"/>
        <v>399.601</v>
      </c>
      <c r="E183" s="5">
        <f t="shared" si="11"/>
        <v>994.61433068760323</v>
      </c>
      <c r="F183">
        <f t="shared" si="12"/>
        <v>-0.39975220902409181</v>
      </c>
      <c r="G183">
        <f t="shared" si="13"/>
        <v>-0.43804253835143658</v>
      </c>
      <c r="H183">
        <f t="shared" si="14"/>
        <v>0.91258764623305855</v>
      </c>
    </row>
    <row r="184" spans="1:8" x14ac:dyDescent="0.2">
      <c r="A184">
        <v>176</v>
      </c>
      <c r="B184">
        <v>452.93200000000002</v>
      </c>
      <c r="C184">
        <v>126.167</v>
      </c>
      <c r="D184" s="2">
        <f t="shared" si="10"/>
        <v>399.03499999999997</v>
      </c>
      <c r="E184" s="5">
        <f t="shared" si="11"/>
        <v>993.27918525278085</v>
      </c>
      <c r="F184">
        <f t="shared" si="12"/>
        <v>-0.39640421423748046</v>
      </c>
      <c r="G184">
        <f t="shared" si="13"/>
        <v>-0.43533298616212879</v>
      </c>
      <c r="H184">
        <f t="shared" si="14"/>
        <v>0.9105770222747368</v>
      </c>
    </row>
    <row r="185" spans="1:8" x14ac:dyDescent="0.2">
      <c r="A185">
        <v>177</v>
      </c>
      <c r="B185">
        <v>453.46899999999999</v>
      </c>
      <c r="C185">
        <v>125.60299999999999</v>
      </c>
      <c r="D185" s="2">
        <f t="shared" si="10"/>
        <v>398.47399999999999</v>
      </c>
      <c r="E185" s="5">
        <f t="shared" si="11"/>
        <v>991.95440636421279</v>
      </c>
      <c r="F185">
        <f t="shared" si="12"/>
        <v>-0.39166407137236581</v>
      </c>
      <c r="G185">
        <f t="shared" si="13"/>
        <v>-0.4318584055215931</v>
      </c>
      <c r="H185">
        <f t="shared" si="14"/>
        <v>0.90692705378587901</v>
      </c>
    </row>
    <row r="186" spans="1:8" x14ac:dyDescent="0.2">
      <c r="A186">
        <v>178</v>
      </c>
      <c r="B186">
        <v>454.00599999999997</v>
      </c>
      <c r="C186">
        <v>125.045</v>
      </c>
      <c r="D186" s="2">
        <f t="shared" si="10"/>
        <v>397.91449999999998</v>
      </c>
      <c r="E186" s="5">
        <f t="shared" si="11"/>
        <v>990.63175375708045</v>
      </c>
      <c r="F186">
        <f t="shared" si="12"/>
        <v>-0.39324474724574904</v>
      </c>
      <c r="G186">
        <f t="shared" si="13"/>
        <v>-0.42837983839934507</v>
      </c>
      <c r="H186">
        <f t="shared" si="14"/>
        <v>0.9179814547648194</v>
      </c>
    </row>
    <row r="187" spans="1:8" x14ac:dyDescent="0.2">
      <c r="A187">
        <v>179</v>
      </c>
      <c r="B187">
        <v>454.54300000000001</v>
      </c>
      <c r="C187">
        <v>124.48399999999999</v>
      </c>
      <c r="D187" s="2">
        <f t="shared" si="10"/>
        <v>397.35849999999999</v>
      </c>
      <c r="E187" s="5">
        <f t="shared" si="11"/>
        <v>989.31597443837234</v>
      </c>
      <c r="F187">
        <f t="shared" si="12"/>
        <v>-0.38572203091542978</v>
      </c>
      <c r="G187">
        <f t="shared" si="13"/>
        <v>-0.42418618746078018</v>
      </c>
      <c r="H187">
        <f t="shared" si="14"/>
        <v>0.90932246809920758</v>
      </c>
    </row>
    <row r="188" spans="1:8" x14ac:dyDescent="0.2">
      <c r="A188">
        <v>180</v>
      </c>
      <c r="B188">
        <v>455.07900000000001</v>
      </c>
      <c r="C188">
        <v>123.93300000000001</v>
      </c>
      <c r="D188" s="2">
        <f t="shared" si="10"/>
        <v>396.80799999999999</v>
      </c>
      <c r="E188" s="5">
        <f t="shared" si="11"/>
        <v>988.01183539226349</v>
      </c>
      <c r="F188">
        <f t="shared" si="12"/>
        <v>-0.38451444609796909</v>
      </c>
      <c r="G188">
        <f t="shared" si="13"/>
        <v>-0.4215955907507547</v>
      </c>
      <c r="H188">
        <f t="shared" si="14"/>
        <v>0.91204570098384208</v>
      </c>
    </row>
    <row r="189" spans="1:8" x14ac:dyDescent="0.2">
      <c r="A189">
        <v>181</v>
      </c>
      <c r="B189">
        <v>455.61599999999999</v>
      </c>
      <c r="C189">
        <v>123.383</v>
      </c>
      <c r="D189" s="2">
        <f t="shared" si="10"/>
        <v>396.25849999999997</v>
      </c>
      <c r="E189" s="5">
        <f t="shared" si="11"/>
        <v>986.70870050153167</v>
      </c>
      <c r="F189">
        <f t="shared" si="12"/>
        <v>-0.38330909698469601</v>
      </c>
      <c r="G189">
        <f t="shared" si="13"/>
        <v>-0.41823375615571073</v>
      </c>
      <c r="H189">
        <f t="shared" si="14"/>
        <v>0.91649488197214746</v>
      </c>
    </row>
    <row r="190" spans="1:8" x14ac:dyDescent="0.2">
      <c r="A190">
        <v>182</v>
      </c>
      <c r="B190">
        <v>456.15300000000002</v>
      </c>
      <c r="C190">
        <v>122.834</v>
      </c>
      <c r="D190" s="2">
        <f t="shared" si="10"/>
        <v>395.71549999999996</v>
      </c>
      <c r="E190" s="5">
        <f t="shared" si="11"/>
        <v>985.41964091731768</v>
      </c>
      <c r="F190">
        <f t="shared" si="12"/>
        <v>-0.37444093765931596</v>
      </c>
      <c r="G190">
        <f t="shared" si="13"/>
        <v>-0.41418616870200603</v>
      </c>
      <c r="H190">
        <f t="shared" si="14"/>
        <v>0.90404017795368363</v>
      </c>
    </row>
    <row r="191" spans="1:8" x14ac:dyDescent="0.2">
      <c r="A191">
        <v>183</v>
      </c>
      <c r="B191">
        <v>456.68900000000002</v>
      </c>
      <c r="C191">
        <v>122.297</v>
      </c>
      <c r="D191" s="2">
        <f t="shared" si="10"/>
        <v>395.17399999999998</v>
      </c>
      <c r="E191" s="5">
        <f t="shared" si="11"/>
        <v>984.13281648918201</v>
      </c>
      <c r="F191">
        <f t="shared" si="12"/>
        <v>-0.38021931999750308</v>
      </c>
      <c r="G191">
        <f t="shared" si="13"/>
        <v>-0.41164281679896053</v>
      </c>
      <c r="H191">
        <f t="shared" si="14"/>
        <v>0.92366319654059659</v>
      </c>
    </row>
    <row r="192" spans="1:8" x14ac:dyDescent="0.2">
      <c r="A192">
        <v>184</v>
      </c>
      <c r="B192">
        <v>457.226</v>
      </c>
      <c r="C192">
        <v>121.751</v>
      </c>
      <c r="D192" s="2">
        <f t="shared" si="10"/>
        <v>394.63349999999997</v>
      </c>
      <c r="E192" s="5">
        <f t="shared" si="11"/>
        <v>982.84704832335478</v>
      </c>
      <c r="F192">
        <f t="shared" si="12"/>
        <v>-0.37207247569555701</v>
      </c>
      <c r="G192">
        <f t="shared" si="13"/>
        <v>-0.40840685158173629</v>
      </c>
      <c r="H192">
        <f t="shared" si="14"/>
        <v>0.91103387285140214</v>
      </c>
    </row>
    <row r="193" spans="1:8" x14ac:dyDescent="0.2">
      <c r="A193">
        <v>185</v>
      </c>
      <c r="B193">
        <v>457.76299999999998</v>
      </c>
      <c r="C193">
        <v>121.21599999999999</v>
      </c>
      <c r="D193" s="2">
        <f t="shared" si="10"/>
        <v>394.10349999999994</v>
      </c>
      <c r="E193" s="5">
        <f t="shared" si="11"/>
        <v>981.58497748013951</v>
      </c>
      <c r="F193">
        <f t="shared" si="12"/>
        <v>-0.36464900328408129</v>
      </c>
      <c r="G193">
        <f t="shared" si="13"/>
        <v>-0.40448950415580687</v>
      </c>
      <c r="H193">
        <f t="shared" si="14"/>
        <v>0.90150424062331347</v>
      </c>
    </row>
    <row r="194" spans="1:8" x14ac:dyDescent="0.2">
      <c r="A194">
        <v>186</v>
      </c>
      <c r="B194">
        <v>458.29899999999998</v>
      </c>
      <c r="C194">
        <v>120.691</v>
      </c>
      <c r="D194" s="2">
        <f t="shared" si="10"/>
        <v>393.57449999999994</v>
      </c>
      <c r="E194" s="5">
        <f t="shared" si="11"/>
        <v>980.32402360261983</v>
      </c>
      <c r="F194">
        <f t="shared" si="12"/>
        <v>-0.36972998976095772</v>
      </c>
      <c r="G194">
        <f t="shared" si="13"/>
        <v>-0.40204616479565436</v>
      </c>
      <c r="H194">
        <f t="shared" si="14"/>
        <v>0.91962073546672984</v>
      </c>
    </row>
    <row r="195" spans="1:8" x14ac:dyDescent="0.2">
      <c r="A195">
        <v>187</v>
      </c>
      <c r="B195">
        <v>458.83600000000001</v>
      </c>
      <c r="C195">
        <v>120.158</v>
      </c>
      <c r="D195" s="2">
        <f t="shared" si="10"/>
        <v>393.04899999999998</v>
      </c>
      <c r="E195" s="5">
        <f t="shared" si="11"/>
        <v>979.0701620784655</v>
      </c>
      <c r="F195">
        <f t="shared" si="12"/>
        <v>-0.35886524418374233</v>
      </c>
      <c r="G195">
        <f t="shared" si="13"/>
        <v>-0.39895061317332375</v>
      </c>
      <c r="H195">
        <f t="shared" si="14"/>
        <v>0.8995229793714683</v>
      </c>
    </row>
    <row r="196" spans="1:8" x14ac:dyDescent="0.2">
      <c r="A196">
        <v>188</v>
      </c>
      <c r="B196">
        <v>459.37299999999999</v>
      </c>
      <c r="C196">
        <v>119.64</v>
      </c>
      <c r="D196" s="2">
        <f t="shared" si="10"/>
        <v>392.53199999999998</v>
      </c>
      <c r="E196" s="5">
        <f t="shared" si="11"/>
        <v>977.83536579814358</v>
      </c>
      <c r="F196">
        <f t="shared" si="12"/>
        <v>-0.35702881329677766</v>
      </c>
      <c r="G196">
        <f t="shared" si="13"/>
        <v>-0.39514196045520561</v>
      </c>
      <c r="H196">
        <f t="shared" si="14"/>
        <v>0.90354568491151532</v>
      </c>
    </row>
    <row r="197" spans="1:8" x14ac:dyDescent="0.2">
      <c r="A197">
        <v>189</v>
      </c>
      <c r="B197">
        <v>459.90899999999999</v>
      </c>
      <c r="C197">
        <v>119.124</v>
      </c>
      <c r="D197" s="2">
        <f t="shared" si="10"/>
        <v>392.01749999999998</v>
      </c>
      <c r="E197" s="5">
        <f t="shared" si="11"/>
        <v>976.60534324540686</v>
      </c>
      <c r="F197">
        <f t="shared" si="12"/>
        <v>-0.35450656767169403</v>
      </c>
      <c r="G197">
        <f t="shared" si="13"/>
        <v>-0.39210602569480679</v>
      </c>
      <c r="H197">
        <f t="shared" si="14"/>
        <v>0.90410895125499025</v>
      </c>
    </row>
    <row r="198" spans="1:8" x14ac:dyDescent="0.2">
      <c r="A198">
        <v>190</v>
      </c>
      <c r="B198">
        <v>460.44499999999999</v>
      </c>
      <c r="C198">
        <v>118.611</v>
      </c>
      <c r="D198" s="2">
        <f t="shared" si="10"/>
        <v>391.50349999999997</v>
      </c>
      <c r="E198" s="5">
        <f t="shared" si="11"/>
        <v>975.3753236234428</v>
      </c>
      <c r="F198">
        <f t="shared" si="12"/>
        <v>-0.35544042318290386</v>
      </c>
      <c r="G198">
        <f t="shared" si="13"/>
        <v>-0.38979610489606603</v>
      </c>
      <c r="H198">
        <f t="shared" si="14"/>
        <v>0.9118624294044122</v>
      </c>
    </row>
    <row r="199" spans="1:8" x14ac:dyDescent="0.2">
      <c r="A199">
        <v>191</v>
      </c>
      <c r="B199">
        <v>460.98200000000003</v>
      </c>
      <c r="C199">
        <v>118.096</v>
      </c>
      <c r="D199" s="2">
        <f t="shared" si="10"/>
        <v>390.9855</v>
      </c>
      <c r="E199" s="5">
        <f t="shared" si="11"/>
        <v>974.13452625224215</v>
      </c>
      <c r="F199">
        <f t="shared" si="12"/>
        <v>-0.3591240447943515</v>
      </c>
      <c r="G199">
        <f t="shared" si="13"/>
        <v>-0.38673140547564672</v>
      </c>
      <c r="H199">
        <f t="shared" si="14"/>
        <v>0.92861360548843841</v>
      </c>
    </row>
    <row r="200" spans="1:8" x14ac:dyDescent="0.2">
      <c r="A200">
        <v>192</v>
      </c>
      <c r="B200">
        <v>461.51900000000001</v>
      </c>
      <c r="C200">
        <v>117.575</v>
      </c>
      <c r="D200" s="2">
        <f t="shared" si="10"/>
        <v>390.46849999999995</v>
      </c>
      <c r="E200" s="5">
        <f t="shared" si="11"/>
        <v>972.89491765301784</v>
      </c>
      <c r="F200">
        <f t="shared" si="12"/>
        <v>-0.35315968763412836</v>
      </c>
      <c r="G200">
        <f t="shared" si="13"/>
        <v>-0.38301114663615504</v>
      </c>
      <c r="H200">
        <f t="shared" si="14"/>
        <v>0.92206112207385871</v>
      </c>
    </row>
    <row r="201" spans="1:8" x14ac:dyDescent="0.2">
      <c r="A201">
        <v>193</v>
      </c>
      <c r="B201">
        <v>462.05500000000001</v>
      </c>
      <c r="C201">
        <v>117.062</v>
      </c>
      <c r="D201" s="2">
        <f t="shared" si="10"/>
        <v>389.96100000000001</v>
      </c>
      <c r="E201" s="5">
        <f t="shared" si="11"/>
        <v>971.67691495434667</v>
      </c>
      <c r="F201">
        <f t="shared" si="12"/>
        <v>-0.34515440968089783</v>
      </c>
      <c r="G201">
        <f t="shared" si="13"/>
        <v>-0.38079593677834878</v>
      </c>
      <c r="H201">
        <f t="shared" si="14"/>
        <v>0.90640255408450709</v>
      </c>
    </row>
    <row r="202" spans="1:8" x14ac:dyDescent="0.2">
      <c r="A202">
        <v>194</v>
      </c>
      <c r="B202">
        <v>462.59199999999998</v>
      </c>
      <c r="C202">
        <v>116.56</v>
      </c>
      <c r="D202" s="2">
        <f t="shared" ref="D202:D239" si="15">AVERAGE(C202:C203)+273.15</f>
        <v>389.4615</v>
      </c>
      <c r="E202" s="5">
        <f t="shared" ref="E202:E239" si="16">1/($C$4*D202^$D$4+$E$4*D202^$F$4)</f>
        <v>970.47697847170934</v>
      </c>
      <c r="F202">
        <f t="shared" ref="F202:F239" si="17">$I$6*E202*((C203+273.15)-(C202+273.15))</f>
        <v>-0.34129462645340075</v>
      </c>
      <c r="G202">
        <f t="shared" ref="G202:G239" si="18">-$L$6*$F$6*(B203-B202)*((C203+273.15)^4-$K$6^4)</f>
        <v>-0.37790646685928964</v>
      </c>
      <c r="H202">
        <f t="shared" ref="H202:H239" si="19">F202/G202</f>
        <v>0.90311930698047305</v>
      </c>
    </row>
    <row r="203" spans="1:8" x14ac:dyDescent="0.2">
      <c r="A203">
        <v>195</v>
      </c>
      <c r="B203">
        <v>463.12900000000002</v>
      </c>
      <c r="C203">
        <v>116.063</v>
      </c>
      <c r="D203" s="2">
        <f t="shared" si="15"/>
        <v>388.96349999999995</v>
      </c>
      <c r="E203" s="5">
        <f t="shared" si="16"/>
        <v>969.27952584306104</v>
      </c>
      <c r="F203">
        <f t="shared" si="17"/>
        <v>-0.34224523405080465</v>
      </c>
      <c r="G203">
        <f t="shared" si="18"/>
        <v>-0.37431812914092932</v>
      </c>
      <c r="H203">
        <f t="shared" si="19"/>
        <v>0.91431647950439143</v>
      </c>
    </row>
    <row r="204" spans="1:8" x14ac:dyDescent="0.2">
      <c r="A204">
        <v>196</v>
      </c>
      <c r="B204">
        <v>463.66500000000002</v>
      </c>
      <c r="C204">
        <v>115.56399999999999</v>
      </c>
      <c r="D204" s="2">
        <f t="shared" si="15"/>
        <v>388.47049999999996</v>
      </c>
      <c r="E204" s="5">
        <f t="shared" si="16"/>
        <v>968.09299493607409</v>
      </c>
      <c r="F204">
        <f t="shared" si="17"/>
        <v>-0.33360600776654203</v>
      </c>
      <c r="G204">
        <f t="shared" si="18"/>
        <v>-0.3715135881950638</v>
      </c>
      <c r="H204">
        <f t="shared" si="19"/>
        <v>0.89796448465670031</v>
      </c>
    </row>
    <row r="205" spans="1:8" x14ac:dyDescent="0.2">
      <c r="A205">
        <v>197</v>
      </c>
      <c r="B205">
        <v>464.20100000000002</v>
      </c>
      <c r="C205">
        <v>115.077</v>
      </c>
      <c r="D205" s="2">
        <f t="shared" si="15"/>
        <v>387.98149999999998</v>
      </c>
      <c r="E205" s="5">
        <f t="shared" si="16"/>
        <v>966.91500921264628</v>
      </c>
      <c r="F205">
        <f t="shared" si="17"/>
        <v>-0.33593682871475455</v>
      </c>
      <c r="G205">
        <f t="shared" si="18"/>
        <v>-0.36938454339551924</v>
      </c>
      <c r="H205">
        <f t="shared" si="19"/>
        <v>0.90945015085552594</v>
      </c>
    </row>
    <row r="206" spans="1:8" x14ac:dyDescent="0.2">
      <c r="A206">
        <v>198</v>
      </c>
      <c r="B206">
        <v>464.738</v>
      </c>
      <c r="C206">
        <v>114.586</v>
      </c>
      <c r="D206" s="2">
        <f t="shared" si="15"/>
        <v>387.49</v>
      </c>
      <c r="E206" s="5">
        <f t="shared" si="16"/>
        <v>965.72991556671718</v>
      </c>
      <c r="F206">
        <f t="shared" si="17"/>
        <v>-0.33620844022147722</v>
      </c>
      <c r="G206">
        <f t="shared" si="18"/>
        <v>-0.36656736213688323</v>
      </c>
      <c r="H206">
        <f t="shared" si="19"/>
        <v>0.91718051018391156</v>
      </c>
    </row>
    <row r="207" spans="1:8" x14ac:dyDescent="0.2">
      <c r="A207">
        <v>199</v>
      </c>
      <c r="B207">
        <v>465.27499999999998</v>
      </c>
      <c r="C207">
        <v>114.09399999999999</v>
      </c>
      <c r="D207" s="2">
        <f t="shared" si="15"/>
        <v>387.00549999999998</v>
      </c>
      <c r="E207" s="5">
        <f t="shared" si="16"/>
        <v>964.56063524576427</v>
      </c>
      <c r="F207">
        <f t="shared" si="17"/>
        <v>-0.32556352132343691</v>
      </c>
      <c r="G207">
        <f t="shared" si="18"/>
        <v>-0.36316874942323552</v>
      </c>
      <c r="H207">
        <f t="shared" si="19"/>
        <v>0.89645246690547808</v>
      </c>
    </row>
    <row r="208" spans="1:8" x14ac:dyDescent="0.2">
      <c r="A208">
        <v>200</v>
      </c>
      <c r="B208">
        <v>465.81099999999998</v>
      </c>
      <c r="C208">
        <v>113.617</v>
      </c>
      <c r="D208" s="2">
        <f t="shared" si="15"/>
        <v>386.52549999999997</v>
      </c>
      <c r="E208" s="5">
        <f t="shared" si="16"/>
        <v>963.4011727345204</v>
      </c>
      <c r="F208">
        <f t="shared" si="17"/>
        <v>-0.32926238952641806</v>
      </c>
      <c r="G208">
        <f t="shared" si="18"/>
        <v>-0.36110125616814137</v>
      </c>
      <c r="H208">
        <f t="shared" si="19"/>
        <v>0.91182842458211222</v>
      </c>
    </row>
    <row r="209" spans="1:8" x14ac:dyDescent="0.2">
      <c r="A209">
        <v>201</v>
      </c>
      <c r="B209">
        <v>466.34800000000001</v>
      </c>
      <c r="C209">
        <v>113.134</v>
      </c>
      <c r="D209" s="2">
        <f t="shared" si="15"/>
        <v>386.04599999999999</v>
      </c>
      <c r="E209" s="5">
        <f t="shared" si="16"/>
        <v>962.24188232077256</v>
      </c>
      <c r="F209">
        <f t="shared" si="17"/>
        <v>-0.32410000142276446</v>
      </c>
      <c r="G209">
        <f t="shared" si="18"/>
        <v>-0.35840604806341675</v>
      </c>
      <c r="H209">
        <f t="shared" si="19"/>
        <v>0.90428161905743809</v>
      </c>
    </row>
    <row r="210" spans="1:8" x14ac:dyDescent="0.2">
      <c r="A210">
        <v>202</v>
      </c>
      <c r="B210">
        <v>466.88499999999999</v>
      </c>
      <c r="C210">
        <v>112.658</v>
      </c>
      <c r="D210" s="2">
        <f t="shared" si="15"/>
        <v>385.56799999999998</v>
      </c>
      <c r="E210" s="5">
        <f t="shared" si="16"/>
        <v>961.08518840726231</v>
      </c>
      <c r="F210">
        <f t="shared" si="17"/>
        <v>-0.3264306620721622</v>
      </c>
      <c r="G210">
        <f t="shared" si="18"/>
        <v>-0.35503589394246854</v>
      </c>
      <c r="H210">
        <f t="shared" si="19"/>
        <v>0.91943002846089239</v>
      </c>
    </row>
    <row r="211" spans="1:8" x14ac:dyDescent="0.2">
      <c r="A211">
        <v>203</v>
      </c>
      <c r="B211">
        <v>467.42099999999999</v>
      </c>
      <c r="C211">
        <v>112.178</v>
      </c>
      <c r="D211" s="2">
        <f t="shared" si="15"/>
        <v>385.09249999999997</v>
      </c>
      <c r="E211" s="5">
        <f t="shared" si="16"/>
        <v>959.93352398435627</v>
      </c>
      <c r="F211">
        <f t="shared" si="17"/>
        <v>-0.31992626090009912</v>
      </c>
      <c r="G211">
        <f t="shared" si="18"/>
        <v>-0.35305108950551417</v>
      </c>
      <c r="H211">
        <f t="shared" si="19"/>
        <v>0.90617553779026738</v>
      </c>
    </row>
    <row r="212" spans="1:8" x14ac:dyDescent="0.2">
      <c r="A212">
        <v>204</v>
      </c>
      <c r="B212">
        <v>467.95800000000003</v>
      </c>
      <c r="C212">
        <v>111.70699999999999</v>
      </c>
      <c r="D212" s="2">
        <f t="shared" si="15"/>
        <v>384.62349999999998</v>
      </c>
      <c r="E212" s="5">
        <f t="shared" si="16"/>
        <v>958.79660611567033</v>
      </c>
      <c r="F212">
        <f t="shared" si="17"/>
        <v>-0.31683357145362789</v>
      </c>
      <c r="G212">
        <f t="shared" si="18"/>
        <v>-0.35043596420283724</v>
      </c>
      <c r="H212">
        <f t="shared" si="19"/>
        <v>0.90411260206797783</v>
      </c>
    </row>
    <row r="213" spans="1:8" x14ac:dyDescent="0.2">
      <c r="A213">
        <v>205</v>
      </c>
      <c r="B213">
        <v>468.495</v>
      </c>
      <c r="C213">
        <v>111.24</v>
      </c>
      <c r="D213" s="2">
        <f t="shared" si="15"/>
        <v>384.15599999999995</v>
      </c>
      <c r="E213" s="5">
        <f t="shared" si="16"/>
        <v>957.66233978316689</v>
      </c>
      <c r="F213">
        <f t="shared" si="17"/>
        <v>-0.31713639592311832</v>
      </c>
      <c r="G213">
        <f t="shared" si="18"/>
        <v>-0.34717706531015263</v>
      </c>
      <c r="H213">
        <f t="shared" si="19"/>
        <v>0.91347161898440121</v>
      </c>
    </row>
    <row r="214" spans="1:8" x14ac:dyDescent="0.2">
      <c r="A214">
        <v>206</v>
      </c>
      <c r="B214">
        <v>469.03100000000001</v>
      </c>
      <c r="C214">
        <v>110.77200000000001</v>
      </c>
      <c r="D214" s="2">
        <f t="shared" si="15"/>
        <v>383.69200000000001</v>
      </c>
      <c r="E214" s="5">
        <f t="shared" si="16"/>
        <v>956.53559344413111</v>
      </c>
      <c r="F214">
        <f t="shared" si="17"/>
        <v>-0.3113485095236771</v>
      </c>
      <c r="G214">
        <f t="shared" si="18"/>
        <v>-0.34462457125138474</v>
      </c>
      <c r="H214">
        <f t="shared" si="19"/>
        <v>0.90344257344484424</v>
      </c>
    </row>
    <row r="215" spans="1:8" x14ac:dyDescent="0.2">
      <c r="A215">
        <v>207</v>
      </c>
      <c r="B215">
        <v>469.56700000000001</v>
      </c>
      <c r="C215">
        <v>110.312</v>
      </c>
      <c r="D215" s="2">
        <f t="shared" si="15"/>
        <v>383.23099999999999</v>
      </c>
      <c r="E215" s="5">
        <f t="shared" si="16"/>
        <v>955.41517351800974</v>
      </c>
      <c r="F215">
        <f t="shared" si="17"/>
        <v>-0.31233592087297346</v>
      </c>
      <c r="G215">
        <f t="shared" si="18"/>
        <v>-0.34270839932001079</v>
      </c>
      <c r="H215">
        <f t="shared" si="19"/>
        <v>0.91137515594219087</v>
      </c>
    </row>
    <row r="216" spans="1:8" x14ac:dyDescent="0.2">
      <c r="A216">
        <v>208</v>
      </c>
      <c r="B216">
        <v>470.10399999999998</v>
      </c>
      <c r="C216">
        <v>109.85</v>
      </c>
      <c r="D216" s="2">
        <f t="shared" si="15"/>
        <v>382.77049999999997</v>
      </c>
      <c r="E216" s="5">
        <f t="shared" si="16"/>
        <v>954.29501511366209</v>
      </c>
      <c r="F216">
        <f t="shared" si="17"/>
        <v>-0.30994395108674433</v>
      </c>
      <c r="G216">
        <f t="shared" si="18"/>
        <v>-0.34017504324902981</v>
      </c>
      <c r="H216">
        <f t="shared" si="19"/>
        <v>0.91113077586895641</v>
      </c>
    </row>
    <row r="217" spans="1:8" x14ac:dyDescent="0.2">
      <c r="A217">
        <v>209</v>
      </c>
      <c r="B217">
        <v>470.64100000000002</v>
      </c>
      <c r="C217">
        <v>109.39100000000001</v>
      </c>
      <c r="D217" s="2">
        <f t="shared" si="15"/>
        <v>382.31499999999994</v>
      </c>
      <c r="E217" s="5">
        <f t="shared" si="16"/>
        <v>953.18608166367733</v>
      </c>
      <c r="F217">
        <f t="shared" si="17"/>
        <v>-0.30486246106615572</v>
      </c>
      <c r="G217">
        <f t="shared" si="18"/>
        <v>-0.33706037390217702</v>
      </c>
      <c r="H217">
        <f t="shared" si="19"/>
        <v>0.90447434546142791</v>
      </c>
    </row>
    <row r="218" spans="1:8" x14ac:dyDescent="0.2">
      <c r="A218">
        <v>210</v>
      </c>
      <c r="B218">
        <v>471.17700000000002</v>
      </c>
      <c r="C218">
        <v>108.93899999999999</v>
      </c>
      <c r="D218" s="2">
        <f t="shared" si="15"/>
        <v>381.86649999999997</v>
      </c>
      <c r="E218" s="5">
        <f t="shared" si="16"/>
        <v>952.09327927527443</v>
      </c>
      <c r="F218">
        <f t="shared" si="17"/>
        <v>-0.29979703596471408</v>
      </c>
      <c r="G218">
        <f t="shared" si="18"/>
        <v>-0.33525049273943869</v>
      </c>
      <c r="H218">
        <f t="shared" si="19"/>
        <v>0.89424786080096974</v>
      </c>
    </row>
    <row r="219" spans="1:8" x14ac:dyDescent="0.2">
      <c r="A219">
        <v>211</v>
      </c>
      <c r="B219">
        <v>471.714</v>
      </c>
      <c r="C219">
        <v>108.494</v>
      </c>
      <c r="D219" s="2">
        <f t="shared" si="15"/>
        <v>381.41599999999994</v>
      </c>
      <c r="E219" s="5">
        <f t="shared" si="16"/>
        <v>950.99469425564405</v>
      </c>
      <c r="F219">
        <f t="shared" si="17"/>
        <v>-0.30685327361882564</v>
      </c>
      <c r="G219">
        <f t="shared" si="18"/>
        <v>-0.33276031850510235</v>
      </c>
      <c r="H219">
        <f t="shared" si="19"/>
        <v>0.92214502918298091</v>
      </c>
    </row>
    <row r="220" spans="1:8" x14ac:dyDescent="0.2">
      <c r="A220">
        <v>212</v>
      </c>
      <c r="B220">
        <v>472.25099999999998</v>
      </c>
      <c r="C220">
        <v>108.038</v>
      </c>
      <c r="D220" s="2">
        <f t="shared" si="15"/>
        <v>380.96699999999998</v>
      </c>
      <c r="E220" s="5">
        <f t="shared" si="16"/>
        <v>949.89886040132546</v>
      </c>
      <c r="F220">
        <f t="shared" si="17"/>
        <v>-0.29708960766003517</v>
      </c>
      <c r="G220">
        <f t="shared" si="18"/>
        <v>-0.3303551112514071</v>
      </c>
      <c r="H220">
        <f t="shared" si="19"/>
        <v>0.8993038023072808</v>
      </c>
    </row>
    <row r="221" spans="1:8" x14ac:dyDescent="0.2">
      <c r="A221">
        <v>213</v>
      </c>
      <c r="B221">
        <v>472.78800000000001</v>
      </c>
      <c r="C221">
        <v>107.596</v>
      </c>
      <c r="D221" s="2">
        <f t="shared" si="15"/>
        <v>380.524</v>
      </c>
      <c r="E221" s="5">
        <f t="shared" si="16"/>
        <v>948.81678330452951</v>
      </c>
      <c r="F221">
        <f t="shared" si="17"/>
        <v>-0.29809394360464192</v>
      </c>
      <c r="G221">
        <f t="shared" si="18"/>
        <v>-0.32733673654427758</v>
      </c>
      <c r="H221">
        <f t="shared" si="19"/>
        <v>0.91066449415866246</v>
      </c>
    </row>
    <row r="222" spans="1:8" x14ac:dyDescent="0.2">
      <c r="A222">
        <v>214</v>
      </c>
      <c r="B222">
        <v>473.32400000000001</v>
      </c>
      <c r="C222">
        <v>107.152</v>
      </c>
      <c r="D222" s="2">
        <f t="shared" si="15"/>
        <v>380.08349999999996</v>
      </c>
      <c r="E222" s="5">
        <f t="shared" si="16"/>
        <v>947.73993948717907</v>
      </c>
      <c r="F222">
        <f t="shared" si="17"/>
        <v>-0.29306128137612275</v>
      </c>
      <c r="G222">
        <f t="shared" si="18"/>
        <v>-0.32558594650176526</v>
      </c>
      <c r="H222">
        <f t="shared" si="19"/>
        <v>0.90010421065435586</v>
      </c>
    </row>
    <row r="223" spans="1:8" x14ac:dyDescent="0.2">
      <c r="A223">
        <v>215</v>
      </c>
      <c r="B223">
        <v>473.86099999999999</v>
      </c>
      <c r="C223">
        <v>106.715</v>
      </c>
      <c r="D223" s="2">
        <f t="shared" si="15"/>
        <v>379.65</v>
      </c>
      <c r="E223" s="5">
        <f t="shared" si="16"/>
        <v>946.67935793615402</v>
      </c>
      <c r="F223">
        <f t="shared" si="17"/>
        <v>-0.28804423488056041</v>
      </c>
      <c r="G223">
        <f t="shared" si="18"/>
        <v>-0.32266822939620821</v>
      </c>
      <c r="H223">
        <f t="shared" si="19"/>
        <v>0.89269475157055955</v>
      </c>
    </row>
    <row r="224" spans="1:8" x14ac:dyDescent="0.2">
      <c r="A224">
        <v>216</v>
      </c>
      <c r="B224">
        <v>474.39699999999999</v>
      </c>
      <c r="C224">
        <v>106.285</v>
      </c>
      <c r="D224" s="2">
        <f t="shared" si="15"/>
        <v>379.2165</v>
      </c>
      <c r="E224" s="5">
        <f t="shared" si="16"/>
        <v>945.61793353814244</v>
      </c>
      <c r="F224">
        <f t="shared" si="17"/>
        <v>-0.29240511215015458</v>
      </c>
      <c r="G224">
        <f t="shared" si="18"/>
        <v>-0.32032722743621234</v>
      </c>
      <c r="H224">
        <f t="shared" si="19"/>
        <v>0.91283252594686803</v>
      </c>
    </row>
    <row r="225" spans="1:8" x14ac:dyDescent="0.2">
      <c r="A225">
        <v>217</v>
      </c>
      <c r="B225">
        <v>474.93299999999999</v>
      </c>
      <c r="C225">
        <v>105.848</v>
      </c>
      <c r="D225" s="2">
        <f t="shared" si="15"/>
        <v>378.78199999999998</v>
      </c>
      <c r="E225" s="5">
        <f t="shared" si="16"/>
        <v>944.55321512043611</v>
      </c>
      <c r="F225">
        <f t="shared" si="17"/>
        <v>-0.28873404936831426</v>
      </c>
      <c r="G225">
        <f t="shared" si="18"/>
        <v>-0.31861427875460957</v>
      </c>
      <c r="H225">
        <f t="shared" si="19"/>
        <v>0.90621817232080648</v>
      </c>
    </row>
    <row r="226" spans="1:8" x14ac:dyDescent="0.2">
      <c r="A226">
        <v>218</v>
      </c>
      <c r="B226">
        <v>475.47</v>
      </c>
      <c r="C226">
        <v>105.416</v>
      </c>
      <c r="D226" s="2">
        <f t="shared" si="15"/>
        <v>378.34849999999994</v>
      </c>
      <c r="E226" s="5">
        <f t="shared" si="16"/>
        <v>943.49010382303572</v>
      </c>
      <c r="F226">
        <f t="shared" si="17"/>
        <v>-0.29041191489735485</v>
      </c>
      <c r="G226">
        <f t="shared" si="18"/>
        <v>-0.31629563799836879</v>
      </c>
      <c r="H226">
        <f t="shared" si="19"/>
        <v>0.91816604470167418</v>
      </c>
    </row>
    <row r="227" spans="1:8" x14ac:dyDescent="0.2">
      <c r="A227">
        <v>219</v>
      </c>
      <c r="B227">
        <v>476.00700000000001</v>
      </c>
      <c r="C227">
        <v>104.98099999999999</v>
      </c>
      <c r="D227" s="2">
        <f t="shared" si="15"/>
        <v>377.91549999999995</v>
      </c>
      <c r="E227" s="5">
        <f t="shared" si="16"/>
        <v>942.42737807842991</v>
      </c>
      <c r="F227">
        <f t="shared" si="17"/>
        <v>-0.28741735508588478</v>
      </c>
      <c r="G227">
        <f t="shared" si="18"/>
        <v>-0.31342145503112706</v>
      </c>
      <c r="H227">
        <f t="shared" si="19"/>
        <v>0.91703152567312374</v>
      </c>
    </row>
    <row r="228" spans="1:8" x14ac:dyDescent="0.2">
      <c r="A228">
        <v>220</v>
      </c>
      <c r="B228">
        <v>476.54300000000001</v>
      </c>
      <c r="C228">
        <v>104.55</v>
      </c>
      <c r="D228" s="2">
        <f t="shared" si="15"/>
        <v>377.49199999999996</v>
      </c>
      <c r="E228" s="5">
        <f t="shared" si="16"/>
        <v>941.38715602587581</v>
      </c>
      <c r="F228">
        <f t="shared" si="17"/>
        <v>-0.27710822946722435</v>
      </c>
      <c r="G228">
        <f t="shared" si="18"/>
        <v>-0.31122321436000611</v>
      </c>
      <c r="H228">
        <f t="shared" si="19"/>
        <v>0.89038418948620135</v>
      </c>
    </row>
    <row r="229" spans="1:8" x14ac:dyDescent="0.2">
      <c r="A229">
        <v>221</v>
      </c>
      <c r="B229">
        <v>477.07900000000001</v>
      </c>
      <c r="C229">
        <v>104.134</v>
      </c>
      <c r="D229" s="2">
        <f t="shared" si="15"/>
        <v>377.07549999999998</v>
      </c>
      <c r="E229" s="5">
        <f t="shared" si="16"/>
        <v>940.3633443276475</v>
      </c>
      <c r="F229">
        <f t="shared" si="17"/>
        <v>-0.27747225972010348</v>
      </c>
      <c r="G229">
        <f t="shared" si="18"/>
        <v>-0.30960351794742386</v>
      </c>
      <c r="H229">
        <f t="shared" si="19"/>
        <v>0.89621804545264616</v>
      </c>
    </row>
    <row r="230" spans="1:8" x14ac:dyDescent="0.2">
      <c r="A230">
        <v>222</v>
      </c>
      <c r="B230">
        <v>477.61599999999999</v>
      </c>
      <c r="C230">
        <v>103.717</v>
      </c>
      <c r="D230" s="2">
        <f t="shared" si="15"/>
        <v>376.65549999999996</v>
      </c>
      <c r="E230" s="5">
        <f t="shared" si="16"/>
        <v>939.33014272375249</v>
      </c>
      <c r="F230">
        <f t="shared" si="17"/>
        <v>-0.28115541380333264</v>
      </c>
      <c r="G230">
        <f t="shared" si="18"/>
        <v>-0.30737897159137451</v>
      </c>
      <c r="H230">
        <f t="shared" si="19"/>
        <v>0.91468655890064232</v>
      </c>
    </row>
    <row r="231" spans="1:8" x14ac:dyDescent="0.2">
      <c r="A231">
        <v>223</v>
      </c>
      <c r="B231">
        <v>478.15300000000002</v>
      </c>
      <c r="C231">
        <v>103.294</v>
      </c>
      <c r="D231" s="2">
        <f t="shared" si="15"/>
        <v>376.23749999999995</v>
      </c>
      <c r="E231" s="5">
        <f t="shared" si="16"/>
        <v>938.30107726985455</v>
      </c>
      <c r="F231">
        <f t="shared" si="17"/>
        <v>-0.27420798086005688</v>
      </c>
      <c r="G231">
        <f t="shared" si="18"/>
        <v>-0.30464586893375906</v>
      </c>
      <c r="H231">
        <f t="shared" si="19"/>
        <v>0.90008763886990217</v>
      </c>
    </row>
    <row r="232" spans="1:8" x14ac:dyDescent="0.2">
      <c r="A232">
        <v>224</v>
      </c>
      <c r="B232">
        <v>478.68900000000002</v>
      </c>
      <c r="C232">
        <v>102.881</v>
      </c>
      <c r="D232" s="2">
        <f t="shared" si="15"/>
        <v>375.82599999999996</v>
      </c>
      <c r="E232" s="5">
        <f t="shared" si="16"/>
        <v>937.28725043272493</v>
      </c>
      <c r="F232">
        <f t="shared" si="17"/>
        <v>-0.27192202794651937</v>
      </c>
      <c r="G232">
        <f t="shared" si="18"/>
        <v>-0.30307227261667541</v>
      </c>
      <c r="H232">
        <f t="shared" si="19"/>
        <v>0.89721842779872263</v>
      </c>
    </row>
    <row r="233" spans="1:8" x14ac:dyDescent="0.2">
      <c r="A233">
        <v>225</v>
      </c>
      <c r="B233">
        <v>479.226</v>
      </c>
      <c r="C233">
        <v>102.471</v>
      </c>
      <c r="D233" s="2">
        <f t="shared" si="15"/>
        <v>375.41649999999998</v>
      </c>
      <c r="E233" s="5">
        <f t="shared" si="16"/>
        <v>936.27759920839389</v>
      </c>
      <c r="F233">
        <f t="shared" si="17"/>
        <v>-0.27096660194273714</v>
      </c>
      <c r="G233">
        <f t="shared" si="18"/>
        <v>-0.30094250842063319</v>
      </c>
      <c r="H233">
        <f t="shared" si="19"/>
        <v>0.90039324575577029</v>
      </c>
    </row>
    <row r="234" spans="1:8" x14ac:dyDescent="0.2">
      <c r="A234">
        <v>226</v>
      </c>
      <c r="B234">
        <v>479.76299999999998</v>
      </c>
      <c r="C234">
        <v>102.062</v>
      </c>
      <c r="D234" s="2">
        <f t="shared" si="15"/>
        <v>375.0095</v>
      </c>
      <c r="E234" s="5">
        <f t="shared" si="16"/>
        <v>935.27336898215344</v>
      </c>
      <c r="F234">
        <f t="shared" si="17"/>
        <v>-0.26802877153618715</v>
      </c>
      <c r="G234">
        <f t="shared" si="18"/>
        <v>-0.29828392500647166</v>
      </c>
      <c r="H234">
        <f t="shared" si="19"/>
        <v>0.89856927935480235</v>
      </c>
    </row>
    <row r="235" spans="1:8" x14ac:dyDescent="0.2">
      <c r="A235">
        <v>227</v>
      </c>
      <c r="B235">
        <v>480.29899999999998</v>
      </c>
      <c r="C235">
        <v>101.657</v>
      </c>
      <c r="D235" s="2">
        <f t="shared" si="15"/>
        <v>374.60299999999995</v>
      </c>
      <c r="E235" s="5">
        <f t="shared" si="16"/>
        <v>934.26963340806753</v>
      </c>
      <c r="F235">
        <f t="shared" si="17"/>
        <v>-0.2697243905805885</v>
      </c>
      <c r="G235">
        <f t="shared" si="18"/>
        <v>-0.29617708010947036</v>
      </c>
      <c r="H235">
        <f t="shared" si="19"/>
        <v>0.9106862370339236</v>
      </c>
    </row>
    <row r="236" spans="1:8" x14ac:dyDescent="0.2">
      <c r="A236">
        <v>228</v>
      </c>
      <c r="B236">
        <v>480.83499999999998</v>
      </c>
      <c r="C236">
        <v>101.249</v>
      </c>
      <c r="D236" s="2">
        <f t="shared" si="15"/>
        <v>374.20249999999999</v>
      </c>
      <c r="E236" s="5">
        <f t="shared" si="16"/>
        <v>933.27999104026014</v>
      </c>
      <c r="F236">
        <f t="shared" si="17"/>
        <v>-0.25953284621243383</v>
      </c>
      <c r="G236">
        <f t="shared" si="18"/>
        <v>-0.29470299001874872</v>
      </c>
      <c r="H236">
        <f t="shared" si="19"/>
        <v>0.88065901942807778</v>
      </c>
    </row>
    <row r="237" spans="1:8" x14ac:dyDescent="0.2">
      <c r="A237">
        <v>229</v>
      </c>
      <c r="B237">
        <v>481.37200000000001</v>
      </c>
      <c r="C237">
        <v>100.85599999999999</v>
      </c>
      <c r="D237" s="2">
        <f t="shared" si="15"/>
        <v>373.803</v>
      </c>
      <c r="E237" s="5">
        <f t="shared" si="16"/>
        <v>932.29210590171385</v>
      </c>
      <c r="F237">
        <f t="shared" si="17"/>
        <v>-0.26783409701924132</v>
      </c>
      <c r="G237">
        <f t="shared" si="18"/>
        <v>-0.29207108092196388</v>
      </c>
      <c r="H237">
        <f t="shared" si="19"/>
        <v>0.91701683088166386</v>
      </c>
    </row>
    <row r="238" spans="1:8" x14ac:dyDescent="0.2">
      <c r="A238">
        <v>230</v>
      </c>
      <c r="B238">
        <v>481.90800000000002</v>
      </c>
      <c r="C238">
        <v>100.45</v>
      </c>
      <c r="D238" s="2">
        <f t="shared" si="15"/>
        <v>373.39749999999998</v>
      </c>
      <c r="E238" s="5">
        <f t="shared" si="16"/>
        <v>931.28865515309678</v>
      </c>
      <c r="F238">
        <f t="shared" si="17"/>
        <v>-0.26688684021644621</v>
      </c>
      <c r="G238">
        <f t="shared" si="18"/>
        <v>-0.28999985301917747</v>
      </c>
      <c r="H238">
        <f t="shared" si="19"/>
        <v>0.92029991545822332</v>
      </c>
    </row>
    <row r="239" spans="1:8" x14ac:dyDescent="0.2">
      <c r="A239">
        <v>231</v>
      </c>
      <c r="B239">
        <v>482.44400000000002</v>
      </c>
      <c r="C239">
        <v>100.045</v>
      </c>
      <c r="D239" s="2">
        <f t="shared" si="15"/>
        <v>373.19499999999999</v>
      </c>
      <c r="E239" s="5">
        <f t="shared" si="16"/>
        <v>930.78727362919733</v>
      </c>
      <c r="F239">
        <f t="shared" si="17"/>
        <v>-65.892145610368914</v>
      </c>
      <c r="G239">
        <f t="shared" si="18"/>
        <v>-44.694764606595676</v>
      </c>
      <c r="H239">
        <f t="shared" si="19"/>
        <v>1.4742698879914251</v>
      </c>
    </row>
  </sheetData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15"/>
  <sheetViews>
    <sheetView workbookViewId="0">
      <selection activeCell="H17" sqref="H17"/>
    </sheetView>
  </sheetViews>
  <sheetFormatPr baseColWidth="10" defaultRowHeight="16" x14ac:dyDescent="0.2"/>
  <cols>
    <col min="7" max="7" width="18" customWidth="1"/>
  </cols>
  <sheetData>
    <row r="2" spans="1:12" x14ac:dyDescent="0.2">
      <c r="A2" s="2"/>
    </row>
    <row r="3" spans="1:12" x14ac:dyDescent="0.2">
      <c r="A3" s="2"/>
      <c r="B3" s="2" t="s">
        <v>18</v>
      </c>
      <c r="C3" s="2"/>
      <c r="D3" s="2"/>
      <c r="E3" s="2"/>
      <c r="F3" s="2"/>
    </row>
    <row r="4" spans="1:12" x14ac:dyDescent="0.2">
      <c r="A4" s="2"/>
      <c r="B4" s="1" t="s">
        <v>15</v>
      </c>
      <c r="C4" s="2">
        <v>11.07</v>
      </c>
      <c r="D4" s="2">
        <v>-1.6439999999999999</v>
      </c>
      <c r="E4" s="2">
        <v>3.6880000000000002E-4</v>
      </c>
      <c r="F4" s="2">
        <v>2.1909999999999999E-2</v>
      </c>
    </row>
    <row r="5" spans="1:12" x14ac:dyDescent="0.2"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</row>
    <row r="6" spans="1:12" x14ac:dyDescent="0.2">
      <c r="F6">
        <v>5.6703729999999996E-8</v>
      </c>
      <c r="H6">
        <v>707.6</v>
      </c>
      <c r="I6">
        <f>H6/1000000</f>
        <v>7.0760000000000007E-4</v>
      </c>
      <c r="J6">
        <v>22</v>
      </c>
      <c r="K6">
        <f>J6+273.15</f>
        <v>295.14999999999998</v>
      </c>
      <c r="L6">
        <f>2*(20.1*10^-3)^2</f>
        <v>8.0802000000000022E-4</v>
      </c>
    </row>
    <row r="8" spans="1:12" x14ac:dyDescent="0.2">
      <c r="B8" t="s">
        <v>7</v>
      </c>
      <c r="C8" t="s">
        <v>8</v>
      </c>
      <c r="D8" t="s">
        <v>19</v>
      </c>
      <c r="E8" t="s">
        <v>20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</row>
    <row r="9" spans="1:12" x14ac:dyDescent="0.2">
      <c r="A9">
        <v>1</v>
      </c>
      <c r="B9" s="2">
        <v>592.95000000000005</v>
      </c>
      <c r="C9" s="2">
        <v>310.50700000000001</v>
      </c>
      <c r="D9" s="2">
        <f>AVERAGE(C9:C10)+273.15</f>
        <v>582.73299999999995</v>
      </c>
      <c r="E9" s="5">
        <f>1/($C$4*D9^$D$4+$E$4*D9^$F$4)</f>
        <v>1353.940570625007</v>
      </c>
      <c r="F9">
        <f>$I$6*E9*((C10+273.15)-(C9+273.15))</f>
        <v>-1.7704733466867815</v>
      </c>
      <c r="G9">
        <f>-$L$6*$F$6*(B10-B9)*((C10+273.15)^4-$K$6^4)</f>
        <v>-2.6325101866343052</v>
      </c>
      <c r="H9">
        <f>F9/G9</f>
        <v>0.67254187872691662</v>
      </c>
      <c r="I9">
        <f>AVERAGE(H9:H206)</f>
        <v>0.92715810485668615</v>
      </c>
      <c r="J9">
        <f>STDEV(H9:H206)</f>
        <v>2.6754384988679079E-2</v>
      </c>
      <c r="K9">
        <f>J9/SQRT(193)</f>
        <v>1.9258227716445636E-3</v>
      </c>
    </row>
    <row r="10" spans="1:12" x14ac:dyDescent="0.2">
      <c r="A10">
        <v>2</v>
      </c>
      <c r="B10" s="2">
        <v>593.48699999999997</v>
      </c>
      <c r="C10" s="2">
        <v>308.65899999999999</v>
      </c>
      <c r="D10" s="2">
        <f t="shared" ref="D10:D73" si="0">AVERAGE(C10:C11)+273.15</f>
        <v>580.78449999999998</v>
      </c>
      <c r="E10" s="5">
        <f t="shared" ref="E10:E73" si="1">1/($C$4*D10^$D$4+$E$4*D10^$F$4)</f>
        <v>1350.8208311183455</v>
      </c>
      <c r="F10">
        <f>$I$6*E10*((C11+273.15)-(C10+273.15))</f>
        <v>-1.9585178403835295</v>
      </c>
      <c r="G10">
        <f>-$L$6*$F$6*(B11-B10)*((C11+273.15)^4-$K$6^4)</f>
        <v>-2.5930047944651888</v>
      </c>
      <c r="H10">
        <f>F10/G10</f>
        <v>0.75530822178347601</v>
      </c>
    </row>
    <row r="11" spans="1:12" x14ac:dyDescent="0.2">
      <c r="A11">
        <v>3</v>
      </c>
      <c r="B11" s="2">
        <v>594.024</v>
      </c>
      <c r="C11" s="2">
        <v>306.61</v>
      </c>
      <c r="D11" s="2">
        <f t="shared" si="0"/>
        <v>578.67100000000005</v>
      </c>
      <c r="E11" s="5">
        <f t="shared" si="1"/>
        <v>1347.4215565390966</v>
      </c>
      <c r="F11">
        <f t="shared" ref="F11:F73" si="2">$I$6*E11*((C12+273.15)-(C11+273.15))</f>
        <v>-2.0765825046405846</v>
      </c>
      <c r="G11">
        <f>-$L$6*$F$6*(B12-B11)*((C12+273.15)^4-$K$6^4)</f>
        <v>-2.5467176551448367</v>
      </c>
      <c r="H11">
        <f t="shared" ref="H11:H73" si="3">F11/G11</f>
        <v>0.81539565269259706</v>
      </c>
    </row>
    <row r="12" spans="1:12" x14ac:dyDescent="0.2">
      <c r="A12">
        <v>4</v>
      </c>
      <c r="B12" s="2">
        <v>594.55999999999995</v>
      </c>
      <c r="C12" s="2">
        <v>304.43200000000002</v>
      </c>
      <c r="D12" s="2">
        <f t="shared" si="0"/>
        <v>576.45499999999993</v>
      </c>
      <c r="E12" s="5">
        <f t="shared" si="1"/>
        <v>1343.8401915879733</v>
      </c>
      <c r="F12">
        <f t="shared" si="2"/>
        <v>-2.1433315743055013</v>
      </c>
      <c r="G12">
        <f t="shared" ref="G12:G73" si="4">-$L$6*$F$6*(B13-B12)*((C13+273.15)^4-$K$6^4)</f>
        <v>-2.5089757567542033</v>
      </c>
      <c r="H12">
        <f t="shared" si="3"/>
        <v>0.85426555778214197</v>
      </c>
    </row>
    <row r="13" spans="1:12" x14ac:dyDescent="0.2">
      <c r="A13">
        <v>5</v>
      </c>
      <c r="B13" s="2">
        <v>595.09699999999998</v>
      </c>
      <c r="C13" s="2">
        <v>302.178</v>
      </c>
      <c r="D13" s="2">
        <f>AVERAGE(C13:C14)+273.15</f>
        <v>574.18599999999992</v>
      </c>
      <c r="E13" s="5">
        <f t="shared" si="1"/>
        <v>1340.1548091054617</v>
      </c>
      <c r="F13">
        <f t="shared" si="2"/>
        <v>-2.1659024520361809</v>
      </c>
      <c r="G13">
        <f t="shared" si="4"/>
        <v>-2.4664233988132107</v>
      </c>
      <c r="H13">
        <f t="shared" si="3"/>
        <v>0.8781551671454163</v>
      </c>
    </row>
    <row r="14" spans="1:12" x14ac:dyDescent="0.2">
      <c r="A14">
        <v>6</v>
      </c>
      <c r="B14" s="2">
        <v>595.63400000000001</v>
      </c>
      <c r="C14" s="2">
        <v>299.89400000000001</v>
      </c>
      <c r="D14" s="2">
        <f t="shared" si="0"/>
        <v>571.90350000000001</v>
      </c>
      <c r="E14" s="5">
        <f t="shared" si="1"/>
        <v>1336.4286673510132</v>
      </c>
      <c r="F14">
        <f t="shared" si="2"/>
        <v>-2.1570434459651526</v>
      </c>
      <c r="G14">
        <f t="shared" si="4"/>
        <v>-2.4199169444406583</v>
      </c>
      <c r="H14">
        <f t="shared" si="3"/>
        <v>0.89137085920266301</v>
      </c>
    </row>
    <row r="15" spans="1:12" x14ac:dyDescent="0.2">
      <c r="A15">
        <v>7</v>
      </c>
      <c r="B15" s="2">
        <v>596.16999999999996</v>
      </c>
      <c r="C15" s="2">
        <v>297.613</v>
      </c>
      <c r="D15" s="2">
        <f>AVERAGE(C15:C16)+273.15</f>
        <v>569.61699999999996</v>
      </c>
      <c r="E15" s="5">
        <f t="shared" si="1"/>
        <v>1332.6769698003714</v>
      </c>
      <c r="F15">
        <f t="shared" si="2"/>
        <v>-2.1613610970199835</v>
      </c>
      <c r="G15">
        <f t="shared" si="4"/>
        <v>-2.3827415883350458</v>
      </c>
      <c r="H15">
        <f t="shared" si="3"/>
        <v>0.90709001244664844</v>
      </c>
    </row>
    <row r="16" spans="1:12" x14ac:dyDescent="0.2">
      <c r="A16">
        <v>8</v>
      </c>
      <c r="B16" s="2">
        <v>596.70699999999999</v>
      </c>
      <c r="C16" s="2">
        <v>295.32100000000003</v>
      </c>
      <c r="D16" s="2">
        <f>AVERAGE(C16:C17)+273.15</f>
        <v>567.33699999999999</v>
      </c>
      <c r="E16" s="5">
        <f t="shared" si="1"/>
        <v>1328.9168881345086</v>
      </c>
      <c r="F16">
        <f t="shared" si="2"/>
        <v>-2.1326947262197704</v>
      </c>
      <c r="G16">
        <f t="shared" si="4"/>
        <v>-2.3419814054098649</v>
      </c>
      <c r="H16">
        <f t="shared" si="3"/>
        <v>0.91063691679760894</v>
      </c>
    </row>
    <row r="17" spans="1:8" x14ac:dyDescent="0.2">
      <c r="A17">
        <v>9</v>
      </c>
      <c r="B17" s="2">
        <v>597.24400000000003</v>
      </c>
      <c r="C17" s="2">
        <v>293.053</v>
      </c>
      <c r="D17" s="2">
        <f t="shared" si="0"/>
        <v>565.07749999999999</v>
      </c>
      <c r="E17" s="5">
        <f t="shared" si="1"/>
        <v>1325.1717615380292</v>
      </c>
      <c r="F17">
        <f t="shared" si="2"/>
        <v>-2.1107436530831385</v>
      </c>
      <c r="G17">
        <f t="shared" si="4"/>
        <v>-2.3020081720747401</v>
      </c>
      <c r="H17">
        <f t="shared" si="3"/>
        <v>0.91691405733837172</v>
      </c>
    </row>
    <row r="18" spans="1:8" x14ac:dyDescent="0.2">
      <c r="A18">
        <v>10</v>
      </c>
      <c r="B18" s="2">
        <v>597.78099999999995</v>
      </c>
      <c r="C18" s="2">
        <v>290.80200000000002</v>
      </c>
      <c r="D18" s="2">
        <f t="shared" si="0"/>
        <v>562.84299999999996</v>
      </c>
      <c r="E18" s="5">
        <f t="shared" si="1"/>
        <v>1321.4495316123407</v>
      </c>
      <c r="F18">
        <f t="shared" si="2"/>
        <v>-2.073957953245873</v>
      </c>
      <c r="G18">
        <f t="shared" si="4"/>
        <v>-2.258872046524377</v>
      </c>
      <c r="H18">
        <f t="shared" si="3"/>
        <v>0.9181387482469302</v>
      </c>
    </row>
    <row r="19" spans="1:8" x14ac:dyDescent="0.2">
      <c r="A19">
        <v>11</v>
      </c>
      <c r="B19" s="2">
        <v>598.31700000000001</v>
      </c>
      <c r="C19" s="2">
        <v>288.584</v>
      </c>
      <c r="D19" s="2">
        <f t="shared" si="0"/>
        <v>560.63199999999995</v>
      </c>
      <c r="E19" s="5">
        <f t="shared" si="1"/>
        <v>1317.7482191425952</v>
      </c>
      <c r="F19">
        <f t="shared" si="2"/>
        <v>-2.0550947622630762</v>
      </c>
      <c r="G19">
        <f t="shared" si="4"/>
        <v>-2.224864225878262</v>
      </c>
      <c r="H19">
        <f t="shared" si="3"/>
        <v>0.9236944611538398</v>
      </c>
    </row>
    <row r="20" spans="1:8" x14ac:dyDescent="0.2">
      <c r="A20">
        <v>12</v>
      </c>
      <c r="B20" s="2">
        <v>598.85400000000004</v>
      </c>
      <c r="C20" s="2">
        <v>286.38</v>
      </c>
      <c r="D20" s="2">
        <f t="shared" si="0"/>
        <v>558.44149999999991</v>
      </c>
      <c r="E20" s="5">
        <f t="shared" si="1"/>
        <v>1314.0632650656023</v>
      </c>
      <c r="F20">
        <f t="shared" si="2"/>
        <v>-2.0242424491666546</v>
      </c>
      <c r="G20">
        <f t="shared" si="4"/>
        <v>-2.1875511415707716</v>
      </c>
      <c r="H20">
        <f t="shared" si="3"/>
        <v>0.92534634308624519</v>
      </c>
    </row>
    <row r="21" spans="1:8" x14ac:dyDescent="0.2">
      <c r="A21">
        <v>13</v>
      </c>
      <c r="B21" s="2">
        <v>599.39099999999996</v>
      </c>
      <c r="C21" s="2">
        <v>284.20299999999997</v>
      </c>
      <c r="D21" s="2">
        <f t="shared" si="0"/>
        <v>556.28449999999998</v>
      </c>
      <c r="E21" s="5">
        <f t="shared" si="1"/>
        <v>1310.4171229865408</v>
      </c>
      <c r="F21">
        <f t="shared" si="2"/>
        <v>-1.9815357208534685</v>
      </c>
      <c r="G21">
        <f t="shared" si="4"/>
        <v>-2.1473402044895198</v>
      </c>
      <c r="H21">
        <f t="shared" si="3"/>
        <v>0.92278611312292391</v>
      </c>
    </row>
    <row r="22" spans="1:8" x14ac:dyDescent="0.2">
      <c r="A22">
        <v>14</v>
      </c>
      <c r="B22" s="2">
        <v>599.92700000000002</v>
      </c>
      <c r="C22" s="2">
        <v>282.06599999999997</v>
      </c>
      <c r="D22" s="2">
        <f t="shared" si="0"/>
        <v>554.16200000000003</v>
      </c>
      <c r="E22" s="5">
        <f t="shared" si="1"/>
        <v>1306.8122345714437</v>
      </c>
      <c r="F22">
        <f t="shared" si="2"/>
        <v>-1.9492683107811959</v>
      </c>
      <c r="G22">
        <f t="shared" si="4"/>
        <v>-2.1160402815689832</v>
      </c>
      <c r="H22">
        <f t="shared" si="3"/>
        <v>0.92118676934442356</v>
      </c>
    </row>
    <row r="23" spans="1:8" x14ac:dyDescent="0.2">
      <c r="A23">
        <v>15</v>
      </c>
      <c r="B23" s="2">
        <v>600.46400000000006</v>
      </c>
      <c r="C23" s="2">
        <v>279.95800000000003</v>
      </c>
      <c r="D23" s="2">
        <f t="shared" si="0"/>
        <v>552.0625</v>
      </c>
      <c r="E23" s="5">
        <f t="shared" si="1"/>
        <v>1303.2296882113117</v>
      </c>
      <c r="F23">
        <f t="shared" si="2"/>
        <v>-1.9282476995479787</v>
      </c>
      <c r="G23">
        <f t="shared" si="4"/>
        <v>-2.0814153958043562</v>
      </c>
      <c r="H23">
        <f t="shared" si="3"/>
        <v>0.92641175972603662</v>
      </c>
    </row>
    <row r="24" spans="1:8" x14ac:dyDescent="0.2">
      <c r="A24">
        <v>16</v>
      </c>
      <c r="B24" s="2">
        <v>601.00099999999998</v>
      </c>
      <c r="C24" s="2">
        <v>277.86700000000002</v>
      </c>
      <c r="D24" s="2">
        <f t="shared" si="0"/>
        <v>549.98199999999997</v>
      </c>
      <c r="E24" s="5">
        <f t="shared" si="1"/>
        <v>1299.6630911013492</v>
      </c>
      <c r="F24">
        <f t="shared" si="2"/>
        <v>-1.9036581187551076</v>
      </c>
      <c r="G24">
        <f t="shared" si="4"/>
        <v>-2.0475243221800818</v>
      </c>
      <c r="H24">
        <f t="shared" si="3"/>
        <v>0.92973651064042351</v>
      </c>
    </row>
    <row r="25" spans="1:8" x14ac:dyDescent="0.2">
      <c r="A25">
        <v>17</v>
      </c>
      <c r="B25" s="2">
        <v>601.53800000000001</v>
      </c>
      <c r="C25" s="2">
        <v>275.79700000000003</v>
      </c>
      <c r="D25" s="2">
        <f t="shared" si="0"/>
        <v>547.93349999999998</v>
      </c>
      <c r="E25" s="5">
        <f t="shared" si="1"/>
        <v>1296.1352668993156</v>
      </c>
      <c r="F25">
        <f t="shared" si="2"/>
        <v>-1.8590535532171164</v>
      </c>
      <c r="G25">
        <f t="shared" si="4"/>
        <v>-2.0109549410854357</v>
      </c>
      <c r="H25">
        <f t="shared" si="3"/>
        <v>0.92446305744358015</v>
      </c>
    </row>
    <row r="26" spans="1:8" x14ac:dyDescent="0.2">
      <c r="A26">
        <v>18</v>
      </c>
      <c r="B26" s="2">
        <v>602.07399999999996</v>
      </c>
      <c r="C26" s="2">
        <v>273.77</v>
      </c>
      <c r="D26" s="2">
        <f t="shared" si="0"/>
        <v>545.91949999999997</v>
      </c>
      <c r="E26" s="5">
        <f t="shared" si="1"/>
        <v>1292.6512370368564</v>
      </c>
      <c r="F26">
        <f t="shared" si="2"/>
        <v>-1.8302747106698651</v>
      </c>
      <c r="G26">
        <f t="shared" si="4"/>
        <v>-1.9826659939699445</v>
      </c>
      <c r="H26">
        <f t="shared" si="3"/>
        <v>0.92313819687049647</v>
      </c>
    </row>
    <row r="27" spans="1:8" x14ac:dyDescent="0.2">
      <c r="A27">
        <v>19</v>
      </c>
      <c r="B27" s="2">
        <v>602.61099999999999</v>
      </c>
      <c r="C27" s="2">
        <v>271.76900000000001</v>
      </c>
      <c r="D27" s="2">
        <f t="shared" si="0"/>
        <v>543.92449999999997</v>
      </c>
      <c r="E27" s="5">
        <f t="shared" si="1"/>
        <v>1289.1847482381104</v>
      </c>
      <c r="F27">
        <f t="shared" si="2"/>
        <v>-1.8144197573002177</v>
      </c>
      <c r="G27">
        <f t="shared" si="4"/>
        <v>-1.951165300546748</v>
      </c>
      <c r="H27">
        <f t="shared" si="3"/>
        <v>0.92991596190839798</v>
      </c>
    </row>
    <row r="28" spans="1:8" x14ac:dyDescent="0.2">
      <c r="A28">
        <v>20</v>
      </c>
      <c r="B28" s="2">
        <v>603.14800000000002</v>
      </c>
      <c r="C28" s="2">
        <v>269.77999999999997</v>
      </c>
      <c r="D28" s="2">
        <f t="shared" si="0"/>
        <v>541.9559999999999</v>
      </c>
      <c r="E28" s="5">
        <f t="shared" si="1"/>
        <v>1285.749297550884</v>
      </c>
      <c r="F28">
        <f t="shared" si="2"/>
        <v>-1.772283003340748</v>
      </c>
      <c r="G28">
        <f t="shared" si="4"/>
        <v>-1.9170710697533162</v>
      </c>
      <c r="H28">
        <f t="shared" si="3"/>
        <v>0.92447433551266345</v>
      </c>
    </row>
    <row r="29" spans="1:8" x14ac:dyDescent="0.2">
      <c r="A29">
        <v>21</v>
      </c>
      <c r="B29" s="2">
        <v>603.68399999999997</v>
      </c>
      <c r="C29" s="2">
        <v>267.83199999999999</v>
      </c>
      <c r="D29" s="2">
        <f t="shared" si="0"/>
        <v>540.01900000000001</v>
      </c>
      <c r="E29" s="5">
        <f t="shared" si="1"/>
        <v>1282.3542158358891</v>
      </c>
      <c r="F29">
        <f t="shared" si="2"/>
        <v>-1.7476405418596026</v>
      </c>
      <c r="G29">
        <f t="shared" si="4"/>
        <v>-1.8907971130786103</v>
      </c>
      <c r="H29">
        <f t="shared" si="3"/>
        <v>0.92428771430377366</v>
      </c>
    </row>
    <row r="30" spans="1:8" x14ac:dyDescent="0.2">
      <c r="A30">
        <v>22</v>
      </c>
      <c r="B30" s="2">
        <v>604.221</v>
      </c>
      <c r="C30" s="2">
        <v>265.90600000000001</v>
      </c>
      <c r="D30" s="2">
        <f t="shared" si="0"/>
        <v>538.10449999999992</v>
      </c>
      <c r="E30" s="5">
        <f t="shared" si="1"/>
        <v>1278.9842838118568</v>
      </c>
      <c r="F30">
        <f t="shared" si="2"/>
        <v>-1.7222326583657068</v>
      </c>
      <c r="G30">
        <f t="shared" si="4"/>
        <v>-1.8616155847545788</v>
      </c>
      <c r="H30">
        <f t="shared" si="3"/>
        <v>0.92512797618889342</v>
      </c>
    </row>
    <row r="31" spans="1:8" x14ac:dyDescent="0.2">
      <c r="A31">
        <v>23</v>
      </c>
      <c r="B31" s="2">
        <v>604.75800000000004</v>
      </c>
      <c r="C31" s="2">
        <v>264.00299999999999</v>
      </c>
      <c r="D31" s="2">
        <f t="shared" si="0"/>
        <v>536.21349999999995</v>
      </c>
      <c r="E31" s="5">
        <f t="shared" si="1"/>
        <v>1275.641724318263</v>
      </c>
      <c r="F31">
        <f t="shared" si="2"/>
        <v>-1.6960682340757833</v>
      </c>
      <c r="G31">
        <f t="shared" si="4"/>
        <v>-1.8331047875993982</v>
      </c>
      <c r="H31">
        <f t="shared" si="3"/>
        <v>0.92524346974016936</v>
      </c>
    </row>
    <row r="32" spans="1:8" x14ac:dyDescent="0.2">
      <c r="A32">
        <v>24</v>
      </c>
      <c r="B32" s="2">
        <v>605.29499999999996</v>
      </c>
      <c r="C32" s="2">
        <v>262.12400000000002</v>
      </c>
      <c r="D32" s="2">
        <f t="shared" si="0"/>
        <v>534.34400000000005</v>
      </c>
      <c r="E32" s="5">
        <f t="shared" si="1"/>
        <v>1272.3234513527241</v>
      </c>
      <c r="F32">
        <f t="shared" si="2"/>
        <v>-1.6745506979695812</v>
      </c>
      <c r="G32">
        <f t="shared" si="4"/>
        <v>-1.8018148550460806</v>
      </c>
      <c r="H32">
        <f t="shared" si="3"/>
        <v>0.92936890451308618</v>
      </c>
    </row>
    <row r="33" spans="1:8" x14ac:dyDescent="0.2">
      <c r="A33">
        <v>25</v>
      </c>
      <c r="B33" s="2">
        <v>605.83100000000002</v>
      </c>
      <c r="C33" s="2">
        <v>260.26400000000001</v>
      </c>
      <c r="D33" s="2">
        <f t="shared" si="0"/>
        <v>532.50099999999998</v>
      </c>
      <c r="E33" s="5">
        <f t="shared" si="1"/>
        <v>1269.0388191602187</v>
      </c>
      <c r="F33">
        <f t="shared" si="2"/>
        <v>-1.6396966317673893</v>
      </c>
      <c r="G33">
        <f t="shared" si="4"/>
        <v>-1.7780413547975822</v>
      </c>
      <c r="H33">
        <f t="shared" si="3"/>
        <v>0.9221926291776591</v>
      </c>
    </row>
    <row r="34" spans="1:8" x14ac:dyDescent="0.2">
      <c r="A34">
        <v>26</v>
      </c>
      <c r="B34" s="2">
        <v>606.36800000000005</v>
      </c>
      <c r="C34" s="2">
        <v>258.43799999999999</v>
      </c>
      <c r="D34" s="2">
        <f t="shared" si="0"/>
        <v>530.68499999999995</v>
      </c>
      <c r="E34" s="5">
        <f t="shared" si="1"/>
        <v>1265.7892546625715</v>
      </c>
      <c r="F34">
        <f t="shared" si="2"/>
        <v>-1.6175844927382554</v>
      </c>
      <c r="G34">
        <f t="shared" si="4"/>
        <v>-1.7514771110949681</v>
      </c>
      <c r="H34">
        <f t="shared" si="3"/>
        <v>0.9235544572586466</v>
      </c>
    </row>
    <row r="35" spans="1:8" x14ac:dyDescent="0.2">
      <c r="A35">
        <v>27</v>
      </c>
      <c r="B35" s="2">
        <v>606.90499999999997</v>
      </c>
      <c r="C35" s="2">
        <v>256.63200000000001</v>
      </c>
      <c r="D35" s="2">
        <f t="shared" si="0"/>
        <v>528.88799999999992</v>
      </c>
      <c r="E35" s="5">
        <f t="shared" si="1"/>
        <v>1262.5608940481575</v>
      </c>
      <c r="F35">
        <f t="shared" si="2"/>
        <v>-1.5973779024677253</v>
      </c>
      <c r="G35">
        <f t="shared" si="4"/>
        <v>-1.7222307726370094</v>
      </c>
      <c r="H35">
        <f t="shared" si="3"/>
        <v>0.92750514498233327</v>
      </c>
    </row>
    <row r="36" spans="1:8" x14ac:dyDescent="0.2">
      <c r="A36">
        <v>28</v>
      </c>
      <c r="B36" s="2">
        <v>607.44100000000003</v>
      </c>
      <c r="C36" s="2">
        <v>254.84399999999999</v>
      </c>
      <c r="D36" s="2">
        <f t="shared" si="0"/>
        <v>527.11299999999994</v>
      </c>
      <c r="E36" s="5">
        <f t="shared" si="1"/>
        <v>1259.3595223477569</v>
      </c>
      <c r="F36">
        <f t="shared" si="2"/>
        <v>-1.5701583700993365</v>
      </c>
      <c r="G36">
        <f t="shared" si="4"/>
        <v>-1.7000466619526626</v>
      </c>
      <c r="H36">
        <f t="shared" si="3"/>
        <v>0.92359721955858709</v>
      </c>
    </row>
    <row r="37" spans="1:8" x14ac:dyDescent="0.2">
      <c r="A37">
        <v>29</v>
      </c>
      <c r="B37" s="2">
        <v>607.97799999999995</v>
      </c>
      <c r="C37" s="2">
        <v>253.08199999999999</v>
      </c>
      <c r="D37" s="2">
        <f t="shared" si="0"/>
        <v>525.35899999999992</v>
      </c>
      <c r="E37" s="5">
        <f t="shared" si="1"/>
        <v>1256.1837504019472</v>
      </c>
      <c r="F37">
        <f t="shared" si="2"/>
        <v>-1.5519768356355768</v>
      </c>
      <c r="G37">
        <f t="shared" si="4"/>
        <v>-1.6751304518748489</v>
      </c>
      <c r="H37">
        <f t="shared" si="3"/>
        <v>0.92648117876345959</v>
      </c>
    </row>
    <row r="38" spans="1:8" x14ac:dyDescent="0.2">
      <c r="A38">
        <v>30</v>
      </c>
      <c r="B38" s="2">
        <v>608.51499999999999</v>
      </c>
      <c r="C38" s="2">
        <v>251.33600000000001</v>
      </c>
      <c r="D38" s="2">
        <f t="shared" si="0"/>
        <v>523.62450000000001</v>
      </c>
      <c r="E38" s="5">
        <f t="shared" si="1"/>
        <v>1253.0312482159952</v>
      </c>
      <c r="F38">
        <f t="shared" si="2"/>
        <v>-1.5276891820625129</v>
      </c>
      <c r="G38">
        <f t="shared" si="4"/>
        <v>-1.6477111080522036</v>
      </c>
      <c r="H38">
        <f t="shared" si="3"/>
        <v>0.92715839238859576</v>
      </c>
    </row>
    <row r="39" spans="1:8" x14ac:dyDescent="0.2">
      <c r="A39">
        <v>31</v>
      </c>
      <c r="B39" s="2">
        <v>609.05100000000004</v>
      </c>
      <c r="C39" s="2">
        <v>249.613</v>
      </c>
      <c r="D39" s="2">
        <f t="shared" si="0"/>
        <v>521.91549999999995</v>
      </c>
      <c r="E39" s="5">
        <f t="shared" si="1"/>
        <v>1249.9133509757555</v>
      </c>
      <c r="F39">
        <f t="shared" si="2"/>
        <v>-1.4991235747199474</v>
      </c>
      <c r="G39">
        <f t="shared" si="4"/>
        <v>-1.6240393806080875</v>
      </c>
      <c r="H39">
        <f t="shared" si="3"/>
        <v>0.92308326548007225</v>
      </c>
    </row>
    <row r="40" spans="1:8" x14ac:dyDescent="0.2">
      <c r="A40">
        <v>32</v>
      </c>
      <c r="B40" s="2">
        <v>609.58699999999999</v>
      </c>
      <c r="C40" s="2">
        <v>247.91800000000001</v>
      </c>
      <c r="D40" s="2">
        <f t="shared" si="0"/>
        <v>520.22649999999999</v>
      </c>
      <c r="E40" s="5">
        <f t="shared" si="1"/>
        <v>1246.8204566549014</v>
      </c>
      <c r="F40">
        <f t="shared" si="2"/>
        <v>-1.4848270110821145</v>
      </c>
      <c r="G40">
        <f t="shared" si="4"/>
        <v>-1.6037491901836651</v>
      </c>
      <c r="H40">
        <f t="shared" si="3"/>
        <v>0.925847395696623</v>
      </c>
    </row>
    <row r="41" spans="1:8" x14ac:dyDescent="0.2">
      <c r="A41">
        <v>33</v>
      </c>
      <c r="B41" s="2">
        <v>610.12400000000002</v>
      </c>
      <c r="C41" s="2">
        <v>246.23500000000001</v>
      </c>
      <c r="D41" s="2">
        <f t="shared" si="0"/>
        <v>518.55099999999993</v>
      </c>
      <c r="E41" s="5">
        <f t="shared" si="1"/>
        <v>1243.7409699388811</v>
      </c>
      <c r="F41">
        <f t="shared" si="2"/>
        <v>-1.4679586120283645</v>
      </c>
      <c r="G41">
        <f t="shared" si="4"/>
        <v>-1.5779156433918489</v>
      </c>
      <c r="H41">
        <f t="shared" si="3"/>
        <v>0.93031501283102602</v>
      </c>
    </row>
    <row r="42" spans="1:8" x14ac:dyDescent="0.2">
      <c r="A42">
        <v>34</v>
      </c>
      <c r="B42" s="2">
        <v>610.66</v>
      </c>
      <c r="C42" s="2">
        <v>244.56700000000001</v>
      </c>
      <c r="D42" s="2">
        <f t="shared" si="0"/>
        <v>516.89249999999993</v>
      </c>
      <c r="E42" s="5">
        <f t="shared" si="1"/>
        <v>1240.681599579563</v>
      </c>
      <c r="F42">
        <f t="shared" si="2"/>
        <v>-1.4476674884732614</v>
      </c>
      <c r="G42">
        <f t="shared" si="4"/>
        <v>-1.5555448713593039</v>
      </c>
      <c r="H42">
        <f t="shared" si="3"/>
        <v>0.93064977753308109</v>
      </c>
    </row>
    <row r="43" spans="1:8" x14ac:dyDescent="0.2">
      <c r="A43">
        <v>35</v>
      </c>
      <c r="B43" s="2">
        <v>611.19600000000003</v>
      </c>
      <c r="C43" s="2">
        <v>242.91800000000001</v>
      </c>
      <c r="D43" s="2">
        <f t="shared" si="0"/>
        <v>515.26049999999998</v>
      </c>
      <c r="E43" s="5">
        <f t="shared" si="1"/>
        <v>1237.6602745006212</v>
      </c>
      <c r="F43">
        <f t="shared" si="2"/>
        <v>-1.414365982532181</v>
      </c>
      <c r="G43">
        <f t="shared" si="4"/>
        <v>-1.5367038723992446</v>
      </c>
      <c r="H43">
        <f t="shared" si="3"/>
        <v>0.92038941785442485</v>
      </c>
    </row>
    <row r="44" spans="1:8" x14ac:dyDescent="0.2">
      <c r="A44">
        <v>36</v>
      </c>
      <c r="B44" s="2">
        <v>611.73299999999995</v>
      </c>
      <c r="C44" s="2">
        <v>241.303</v>
      </c>
      <c r="D44" s="2">
        <f t="shared" si="0"/>
        <v>513.64549999999997</v>
      </c>
      <c r="E44" s="5">
        <f t="shared" si="1"/>
        <v>1234.6598090962414</v>
      </c>
      <c r="F44">
        <f t="shared" si="2"/>
        <v>-1.4109371286801562</v>
      </c>
      <c r="G44">
        <f t="shared" si="4"/>
        <v>-1.5151645479345741</v>
      </c>
      <c r="H44">
        <f t="shared" si="3"/>
        <v>0.93121049499442321</v>
      </c>
    </row>
    <row r="45" spans="1:8" x14ac:dyDescent="0.2">
      <c r="A45">
        <v>37</v>
      </c>
      <c r="B45" s="2">
        <v>612.27</v>
      </c>
      <c r="C45" s="2">
        <v>239.68799999999999</v>
      </c>
      <c r="D45" s="2">
        <f t="shared" si="0"/>
        <v>512.04250000000002</v>
      </c>
      <c r="E45" s="5">
        <f t="shared" si="1"/>
        <v>1231.6711706788969</v>
      </c>
      <c r="F45">
        <f t="shared" si="2"/>
        <v>-1.3866050579124758</v>
      </c>
      <c r="G45">
        <f t="shared" si="4"/>
        <v>-1.491360969340241</v>
      </c>
      <c r="H45">
        <f t="shared" si="3"/>
        <v>0.9297581782134825</v>
      </c>
    </row>
    <row r="46" spans="1:8" x14ac:dyDescent="0.2">
      <c r="A46">
        <v>38</v>
      </c>
      <c r="B46" s="2">
        <v>612.80600000000004</v>
      </c>
      <c r="C46" s="2">
        <v>238.09700000000001</v>
      </c>
      <c r="D46" s="2">
        <f t="shared" si="0"/>
        <v>510.46499999999997</v>
      </c>
      <c r="E46" s="5">
        <f t="shared" si="1"/>
        <v>1228.7198668614269</v>
      </c>
      <c r="F46">
        <f t="shared" si="2"/>
        <v>-1.359807566065321</v>
      </c>
      <c r="G46">
        <f t="shared" si="4"/>
        <v>-1.4736693123159517</v>
      </c>
      <c r="H46">
        <f t="shared" si="3"/>
        <v>0.92273589108557152</v>
      </c>
    </row>
    <row r="47" spans="1:8" x14ac:dyDescent="0.2">
      <c r="A47">
        <v>39</v>
      </c>
      <c r="B47" s="2">
        <v>613.34299999999996</v>
      </c>
      <c r="C47" s="2">
        <v>236.53299999999999</v>
      </c>
      <c r="D47" s="2">
        <f t="shared" si="0"/>
        <v>508.904</v>
      </c>
      <c r="E47" s="5">
        <f t="shared" si="1"/>
        <v>1225.7894392659202</v>
      </c>
      <c r="F47">
        <f t="shared" si="2"/>
        <v>-1.3513602900558663</v>
      </c>
      <c r="G47">
        <f t="shared" si="4"/>
        <v>-1.4534603469413279</v>
      </c>
      <c r="H47">
        <f t="shared" si="3"/>
        <v>0.92975380642456351</v>
      </c>
    </row>
    <row r="48" spans="1:8" x14ac:dyDescent="0.2">
      <c r="A48">
        <v>40</v>
      </c>
      <c r="B48" s="2">
        <v>613.88</v>
      </c>
      <c r="C48" s="2">
        <v>234.97499999999999</v>
      </c>
      <c r="D48" s="2">
        <f t="shared" si="0"/>
        <v>507.35699999999997</v>
      </c>
      <c r="E48" s="5">
        <f t="shared" si="1"/>
        <v>1222.8754614494362</v>
      </c>
      <c r="F48">
        <f t="shared" si="2"/>
        <v>-1.3291110551372605</v>
      </c>
      <c r="G48">
        <f t="shared" si="4"/>
        <v>-1.4337178901389089</v>
      </c>
      <c r="H48">
        <f t="shared" si="3"/>
        <v>0.92703806256367949</v>
      </c>
    </row>
    <row r="49" spans="1:8" x14ac:dyDescent="0.2">
      <c r="A49">
        <v>41</v>
      </c>
      <c r="B49" s="2">
        <v>614.41700000000003</v>
      </c>
      <c r="C49" s="2">
        <v>233.43899999999999</v>
      </c>
      <c r="D49" s="2">
        <f t="shared" si="0"/>
        <v>505.82849999999996</v>
      </c>
      <c r="E49" s="5">
        <f t="shared" si="1"/>
        <v>1219.9866940906879</v>
      </c>
      <c r="F49">
        <f t="shared" si="2"/>
        <v>-1.3130223913873302</v>
      </c>
      <c r="G49">
        <f t="shared" si="4"/>
        <v>-1.4117106012632554</v>
      </c>
      <c r="H49">
        <f t="shared" si="3"/>
        <v>0.93009317222126475</v>
      </c>
    </row>
    <row r="50" spans="1:8" x14ac:dyDescent="0.2">
      <c r="A50">
        <v>42</v>
      </c>
      <c r="B50" s="2">
        <v>614.95299999999997</v>
      </c>
      <c r="C50" s="2">
        <v>231.91800000000001</v>
      </c>
      <c r="D50" s="2">
        <f t="shared" si="0"/>
        <v>504.31849999999997</v>
      </c>
      <c r="E50" s="5">
        <f t="shared" si="1"/>
        <v>1217.123462160688</v>
      </c>
      <c r="F50">
        <f t="shared" si="2"/>
        <v>-1.2909936061755496</v>
      </c>
      <c r="G50">
        <f t="shared" si="4"/>
        <v>-1.3954215937261445</v>
      </c>
      <c r="H50">
        <f t="shared" si="3"/>
        <v>0.92516384437498589</v>
      </c>
    </row>
    <row r="51" spans="1:8" x14ac:dyDescent="0.2">
      <c r="A51">
        <v>43</v>
      </c>
      <c r="B51" s="2">
        <v>615.49</v>
      </c>
      <c r="C51" s="2">
        <v>230.41900000000001</v>
      </c>
      <c r="D51" s="2">
        <f t="shared" si="0"/>
        <v>502.82399999999996</v>
      </c>
      <c r="E51" s="5">
        <f t="shared" si="1"/>
        <v>1214.2803718798616</v>
      </c>
      <c r="F51">
        <f t="shared" si="2"/>
        <v>-1.2802449388018713</v>
      </c>
      <c r="G51">
        <f t="shared" si="4"/>
        <v>-1.3767791331664774</v>
      </c>
      <c r="H51">
        <f t="shared" si="3"/>
        <v>0.92988403728738578</v>
      </c>
    </row>
    <row r="52" spans="1:8" x14ac:dyDescent="0.2">
      <c r="A52">
        <v>44</v>
      </c>
      <c r="B52" s="2">
        <v>616.02700000000004</v>
      </c>
      <c r="C52" s="2">
        <v>228.929</v>
      </c>
      <c r="D52" s="2">
        <f t="shared" si="0"/>
        <v>501.346</v>
      </c>
      <c r="E52" s="5">
        <f t="shared" si="1"/>
        <v>1211.4595999777373</v>
      </c>
      <c r="F52">
        <f t="shared" si="2"/>
        <v>-1.2566974397762731</v>
      </c>
      <c r="G52">
        <f t="shared" si="4"/>
        <v>-1.3560682467694354</v>
      </c>
      <c r="H52">
        <f t="shared" si="3"/>
        <v>0.92672138203228815</v>
      </c>
    </row>
    <row r="53" spans="1:8" x14ac:dyDescent="0.2">
      <c r="A53">
        <v>45</v>
      </c>
      <c r="B53" s="2">
        <v>616.56299999999999</v>
      </c>
      <c r="C53" s="2">
        <v>227.46299999999999</v>
      </c>
      <c r="D53" s="2">
        <f t="shared" si="0"/>
        <v>499.88699999999994</v>
      </c>
      <c r="E53" s="5">
        <f t="shared" si="1"/>
        <v>1208.6662223108251</v>
      </c>
      <c r="F53">
        <f t="shared" si="2"/>
        <v>-1.2418262218531657</v>
      </c>
      <c r="G53">
        <f t="shared" si="4"/>
        <v>-1.3407476964584017</v>
      </c>
      <c r="H53">
        <f t="shared" si="3"/>
        <v>0.92621917243151852</v>
      </c>
    </row>
    <row r="54" spans="1:8" x14ac:dyDescent="0.2">
      <c r="A54">
        <v>46</v>
      </c>
      <c r="B54" s="2">
        <v>617.1</v>
      </c>
      <c r="C54" s="2">
        <v>226.011</v>
      </c>
      <c r="D54" s="2">
        <f t="shared" si="0"/>
        <v>498.44549999999998</v>
      </c>
      <c r="E54" s="5">
        <f t="shared" si="1"/>
        <v>1205.8976783619028</v>
      </c>
      <c r="F54">
        <f t="shared" si="2"/>
        <v>-1.221062565205848</v>
      </c>
      <c r="G54">
        <f t="shared" si="4"/>
        <v>-1.3208428309799056</v>
      </c>
      <c r="H54">
        <f t="shared" si="3"/>
        <v>0.92445712431960381</v>
      </c>
    </row>
    <row r="55" spans="1:8" x14ac:dyDescent="0.2">
      <c r="A55">
        <v>47</v>
      </c>
      <c r="B55" s="2">
        <v>617.63599999999997</v>
      </c>
      <c r="C55" s="2">
        <v>224.58</v>
      </c>
      <c r="D55" s="2">
        <f t="shared" si="0"/>
        <v>497.01900000000001</v>
      </c>
      <c r="E55" s="5">
        <f t="shared" si="1"/>
        <v>1203.1494397030247</v>
      </c>
      <c r="F55">
        <f t="shared" si="2"/>
        <v>-1.2106176289051711</v>
      </c>
      <c r="G55">
        <f t="shared" si="4"/>
        <v>-1.3036922838902545</v>
      </c>
      <c r="H55">
        <f t="shared" si="3"/>
        <v>0.92860688359116006</v>
      </c>
    </row>
    <row r="56" spans="1:8" x14ac:dyDescent="0.2">
      <c r="A56">
        <v>48</v>
      </c>
      <c r="B56" s="2">
        <v>618.17200000000003</v>
      </c>
      <c r="C56" s="2">
        <v>223.15799999999999</v>
      </c>
      <c r="D56" s="2">
        <f t="shared" si="0"/>
        <v>495.60449999999997</v>
      </c>
      <c r="E56" s="5">
        <f t="shared" si="1"/>
        <v>1200.4159490429074</v>
      </c>
      <c r="F56">
        <f t="shared" si="2"/>
        <v>-1.1951259560386984</v>
      </c>
      <c r="G56">
        <f t="shared" si="4"/>
        <v>-1.2892679949155561</v>
      </c>
      <c r="H56">
        <f t="shared" si="3"/>
        <v>0.92698024053329287</v>
      </c>
    </row>
    <row r="57" spans="1:8" x14ac:dyDescent="0.2">
      <c r="A57">
        <v>49</v>
      </c>
      <c r="B57" s="2">
        <v>618.70899999999995</v>
      </c>
      <c r="C57" s="2">
        <v>221.751</v>
      </c>
      <c r="D57" s="2">
        <f t="shared" si="0"/>
        <v>494.20249999999999</v>
      </c>
      <c r="E57" s="5">
        <f t="shared" si="1"/>
        <v>1197.698371810347</v>
      </c>
      <c r="F57">
        <f t="shared" si="2"/>
        <v>-1.1839454409464678</v>
      </c>
      <c r="G57">
        <f t="shared" si="4"/>
        <v>-1.2726728861477776</v>
      </c>
      <c r="H57">
        <f t="shared" si="3"/>
        <v>0.93028259958466097</v>
      </c>
    </row>
    <row r="58" spans="1:8" x14ac:dyDescent="0.2">
      <c r="A58">
        <v>50</v>
      </c>
      <c r="B58" s="2">
        <v>619.24599999999998</v>
      </c>
      <c r="C58" s="2">
        <v>220.35400000000001</v>
      </c>
      <c r="D58" s="2">
        <f t="shared" si="0"/>
        <v>492.81899999999996</v>
      </c>
      <c r="E58" s="5">
        <f t="shared" si="1"/>
        <v>1195.0085932947843</v>
      </c>
      <c r="F58">
        <f t="shared" si="2"/>
        <v>-1.1584556704430875</v>
      </c>
      <c r="G58">
        <f t="shared" si="4"/>
        <v>-1.2541948944957981</v>
      </c>
      <c r="H58">
        <f t="shared" si="3"/>
        <v>0.92366479526198442</v>
      </c>
    </row>
    <row r="59" spans="1:8" x14ac:dyDescent="0.2">
      <c r="A59">
        <v>51</v>
      </c>
      <c r="B59" s="2">
        <v>619.78200000000004</v>
      </c>
      <c r="C59" s="2">
        <v>218.98400000000001</v>
      </c>
      <c r="D59" s="2">
        <f t="shared" si="0"/>
        <v>491.45099999999996</v>
      </c>
      <c r="E59" s="5">
        <f t="shared" si="1"/>
        <v>1192.3410603861698</v>
      </c>
      <c r="F59">
        <f t="shared" si="2"/>
        <v>-1.1524949298937965</v>
      </c>
      <c r="G59">
        <f t="shared" si="4"/>
        <v>-1.2382672803209711</v>
      </c>
      <c r="H59">
        <f t="shared" si="3"/>
        <v>0.93073195763927352</v>
      </c>
    </row>
    <row r="60" spans="1:8" x14ac:dyDescent="0.2">
      <c r="A60">
        <v>52</v>
      </c>
      <c r="B60" s="2">
        <v>620.31799999999998</v>
      </c>
      <c r="C60" s="2">
        <v>217.61799999999999</v>
      </c>
      <c r="D60" s="2">
        <f t="shared" si="0"/>
        <v>490.09549999999996</v>
      </c>
      <c r="E60" s="5">
        <f t="shared" si="1"/>
        <v>1189.6901489092247</v>
      </c>
      <c r="F60">
        <f t="shared" si="2"/>
        <v>-1.1322542879001605</v>
      </c>
      <c r="G60">
        <f t="shared" si="4"/>
        <v>-1.2249951194465998</v>
      </c>
      <c r="H60">
        <f t="shared" si="3"/>
        <v>0.92429289711102225</v>
      </c>
    </row>
    <row r="61" spans="1:8" x14ac:dyDescent="0.2">
      <c r="A61">
        <v>53</v>
      </c>
      <c r="B61" s="2">
        <v>620.85500000000002</v>
      </c>
      <c r="C61" s="2">
        <v>216.273</v>
      </c>
      <c r="D61" s="2">
        <f t="shared" si="0"/>
        <v>488.75599999999997</v>
      </c>
      <c r="E61" s="5">
        <f t="shared" si="1"/>
        <v>1187.0629321615872</v>
      </c>
      <c r="F61">
        <f t="shared" si="2"/>
        <v>-1.1205142848839678</v>
      </c>
      <c r="G61">
        <f t="shared" si="4"/>
        <v>-1.2096665735183951</v>
      </c>
      <c r="H61">
        <f t="shared" si="3"/>
        <v>0.92630011394369438</v>
      </c>
    </row>
    <row r="62" spans="1:8" x14ac:dyDescent="0.2">
      <c r="A62">
        <v>54</v>
      </c>
      <c r="B62" s="2">
        <v>621.39200000000005</v>
      </c>
      <c r="C62" s="2">
        <v>214.93899999999999</v>
      </c>
      <c r="D62" s="2">
        <f t="shared" si="0"/>
        <v>487.42899999999997</v>
      </c>
      <c r="E62" s="5">
        <f t="shared" si="1"/>
        <v>1184.4527724635675</v>
      </c>
      <c r="F62">
        <f t="shared" si="2"/>
        <v>-1.1063167919696377</v>
      </c>
      <c r="G62">
        <f t="shared" si="4"/>
        <v>-1.1923974833119497</v>
      </c>
      <c r="H62">
        <f t="shared" si="3"/>
        <v>0.92780872775475998</v>
      </c>
    </row>
    <row r="63" spans="1:8" x14ac:dyDescent="0.2">
      <c r="A63">
        <v>55</v>
      </c>
      <c r="B63" s="2">
        <v>621.928</v>
      </c>
      <c r="C63" s="2">
        <v>213.619</v>
      </c>
      <c r="D63" s="2">
        <f t="shared" si="0"/>
        <v>486.11599999999999</v>
      </c>
      <c r="E63" s="5">
        <f t="shared" si="1"/>
        <v>1181.8628289480298</v>
      </c>
      <c r="F63">
        <f t="shared" si="2"/>
        <v>-1.0921896959193289</v>
      </c>
      <c r="G63">
        <f t="shared" si="4"/>
        <v>-1.1798571642387103</v>
      </c>
      <c r="H63">
        <f t="shared" si="3"/>
        <v>0.92569654109279587</v>
      </c>
    </row>
    <row r="64" spans="1:8" x14ac:dyDescent="0.2">
      <c r="A64">
        <v>56</v>
      </c>
      <c r="B64" s="2">
        <v>622.46500000000003</v>
      </c>
      <c r="C64" s="2">
        <v>212.31299999999999</v>
      </c>
      <c r="D64" s="2">
        <f t="shared" si="0"/>
        <v>484.81349999999998</v>
      </c>
      <c r="E64" s="5">
        <f t="shared" si="1"/>
        <v>1179.2863885757233</v>
      </c>
      <c r="F64">
        <f t="shared" si="2"/>
        <v>-1.0839675000744622</v>
      </c>
      <c r="G64">
        <f t="shared" si="4"/>
        <v>-1.1652890928908</v>
      </c>
      <c r="H64">
        <f t="shared" si="3"/>
        <v>0.93021337510797553</v>
      </c>
    </row>
    <row r="65" spans="1:8" x14ac:dyDescent="0.2">
      <c r="A65">
        <v>57</v>
      </c>
      <c r="B65" s="2">
        <v>623.00199999999995</v>
      </c>
      <c r="C65" s="2">
        <v>211.01400000000001</v>
      </c>
      <c r="D65" s="2">
        <f t="shared" si="0"/>
        <v>483.52299999999997</v>
      </c>
      <c r="E65" s="5">
        <f t="shared" si="1"/>
        <v>1176.7265917149812</v>
      </c>
      <c r="F65">
        <f t="shared" si="2"/>
        <v>-1.0674595259334543</v>
      </c>
      <c r="G65">
        <f t="shared" si="4"/>
        <v>-1.1510261804669131</v>
      </c>
      <c r="H65">
        <f t="shared" si="3"/>
        <v>0.9273981287727443</v>
      </c>
    </row>
    <row r="66" spans="1:8" x14ac:dyDescent="0.2">
      <c r="A66">
        <v>58</v>
      </c>
      <c r="B66" s="2">
        <v>623.53899999999999</v>
      </c>
      <c r="C66" s="2">
        <v>209.732</v>
      </c>
      <c r="D66" s="2">
        <f t="shared" si="0"/>
        <v>482.25149999999996</v>
      </c>
      <c r="E66" s="5">
        <f t="shared" si="1"/>
        <v>1174.1975651714117</v>
      </c>
      <c r="F66">
        <f t="shared" si="2"/>
        <v>-1.0477172305623548</v>
      </c>
      <c r="G66">
        <f t="shared" si="4"/>
        <v>-1.1349897721328499</v>
      </c>
      <c r="H66">
        <f t="shared" si="3"/>
        <v>0.92310719998252111</v>
      </c>
    </row>
    <row r="67" spans="1:8" x14ac:dyDescent="0.2">
      <c r="A67">
        <v>59</v>
      </c>
      <c r="B67" s="2">
        <v>624.07500000000005</v>
      </c>
      <c r="C67" s="2">
        <v>208.471</v>
      </c>
      <c r="D67" s="2">
        <f t="shared" si="0"/>
        <v>480.99449999999996</v>
      </c>
      <c r="E67" s="5">
        <f t="shared" si="1"/>
        <v>1171.6906184772211</v>
      </c>
      <c r="F67">
        <f t="shared" si="2"/>
        <v>-1.0388476168880409</v>
      </c>
      <c r="G67">
        <f t="shared" si="4"/>
        <v>-1.1233845718672855</v>
      </c>
      <c r="H67">
        <f t="shared" si="3"/>
        <v>0.92474798292918736</v>
      </c>
    </row>
    <row r="68" spans="1:8" x14ac:dyDescent="0.2">
      <c r="A68">
        <v>60</v>
      </c>
      <c r="B68" s="2">
        <v>624.61199999999997</v>
      </c>
      <c r="C68" s="2">
        <v>207.21799999999999</v>
      </c>
      <c r="D68" s="2">
        <f t="shared" si="0"/>
        <v>479.74399999999997</v>
      </c>
      <c r="E68" s="5">
        <f t="shared" si="1"/>
        <v>1169.189954111245</v>
      </c>
      <c r="F68">
        <f t="shared" si="2"/>
        <v>-1.0324938767882832</v>
      </c>
      <c r="G68">
        <f t="shared" si="4"/>
        <v>-1.109822938752822</v>
      </c>
      <c r="H68">
        <f t="shared" si="3"/>
        <v>0.93032306391915243</v>
      </c>
    </row>
    <row r="69" spans="1:8" x14ac:dyDescent="0.2">
      <c r="A69">
        <v>61</v>
      </c>
      <c r="B69" s="2">
        <v>625.149</v>
      </c>
      <c r="C69" s="2">
        <v>205.97</v>
      </c>
      <c r="D69" s="2">
        <f t="shared" si="0"/>
        <v>478.50099999999998</v>
      </c>
      <c r="E69" s="5">
        <f t="shared" si="1"/>
        <v>1166.6976727762276</v>
      </c>
      <c r="F69">
        <f t="shared" si="2"/>
        <v>-1.0220374282915425</v>
      </c>
      <c r="G69">
        <f t="shared" si="4"/>
        <v>-1.0944324190881971</v>
      </c>
      <c r="H69">
        <f t="shared" si="3"/>
        <v>0.93385156585824747</v>
      </c>
    </row>
    <row r="70" spans="1:8" x14ac:dyDescent="0.2">
      <c r="A70">
        <v>62</v>
      </c>
      <c r="B70" s="2">
        <v>625.68499999999995</v>
      </c>
      <c r="C70" s="2">
        <v>204.732</v>
      </c>
      <c r="D70" s="2">
        <f t="shared" si="0"/>
        <v>477.27599999999995</v>
      </c>
      <c r="E70" s="5">
        <f t="shared" si="1"/>
        <v>1164.2350194547328</v>
      </c>
      <c r="F70">
        <f t="shared" si="2"/>
        <v>-0.99846099211658779</v>
      </c>
      <c r="G70">
        <f t="shared" si="4"/>
        <v>-1.0835060579409455</v>
      </c>
      <c r="H70">
        <f t="shared" si="3"/>
        <v>0.92150937671177013</v>
      </c>
    </row>
    <row r="71" spans="1:8" x14ac:dyDescent="0.2">
      <c r="A71">
        <v>63</v>
      </c>
      <c r="B71" s="2">
        <v>626.22199999999998</v>
      </c>
      <c r="C71" s="2">
        <v>203.52</v>
      </c>
      <c r="D71" s="2">
        <f t="shared" si="0"/>
        <v>476.07099999999997</v>
      </c>
      <c r="E71" s="5">
        <f t="shared" si="1"/>
        <v>1161.8063032692112</v>
      </c>
      <c r="F71">
        <f t="shared" si="2"/>
        <v>-0.98486877995154898</v>
      </c>
      <c r="G71">
        <f t="shared" si="4"/>
        <v>-1.0687904761390634</v>
      </c>
      <c r="H71">
        <f t="shared" si="3"/>
        <v>0.9214797492482566</v>
      </c>
    </row>
    <row r="72" spans="1:8" x14ac:dyDescent="0.2">
      <c r="A72">
        <v>64</v>
      </c>
      <c r="B72" s="2">
        <v>626.75800000000004</v>
      </c>
      <c r="C72" s="2">
        <v>202.322</v>
      </c>
      <c r="D72" s="2">
        <f t="shared" si="0"/>
        <v>474.875</v>
      </c>
      <c r="E72" s="5">
        <f t="shared" si="1"/>
        <v>1159.3895690131048</v>
      </c>
      <c r="F72">
        <f t="shared" si="2"/>
        <v>-0.9795385664862194</v>
      </c>
      <c r="G72">
        <f t="shared" si="4"/>
        <v>-1.0562301344983138</v>
      </c>
      <c r="H72">
        <f t="shared" si="3"/>
        <v>0.92739123273686819</v>
      </c>
    </row>
    <row r="73" spans="1:8" x14ac:dyDescent="0.2">
      <c r="A73">
        <v>65</v>
      </c>
      <c r="B73" s="2">
        <v>627.29399999999998</v>
      </c>
      <c r="C73" s="2">
        <v>201.12799999999999</v>
      </c>
      <c r="D73" s="2">
        <f t="shared" si="0"/>
        <v>473.68899999999996</v>
      </c>
      <c r="E73" s="5">
        <f t="shared" si="1"/>
        <v>1156.9869743605225</v>
      </c>
      <c r="F73">
        <f t="shared" si="2"/>
        <v>-0.96440973204173963</v>
      </c>
      <c r="G73">
        <f t="shared" si="4"/>
        <v>-1.0458783535685434</v>
      </c>
      <c r="H73">
        <f t="shared" si="3"/>
        <v>0.92210506962991212</v>
      </c>
    </row>
    <row r="74" spans="1:8" x14ac:dyDescent="0.2">
      <c r="A74">
        <v>66</v>
      </c>
      <c r="B74" s="2">
        <v>627.83100000000002</v>
      </c>
      <c r="C74" s="2">
        <v>199.95</v>
      </c>
      <c r="D74" s="2">
        <f t="shared" ref="D74:D137" si="5">AVERAGE(C74:C75)+273.15</f>
        <v>472.50849999999997</v>
      </c>
      <c r="E74" s="5">
        <f t="shared" ref="E74:E137" si="6">1/($C$4*D74^$D$4+$E$4*D74^$F$4)</f>
        <v>1154.5895129154139</v>
      </c>
      <c r="F74">
        <f t="shared" ref="F74:F137" si="7">$I$6*E74*((C75+273.15)-(C74+273.15))</f>
        <v>-0.96649625903796832</v>
      </c>
      <c r="G74">
        <f t="shared" ref="G74:G137" si="8">-$L$6*$F$6*(B75-B74)*((C75+273.15)^4-$K$6^4)</f>
        <v>-1.0335959795815379</v>
      </c>
      <c r="H74">
        <f t="shared" ref="H74:H137" si="9">F74/G74</f>
        <v>0.93508128720591999</v>
      </c>
    </row>
    <row r="75" spans="1:8" x14ac:dyDescent="0.2">
      <c r="A75">
        <v>67</v>
      </c>
      <c r="B75" s="2">
        <v>628.36800000000005</v>
      </c>
      <c r="C75" s="2">
        <v>198.767</v>
      </c>
      <c r="D75" s="2">
        <f t="shared" si="5"/>
        <v>471.3415</v>
      </c>
      <c r="E75" s="5">
        <f t="shared" si="6"/>
        <v>1152.213567597119</v>
      </c>
      <c r="F75">
        <f t="shared" si="7"/>
        <v>-0.9384175748169199</v>
      </c>
      <c r="G75">
        <f t="shared" si="8"/>
        <v>-1.0198314971848814</v>
      </c>
      <c r="H75">
        <f t="shared" si="9"/>
        <v>0.92016924110238352</v>
      </c>
    </row>
    <row r="76" spans="1:8" x14ac:dyDescent="0.2">
      <c r="A76">
        <v>68</v>
      </c>
      <c r="B76" s="2">
        <v>628.904</v>
      </c>
      <c r="C76" s="2">
        <v>197.61600000000001</v>
      </c>
      <c r="D76" s="2">
        <f t="shared" si="5"/>
        <v>470.19299999999998</v>
      </c>
      <c r="E76" s="5">
        <f t="shared" si="6"/>
        <v>1149.8695509396216</v>
      </c>
      <c r="F76">
        <f t="shared" si="7"/>
        <v>-0.93244025760459426</v>
      </c>
      <c r="G76">
        <f t="shared" si="8"/>
        <v>-1.008129169366043</v>
      </c>
      <c r="H76">
        <f t="shared" si="9"/>
        <v>0.92492141477361933</v>
      </c>
    </row>
    <row r="77" spans="1:8" x14ac:dyDescent="0.2">
      <c r="A77">
        <v>69</v>
      </c>
      <c r="B77" s="2">
        <v>629.44000000000005</v>
      </c>
      <c r="C77" s="2">
        <v>196.47</v>
      </c>
      <c r="D77" s="2">
        <f t="shared" si="5"/>
        <v>469.04949999999997</v>
      </c>
      <c r="E77" s="5">
        <f t="shared" si="6"/>
        <v>1147.5300777617942</v>
      </c>
      <c r="F77">
        <f t="shared" si="7"/>
        <v>-0.92648319493068021</v>
      </c>
      <c r="G77">
        <f t="shared" si="8"/>
        <v>-0.99842195806240941</v>
      </c>
      <c r="H77">
        <f t="shared" si="9"/>
        <v>0.92794753505688377</v>
      </c>
    </row>
    <row r="78" spans="1:8" x14ac:dyDescent="0.2">
      <c r="A78">
        <v>70</v>
      </c>
      <c r="B78" s="2">
        <v>629.97699999999998</v>
      </c>
      <c r="C78" s="2">
        <v>195.32900000000001</v>
      </c>
      <c r="D78" s="2">
        <f t="shared" si="5"/>
        <v>467.91800000000001</v>
      </c>
      <c r="E78" s="5">
        <f t="shared" si="6"/>
        <v>1145.2095874314161</v>
      </c>
      <c r="F78">
        <f t="shared" si="7"/>
        <v>-0.90921304116259094</v>
      </c>
      <c r="G78">
        <f t="shared" si="8"/>
        <v>-0.98710914129704819</v>
      </c>
      <c r="H78">
        <f t="shared" si="9"/>
        <v>0.92108663887753806</v>
      </c>
    </row>
    <row r="79" spans="1:8" x14ac:dyDescent="0.2">
      <c r="A79">
        <v>71</v>
      </c>
      <c r="B79" s="2">
        <v>630.51400000000001</v>
      </c>
      <c r="C79" s="2">
        <v>194.20699999999999</v>
      </c>
      <c r="D79" s="2">
        <f t="shared" si="5"/>
        <v>466.79749999999996</v>
      </c>
      <c r="E79" s="5">
        <f t="shared" si="6"/>
        <v>1142.9061907862404</v>
      </c>
      <c r="F79">
        <f t="shared" si="7"/>
        <v>-0.90495815065180751</v>
      </c>
      <c r="G79">
        <f t="shared" si="8"/>
        <v>-0.97409009991816042</v>
      </c>
      <c r="H79">
        <f t="shared" si="9"/>
        <v>0.92902920451387283</v>
      </c>
    </row>
    <row r="80" spans="1:8" x14ac:dyDescent="0.2">
      <c r="A80">
        <v>72</v>
      </c>
      <c r="B80" s="2">
        <v>631.04999999999995</v>
      </c>
      <c r="C80" s="2">
        <v>193.08799999999999</v>
      </c>
      <c r="D80" s="2">
        <f t="shared" si="5"/>
        <v>465.68199999999996</v>
      </c>
      <c r="E80" s="5">
        <f t="shared" si="6"/>
        <v>1140.6076633518994</v>
      </c>
      <c r="F80">
        <f t="shared" si="7"/>
        <v>-0.89748850863761098</v>
      </c>
      <c r="G80">
        <f t="shared" si="8"/>
        <v>-0.96305865806313384</v>
      </c>
      <c r="H80">
        <f t="shared" si="9"/>
        <v>0.93191468777468345</v>
      </c>
    </row>
    <row r="81" spans="1:8" x14ac:dyDescent="0.2">
      <c r="A81">
        <v>73</v>
      </c>
      <c r="B81" s="2">
        <v>631.58600000000001</v>
      </c>
      <c r="C81" s="2">
        <v>191.976</v>
      </c>
      <c r="D81" s="2">
        <f t="shared" si="5"/>
        <v>464.58399999999995</v>
      </c>
      <c r="E81" s="5">
        <f t="shared" si="6"/>
        <v>1138.3399177793112</v>
      </c>
      <c r="F81">
        <f t="shared" si="7"/>
        <v>-0.87315042918957708</v>
      </c>
      <c r="G81">
        <f t="shared" si="8"/>
        <v>-0.95415770385292076</v>
      </c>
      <c r="H81">
        <f t="shared" si="9"/>
        <v>0.91510074871666014</v>
      </c>
    </row>
    <row r="82" spans="1:8" x14ac:dyDescent="0.2">
      <c r="A82">
        <v>74</v>
      </c>
      <c r="B82" s="2">
        <v>632.12300000000005</v>
      </c>
      <c r="C82" s="2">
        <v>190.892</v>
      </c>
      <c r="D82" s="2">
        <f t="shared" si="5"/>
        <v>463.50249999999994</v>
      </c>
      <c r="E82" s="5">
        <f t="shared" si="6"/>
        <v>1136.1011256183847</v>
      </c>
      <c r="F82">
        <f t="shared" si="7"/>
        <v>-0.86741366385009333</v>
      </c>
      <c r="G82">
        <f t="shared" si="8"/>
        <v>-0.94182639497953669</v>
      </c>
      <c r="H82">
        <f t="shared" si="9"/>
        <v>0.92099103239609237</v>
      </c>
    </row>
    <row r="83" spans="1:8" x14ac:dyDescent="0.2">
      <c r="A83">
        <v>75</v>
      </c>
      <c r="B83" s="2">
        <v>632.65899999999999</v>
      </c>
      <c r="C83" s="2">
        <v>189.81299999999999</v>
      </c>
      <c r="D83" s="2">
        <f t="shared" si="5"/>
        <v>462.428</v>
      </c>
      <c r="E83" s="5">
        <f t="shared" si="6"/>
        <v>1133.8717812426726</v>
      </c>
      <c r="F83">
        <f t="shared" si="7"/>
        <v>-0.85849060947582179</v>
      </c>
      <c r="G83">
        <f t="shared" si="8"/>
        <v>-0.93143257365899756</v>
      </c>
      <c r="H83">
        <f t="shared" si="9"/>
        <v>0.92168841175842298</v>
      </c>
    </row>
    <row r="84" spans="1:8" x14ac:dyDescent="0.2">
      <c r="A84">
        <v>76</v>
      </c>
      <c r="B84" s="2">
        <v>633.19500000000005</v>
      </c>
      <c r="C84" s="2">
        <v>188.74299999999999</v>
      </c>
      <c r="D84" s="2">
        <f t="shared" si="5"/>
        <v>461.36199999999997</v>
      </c>
      <c r="E84" s="5">
        <f t="shared" si="6"/>
        <v>1131.6550996293122</v>
      </c>
      <c r="F84">
        <f t="shared" si="7"/>
        <v>-0.85040621570452279</v>
      </c>
      <c r="G84">
        <f t="shared" si="8"/>
        <v>-0.92290627544696069</v>
      </c>
      <c r="H84">
        <f t="shared" si="9"/>
        <v>0.92144374605392476</v>
      </c>
    </row>
    <row r="85" spans="1:8" x14ac:dyDescent="0.2">
      <c r="A85">
        <v>77</v>
      </c>
      <c r="B85" s="2">
        <v>633.73199999999997</v>
      </c>
      <c r="C85" s="2">
        <v>187.68100000000001</v>
      </c>
      <c r="D85" s="2">
        <f t="shared" si="5"/>
        <v>460.30099999999999</v>
      </c>
      <c r="E85" s="5">
        <f t="shared" si="6"/>
        <v>1129.4438912124645</v>
      </c>
      <c r="F85">
        <f t="shared" si="7"/>
        <v>-0.84714616726730352</v>
      </c>
      <c r="G85">
        <f t="shared" si="8"/>
        <v>-0.91273207682581137</v>
      </c>
      <c r="H85">
        <f t="shared" si="9"/>
        <v>0.92814330598898798</v>
      </c>
    </row>
    <row r="86" spans="1:8" x14ac:dyDescent="0.2">
      <c r="A86">
        <v>78</v>
      </c>
      <c r="B86" s="2">
        <v>634.26900000000001</v>
      </c>
      <c r="C86" s="2">
        <v>186.62100000000001</v>
      </c>
      <c r="D86" s="2">
        <f t="shared" si="5"/>
        <v>459.25099999999998</v>
      </c>
      <c r="E86" s="5">
        <f t="shared" si="6"/>
        <v>1127.2507658695447</v>
      </c>
      <c r="F86">
        <f t="shared" si="7"/>
        <v>-0.82954834760643248</v>
      </c>
      <c r="G86">
        <f t="shared" si="8"/>
        <v>-0.90113677550625493</v>
      </c>
      <c r="H86">
        <f t="shared" si="9"/>
        <v>0.92055764469316614</v>
      </c>
    </row>
    <row r="87" spans="1:8" x14ac:dyDescent="0.2">
      <c r="A87">
        <v>79</v>
      </c>
      <c r="B87" s="2">
        <v>634.80499999999995</v>
      </c>
      <c r="C87" s="2">
        <v>185.58099999999999</v>
      </c>
      <c r="D87" s="2">
        <f t="shared" si="5"/>
        <v>458.21399999999994</v>
      </c>
      <c r="E87" s="5">
        <f t="shared" si="6"/>
        <v>1125.0800607518795</v>
      </c>
      <c r="F87">
        <f t="shared" si="7"/>
        <v>-0.8231742771216165</v>
      </c>
      <c r="G87">
        <f t="shared" si="8"/>
        <v>-0.8913647481565693</v>
      </c>
      <c r="H87">
        <f t="shared" si="9"/>
        <v>0.92349880206057344</v>
      </c>
    </row>
    <row r="88" spans="1:8" x14ac:dyDescent="0.2">
      <c r="A88">
        <v>80</v>
      </c>
      <c r="B88" s="2">
        <v>635.34100000000001</v>
      </c>
      <c r="C88" s="2">
        <v>184.547</v>
      </c>
      <c r="D88" s="2">
        <f t="shared" si="5"/>
        <v>457.18349999999998</v>
      </c>
      <c r="E88" s="5">
        <f t="shared" si="6"/>
        <v>1122.9182975753085</v>
      </c>
      <c r="F88">
        <f t="shared" si="7"/>
        <v>-0.81603056602315882</v>
      </c>
      <c r="G88">
        <f t="shared" si="8"/>
        <v>-0.88336922058285683</v>
      </c>
      <c r="H88">
        <f t="shared" si="9"/>
        <v>0.92377065785100909</v>
      </c>
    </row>
    <row r="89" spans="1:8" x14ac:dyDescent="0.2">
      <c r="A89">
        <v>81</v>
      </c>
      <c r="B89" s="2">
        <v>635.87800000000004</v>
      </c>
      <c r="C89" s="2">
        <v>183.52</v>
      </c>
      <c r="D89" s="2">
        <f t="shared" si="5"/>
        <v>456.16499999999996</v>
      </c>
      <c r="E89" s="5">
        <f t="shared" si="6"/>
        <v>1120.7771342670383</v>
      </c>
      <c r="F89">
        <f t="shared" si="7"/>
        <v>-0.80099251920942272</v>
      </c>
      <c r="G89">
        <f t="shared" si="8"/>
        <v>-0.87230648118424414</v>
      </c>
      <c r="H89">
        <f t="shared" si="9"/>
        <v>0.91824666729747839</v>
      </c>
    </row>
    <row r="90" spans="1:8" x14ac:dyDescent="0.2">
      <c r="A90">
        <v>82</v>
      </c>
      <c r="B90" s="2">
        <v>636.41399999999999</v>
      </c>
      <c r="C90" s="2">
        <v>182.51</v>
      </c>
      <c r="D90" s="2">
        <f t="shared" si="5"/>
        <v>455.15599999999995</v>
      </c>
      <c r="E90" s="5">
        <f t="shared" si="6"/>
        <v>1118.6514545842037</v>
      </c>
      <c r="F90">
        <f t="shared" si="7"/>
        <v>-0.79789023141787818</v>
      </c>
      <c r="G90">
        <f t="shared" si="8"/>
        <v>-0.86296963078385969</v>
      </c>
      <c r="H90">
        <f t="shared" si="9"/>
        <v>0.92458668643198016</v>
      </c>
    </row>
    <row r="91" spans="1:8" x14ac:dyDescent="0.2">
      <c r="A91">
        <v>83</v>
      </c>
      <c r="B91" s="2">
        <v>636.95000000000005</v>
      </c>
      <c r="C91" s="2">
        <v>181.50200000000001</v>
      </c>
      <c r="D91" s="2">
        <f t="shared" si="5"/>
        <v>454.15699999999998</v>
      </c>
      <c r="E91" s="5">
        <f t="shared" si="6"/>
        <v>1116.5424369037851</v>
      </c>
      <c r="F91">
        <f t="shared" si="7"/>
        <v>-0.78216477406959439</v>
      </c>
      <c r="G91">
        <f t="shared" si="8"/>
        <v>-0.85545278088132604</v>
      </c>
      <c r="H91">
        <f t="shared" si="9"/>
        <v>0.91432840192976284</v>
      </c>
    </row>
    <row r="92" spans="1:8" x14ac:dyDescent="0.2">
      <c r="A92">
        <v>84</v>
      </c>
      <c r="B92" s="2">
        <v>637.48699999999997</v>
      </c>
      <c r="C92" s="2">
        <v>180.512</v>
      </c>
      <c r="D92" s="2">
        <f t="shared" si="5"/>
        <v>453.16399999999999</v>
      </c>
      <c r="E92" s="5">
        <f t="shared" si="6"/>
        <v>1114.4417378590535</v>
      </c>
      <c r="F92">
        <f t="shared" si="7"/>
        <v>-0.78542465781425985</v>
      </c>
      <c r="G92">
        <f t="shared" si="8"/>
        <v>-0.8463306965445424</v>
      </c>
      <c r="H92">
        <f t="shared" si="9"/>
        <v>0.92803517705436667</v>
      </c>
    </row>
    <row r="93" spans="1:8" x14ac:dyDescent="0.2">
      <c r="A93">
        <v>85</v>
      </c>
      <c r="B93" s="2">
        <v>638.024</v>
      </c>
      <c r="C93" s="2">
        <v>179.51599999999999</v>
      </c>
      <c r="D93" s="2">
        <f t="shared" si="5"/>
        <v>452.17449999999997</v>
      </c>
      <c r="E93" s="5">
        <f t="shared" si="6"/>
        <v>1112.3441267692767</v>
      </c>
      <c r="F93">
        <f t="shared" si="7"/>
        <v>-0.77371409413216574</v>
      </c>
      <c r="G93">
        <f t="shared" si="8"/>
        <v>-0.83582714337829755</v>
      </c>
      <c r="H93">
        <f t="shared" si="9"/>
        <v>0.92568672872350199</v>
      </c>
    </row>
    <row r="94" spans="1:8" x14ac:dyDescent="0.2">
      <c r="A94">
        <v>86</v>
      </c>
      <c r="B94" s="2">
        <v>638.55999999999995</v>
      </c>
      <c r="C94" s="2">
        <v>178.53299999999999</v>
      </c>
      <c r="D94" s="2">
        <f t="shared" si="5"/>
        <v>451.19749999999999</v>
      </c>
      <c r="E94" s="5">
        <f t="shared" si="6"/>
        <v>1110.2687826507495</v>
      </c>
      <c r="F94">
        <f t="shared" si="7"/>
        <v>-0.76284303107616691</v>
      </c>
      <c r="G94">
        <f t="shared" si="8"/>
        <v>-0.82860867951217565</v>
      </c>
      <c r="H94">
        <f t="shared" si="9"/>
        <v>0.92063123394419821</v>
      </c>
    </row>
    <row r="95" spans="1:8" x14ac:dyDescent="0.2">
      <c r="A95">
        <v>87</v>
      </c>
      <c r="B95" s="2">
        <v>639.09699999999998</v>
      </c>
      <c r="C95" s="2">
        <v>177.56200000000001</v>
      </c>
      <c r="D95" s="2">
        <f t="shared" si="5"/>
        <v>450.23199999999997</v>
      </c>
      <c r="E95" s="5">
        <f t="shared" si="6"/>
        <v>1108.2137324675818</v>
      </c>
      <c r="F95">
        <f t="shared" si="7"/>
        <v>-0.75280515561032713</v>
      </c>
      <c r="G95">
        <f t="shared" si="8"/>
        <v>-0.81998586946334429</v>
      </c>
      <c r="H95">
        <f t="shared" si="9"/>
        <v>0.91807088834715544</v>
      </c>
    </row>
    <row r="96" spans="1:8" x14ac:dyDescent="0.2">
      <c r="A96">
        <v>88</v>
      </c>
      <c r="B96" s="2">
        <v>639.63400000000001</v>
      </c>
      <c r="C96" s="2">
        <v>176.602</v>
      </c>
      <c r="D96" s="2">
        <f t="shared" si="5"/>
        <v>449.274</v>
      </c>
      <c r="E96" s="5">
        <f t="shared" si="6"/>
        <v>1106.1705801210487</v>
      </c>
      <c r="F96">
        <f t="shared" si="7"/>
        <v>-0.74828634518394688</v>
      </c>
      <c r="G96">
        <f t="shared" si="8"/>
        <v>-0.81145368457240774</v>
      </c>
      <c r="H96">
        <f t="shared" si="9"/>
        <v>0.92215533604761846</v>
      </c>
    </row>
    <row r="97" spans="1:8" x14ac:dyDescent="0.2">
      <c r="A97">
        <v>89</v>
      </c>
      <c r="B97" s="2">
        <v>640.17100000000005</v>
      </c>
      <c r="C97" s="2">
        <v>175.64599999999999</v>
      </c>
      <c r="D97" s="2">
        <f t="shared" si="5"/>
        <v>448.32149999999996</v>
      </c>
      <c r="E97" s="5">
        <f t="shared" si="6"/>
        <v>1104.1351391274791</v>
      </c>
      <c r="F97">
        <f t="shared" si="7"/>
        <v>-0.74144043719979258</v>
      </c>
      <c r="G97">
        <f t="shared" si="8"/>
        <v>-0.80154231461674263</v>
      </c>
      <c r="H97">
        <f t="shared" si="9"/>
        <v>0.92501721204115372</v>
      </c>
    </row>
    <row r="98" spans="1:8" x14ac:dyDescent="0.2">
      <c r="A98">
        <v>90</v>
      </c>
      <c r="B98" s="2">
        <v>640.70699999999999</v>
      </c>
      <c r="C98" s="2">
        <v>174.697</v>
      </c>
      <c r="D98" s="2">
        <f t="shared" si="5"/>
        <v>447.38099999999997</v>
      </c>
      <c r="E98" s="5">
        <f t="shared" si="6"/>
        <v>1102.1214064500889</v>
      </c>
      <c r="F98">
        <f t="shared" si="7"/>
        <v>-0.72683055191421808</v>
      </c>
      <c r="G98">
        <f t="shared" si="8"/>
        <v>-0.79482444223162618</v>
      </c>
      <c r="H98">
        <f t="shared" si="9"/>
        <v>0.91445420308602754</v>
      </c>
    </row>
    <row r="99" spans="1:8" x14ac:dyDescent="0.2">
      <c r="A99">
        <v>91</v>
      </c>
      <c r="B99" s="2">
        <v>641.24400000000003</v>
      </c>
      <c r="C99" s="2">
        <v>173.76499999999999</v>
      </c>
      <c r="D99" s="2">
        <f t="shared" si="5"/>
        <v>446.45299999999997</v>
      </c>
      <c r="E99" s="5">
        <f t="shared" si="6"/>
        <v>1100.1306022202232</v>
      </c>
      <c r="F99">
        <f t="shared" si="7"/>
        <v>-0.71929003065705466</v>
      </c>
      <c r="G99">
        <f t="shared" si="8"/>
        <v>-0.78673222209468663</v>
      </c>
      <c r="H99">
        <f t="shared" si="9"/>
        <v>0.91427554440560965</v>
      </c>
    </row>
    <row r="100" spans="1:8" x14ac:dyDescent="0.2">
      <c r="A100">
        <v>92</v>
      </c>
      <c r="B100" s="2">
        <v>641.78099999999995</v>
      </c>
      <c r="C100" s="2">
        <v>172.84100000000001</v>
      </c>
      <c r="D100" s="2">
        <f t="shared" si="5"/>
        <v>445.52799999999996</v>
      </c>
      <c r="E100" s="5">
        <f t="shared" si="6"/>
        <v>1098.1424391425319</v>
      </c>
      <c r="F100">
        <f t="shared" si="7"/>
        <v>-0.71954421628193332</v>
      </c>
      <c r="G100">
        <f t="shared" si="8"/>
        <v>-0.77722274681161729</v>
      </c>
      <c r="H100">
        <f t="shared" si="9"/>
        <v>0.92578893146617591</v>
      </c>
    </row>
    <row r="101" spans="1:8" x14ac:dyDescent="0.2">
      <c r="A101">
        <v>93</v>
      </c>
      <c r="B101" s="2">
        <v>642.31700000000001</v>
      </c>
      <c r="C101" s="2">
        <v>171.91499999999999</v>
      </c>
      <c r="D101" s="2">
        <f t="shared" si="5"/>
        <v>444.60699999999997</v>
      </c>
      <c r="E101" s="5">
        <f t="shared" si="6"/>
        <v>1096.1591065896814</v>
      </c>
      <c r="F101">
        <f t="shared" si="7"/>
        <v>-0.710488240381692</v>
      </c>
      <c r="G101">
        <f t="shared" si="8"/>
        <v>-0.77074973119478229</v>
      </c>
      <c r="H101">
        <f t="shared" si="9"/>
        <v>0.92181445108041027</v>
      </c>
    </row>
    <row r="102" spans="1:8" x14ac:dyDescent="0.2">
      <c r="A102">
        <v>94</v>
      </c>
      <c r="B102" s="2">
        <v>642.85400000000004</v>
      </c>
      <c r="C102" s="2">
        <v>170.999</v>
      </c>
      <c r="D102" s="2">
        <f t="shared" si="5"/>
        <v>443.697</v>
      </c>
      <c r="E102" s="5">
        <f t="shared" si="6"/>
        <v>1094.1957674886514</v>
      </c>
      <c r="F102">
        <f t="shared" si="7"/>
        <v>-0.6999246442677699</v>
      </c>
      <c r="G102">
        <f t="shared" si="8"/>
        <v>-0.76297838289929976</v>
      </c>
      <c r="H102">
        <f t="shared" si="9"/>
        <v>0.91735842057290384</v>
      </c>
    </row>
    <row r="103" spans="1:8" x14ac:dyDescent="0.2">
      <c r="A103">
        <v>95</v>
      </c>
      <c r="B103" s="2">
        <v>643.39099999999996</v>
      </c>
      <c r="C103" s="2">
        <v>170.095</v>
      </c>
      <c r="D103" s="2">
        <f t="shared" si="5"/>
        <v>442.79599999999999</v>
      </c>
      <c r="E103" s="5">
        <f t="shared" si="6"/>
        <v>1092.2482252379089</v>
      </c>
      <c r="F103">
        <f t="shared" si="7"/>
        <v>-0.69404161007217224</v>
      </c>
      <c r="G103">
        <f t="shared" si="8"/>
        <v>-0.75389901975886497</v>
      </c>
      <c r="H103">
        <f t="shared" si="9"/>
        <v>0.92060288166200543</v>
      </c>
    </row>
    <row r="104" spans="1:8" x14ac:dyDescent="0.2">
      <c r="A104">
        <v>96</v>
      </c>
      <c r="B104" s="2">
        <v>643.92700000000002</v>
      </c>
      <c r="C104" s="2">
        <v>169.197</v>
      </c>
      <c r="D104" s="2">
        <f t="shared" si="5"/>
        <v>441.90199999999999</v>
      </c>
      <c r="E104" s="5">
        <f t="shared" si="6"/>
        <v>1090.3122501987048</v>
      </c>
      <c r="F104">
        <f t="shared" si="7"/>
        <v>-0.68663940393412659</v>
      </c>
      <c r="G104">
        <f t="shared" si="8"/>
        <v>-0.74635458220935402</v>
      </c>
      <c r="H104">
        <f t="shared" si="9"/>
        <v>0.91999087337487906</v>
      </c>
    </row>
    <row r="105" spans="1:8" x14ac:dyDescent="0.2">
      <c r="A105">
        <v>97</v>
      </c>
      <c r="B105" s="2">
        <v>644.46299999999997</v>
      </c>
      <c r="C105" s="2">
        <v>168.30699999999999</v>
      </c>
      <c r="D105" s="2">
        <f t="shared" si="5"/>
        <v>441.01299999999998</v>
      </c>
      <c r="E105" s="5">
        <f t="shared" si="6"/>
        <v>1088.3835803399927</v>
      </c>
      <c r="F105">
        <f t="shared" si="7"/>
        <v>-0.68388451664636407</v>
      </c>
      <c r="G105">
        <f t="shared" si="8"/>
        <v>-0.74025093090878613</v>
      </c>
      <c r="H105">
        <f t="shared" si="9"/>
        <v>0.92385499037032948</v>
      </c>
    </row>
    <row r="106" spans="1:8" x14ac:dyDescent="0.2">
      <c r="A106">
        <v>98</v>
      </c>
      <c r="B106" s="2">
        <v>645</v>
      </c>
      <c r="C106" s="2">
        <v>167.41900000000001</v>
      </c>
      <c r="D106" s="2">
        <f t="shared" si="5"/>
        <v>440.12849999999997</v>
      </c>
      <c r="E106" s="5">
        <f t="shared" si="6"/>
        <v>1086.4611848066734</v>
      </c>
      <c r="F106">
        <f t="shared" si="7"/>
        <v>-0.67729512217924537</v>
      </c>
      <c r="G106">
        <f t="shared" si="8"/>
        <v>-0.73285857557934875</v>
      </c>
      <c r="H106">
        <f t="shared" si="9"/>
        <v>0.92418257048274466</v>
      </c>
    </row>
    <row r="107" spans="1:8" x14ac:dyDescent="0.2">
      <c r="A107">
        <v>99</v>
      </c>
      <c r="B107" s="2">
        <v>645.53700000000003</v>
      </c>
      <c r="C107" s="2">
        <v>166.53800000000001</v>
      </c>
      <c r="D107" s="2">
        <f t="shared" si="5"/>
        <v>439.2525</v>
      </c>
      <c r="E107" s="5">
        <f t="shared" si="6"/>
        <v>1084.5538315705564</v>
      </c>
      <c r="F107">
        <f t="shared" si="7"/>
        <v>-0.66843178365201816</v>
      </c>
      <c r="G107">
        <f t="shared" si="8"/>
        <v>-0.72424248222843446</v>
      </c>
      <c r="H107">
        <f t="shared" si="9"/>
        <v>0.92293920897226112</v>
      </c>
    </row>
    <row r="108" spans="1:8" x14ac:dyDescent="0.2">
      <c r="A108">
        <v>100</v>
      </c>
      <c r="B108" s="2">
        <v>646.07299999999998</v>
      </c>
      <c r="C108" s="2">
        <v>165.667</v>
      </c>
      <c r="D108" s="2">
        <f t="shared" si="5"/>
        <v>438.38799999999998</v>
      </c>
      <c r="E108" s="5">
        <f t="shared" si="6"/>
        <v>1082.6681672821649</v>
      </c>
      <c r="F108">
        <f t="shared" si="7"/>
        <v>-0.65731036385492847</v>
      </c>
      <c r="G108">
        <f t="shared" si="8"/>
        <v>-0.7184793887939197</v>
      </c>
      <c r="H108">
        <f t="shared" si="9"/>
        <v>0.91486321543381632</v>
      </c>
    </row>
    <row r="109" spans="1:8" x14ac:dyDescent="0.2">
      <c r="A109">
        <v>101</v>
      </c>
      <c r="B109" s="2">
        <v>646.61</v>
      </c>
      <c r="C109" s="2">
        <v>164.809</v>
      </c>
      <c r="D109" s="2">
        <f t="shared" si="5"/>
        <v>437.53099999999995</v>
      </c>
      <c r="E109" s="5">
        <f t="shared" si="6"/>
        <v>1080.7955748568829</v>
      </c>
      <c r="F109">
        <f t="shared" si="7"/>
        <v>-0.65464393214602912</v>
      </c>
      <c r="G109">
        <f t="shared" si="8"/>
        <v>-0.71142322451800188</v>
      </c>
      <c r="H109">
        <f t="shared" si="9"/>
        <v>0.92018914984053068</v>
      </c>
    </row>
    <row r="110" spans="1:8" x14ac:dyDescent="0.2">
      <c r="A110">
        <v>102</v>
      </c>
      <c r="B110" s="2">
        <v>647.14700000000005</v>
      </c>
      <c r="C110" s="2">
        <v>163.953</v>
      </c>
      <c r="D110" s="2">
        <f t="shared" si="5"/>
        <v>436.67999999999995</v>
      </c>
      <c r="E110" s="5">
        <f t="shared" si="6"/>
        <v>1078.9328520818935</v>
      </c>
      <c r="F110">
        <f t="shared" si="7"/>
        <v>-0.64588114166864596</v>
      </c>
      <c r="G110">
        <f t="shared" si="8"/>
        <v>-0.70317820529945985</v>
      </c>
      <c r="H110">
        <f t="shared" si="9"/>
        <v>0.91851700863451391</v>
      </c>
    </row>
    <row r="111" spans="1:8" x14ac:dyDescent="0.2">
      <c r="A111">
        <v>103</v>
      </c>
      <c r="B111" s="2">
        <v>647.68299999999999</v>
      </c>
      <c r="C111" s="2">
        <v>163.107</v>
      </c>
      <c r="D111" s="2">
        <f t="shared" si="5"/>
        <v>435.83599999999996</v>
      </c>
      <c r="E111" s="5">
        <f t="shared" si="6"/>
        <v>1077.0822598631521</v>
      </c>
      <c r="F111">
        <f t="shared" si="7"/>
        <v>-0.64172474876064645</v>
      </c>
      <c r="G111">
        <f t="shared" si="8"/>
        <v>-0.69633057481957827</v>
      </c>
      <c r="H111">
        <f t="shared" si="9"/>
        <v>0.92158059974160922</v>
      </c>
    </row>
    <row r="112" spans="1:8" x14ac:dyDescent="0.2">
      <c r="A112">
        <v>104</v>
      </c>
      <c r="B112" s="2">
        <v>648.21900000000005</v>
      </c>
      <c r="C112" s="2">
        <v>162.26499999999999</v>
      </c>
      <c r="D112" s="2">
        <f t="shared" si="5"/>
        <v>434.99949999999995</v>
      </c>
      <c r="E112" s="5">
        <f t="shared" si="6"/>
        <v>1075.2449745734673</v>
      </c>
      <c r="F112">
        <f t="shared" si="7"/>
        <v>-0.63226081887081531</v>
      </c>
      <c r="G112">
        <f t="shared" si="8"/>
        <v>-0.69089782921033371</v>
      </c>
      <c r="H112">
        <f t="shared" si="9"/>
        <v>0.91512925955124513</v>
      </c>
    </row>
    <row r="113" spans="1:8" x14ac:dyDescent="0.2">
      <c r="A113">
        <v>105</v>
      </c>
      <c r="B113" s="2">
        <v>648.75599999999997</v>
      </c>
      <c r="C113" s="2">
        <v>161.434</v>
      </c>
      <c r="D113" s="2">
        <f t="shared" si="5"/>
        <v>434.17149999999998</v>
      </c>
      <c r="E113" s="5">
        <f t="shared" si="6"/>
        <v>1073.4232804513383</v>
      </c>
      <c r="F113">
        <f t="shared" si="7"/>
        <v>-0.62663230842902606</v>
      </c>
      <c r="G113">
        <f t="shared" si="8"/>
        <v>-0.68297844269541863</v>
      </c>
      <c r="H113">
        <f t="shared" si="9"/>
        <v>0.91749939567050043</v>
      </c>
    </row>
    <row r="114" spans="1:8" x14ac:dyDescent="0.2">
      <c r="A114">
        <v>106</v>
      </c>
      <c r="B114" s="2">
        <v>649.29200000000003</v>
      </c>
      <c r="C114" s="2">
        <v>160.60900000000001</v>
      </c>
      <c r="D114" s="2">
        <f t="shared" si="5"/>
        <v>433.34699999999998</v>
      </c>
      <c r="E114" s="5">
        <f t="shared" si="6"/>
        <v>1071.6062419580162</v>
      </c>
      <c r="F114">
        <f t="shared" si="7"/>
        <v>-0.62481330729107409</v>
      </c>
      <c r="G114">
        <f t="shared" si="8"/>
        <v>-0.67639135406802131</v>
      </c>
      <c r="H114">
        <f t="shared" si="9"/>
        <v>0.92374526009721836</v>
      </c>
    </row>
    <row r="115" spans="1:8" x14ac:dyDescent="0.2">
      <c r="A115">
        <v>107</v>
      </c>
      <c r="B115" s="2">
        <v>649.82799999999997</v>
      </c>
      <c r="C115" s="2">
        <v>159.785</v>
      </c>
      <c r="D115" s="2">
        <f t="shared" si="5"/>
        <v>432.52549999999997</v>
      </c>
      <c r="E115" s="5">
        <f t="shared" si="6"/>
        <v>1069.7927915052521</v>
      </c>
      <c r="F115">
        <f t="shared" si="7"/>
        <v>-0.61997102562137607</v>
      </c>
      <c r="G115">
        <f t="shared" si="8"/>
        <v>-0.671131178180149</v>
      </c>
      <c r="H115">
        <f t="shared" si="9"/>
        <v>0.92377026396314998</v>
      </c>
    </row>
    <row r="116" spans="1:8" x14ac:dyDescent="0.2">
      <c r="A116">
        <v>108</v>
      </c>
      <c r="B116" s="2">
        <v>650.36500000000001</v>
      </c>
      <c r="C116" s="2">
        <v>158.96600000000001</v>
      </c>
      <c r="D116" s="2">
        <f t="shared" si="5"/>
        <v>431.714</v>
      </c>
      <c r="E116" s="5">
        <f t="shared" si="6"/>
        <v>1067.9984513894512</v>
      </c>
      <c r="F116">
        <f t="shared" si="7"/>
        <v>-0.60759542617933338</v>
      </c>
      <c r="G116">
        <f t="shared" si="8"/>
        <v>-0.66476450087098382</v>
      </c>
      <c r="H116">
        <f t="shared" si="9"/>
        <v>0.91400101146083057</v>
      </c>
    </row>
    <row r="117" spans="1:8" x14ac:dyDescent="0.2">
      <c r="A117">
        <v>109</v>
      </c>
      <c r="B117" s="2">
        <v>650.90200000000004</v>
      </c>
      <c r="C117" s="2">
        <v>158.16200000000001</v>
      </c>
      <c r="D117" s="2">
        <f t="shared" si="5"/>
        <v>430.91049999999996</v>
      </c>
      <c r="E117" s="5">
        <f t="shared" si="6"/>
        <v>1066.2188959777504</v>
      </c>
      <c r="F117">
        <f t="shared" si="7"/>
        <v>-0.6058285621074645</v>
      </c>
      <c r="G117">
        <f t="shared" si="8"/>
        <v>-0.65844118076317182</v>
      </c>
      <c r="H117">
        <f t="shared" si="9"/>
        <v>0.92009518816133851</v>
      </c>
    </row>
    <row r="118" spans="1:8" x14ac:dyDescent="0.2">
      <c r="A118">
        <v>110</v>
      </c>
      <c r="B118" s="2">
        <v>651.43899999999996</v>
      </c>
      <c r="C118" s="2">
        <v>157.35900000000001</v>
      </c>
      <c r="D118" s="2">
        <f t="shared" si="5"/>
        <v>430.10749999999996</v>
      </c>
      <c r="E118" s="5">
        <f t="shared" si="6"/>
        <v>1064.4375592006274</v>
      </c>
      <c r="F118">
        <f t="shared" si="7"/>
        <v>-0.60481640156296035</v>
      </c>
      <c r="G118">
        <f t="shared" si="8"/>
        <v>-0.65215314524622647</v>
      </c>
      <c r="H118">
        <f t="shared" si="9"/>
        <v>0.92741468161532259</v>
      </c>
    </row>
    <row r="119" spans="1:8" x14ac:dyDescent="0.2">
      <c r="A119">
        <v>111</v>
      </c>
      <c r="B119" s="2">
        <v>651.976</v>
      </c>
      <c r="C119" s="2">
        <v>156.55600000000001</v>
      </c>
      <c r="D119" s="2">
        <f t="shared" si="5"/>
        <v>429.31200000000001</v>
      </c>
      <c r="E119" s="5">
        <f t="shared" si="6"/>
        <v>1062.6700112049086</v>
      </c>
      <c r="F119">
        <f t="shared" si="7"/>
        <v>-0.59253289634373985</v>
      </c>
      <c r="G119">
        <f t="shared" si="8"/>
        <v>-0.64601674494603512</v>
      </c>
      <c r="H119">
        <f t="shared" si="9"/>
        <v>0.91720981070426733</v>
      </c>
    </row>
    <row r="120" spans="1:8" x14ac:dyDescent="0.2">
      <c r="A120">
        <v>112</v>
      </c>
      <c r="B120" s="2">
        <v>652.51300000000003</v>
      </c>
      <c r="C120" s="2">
        <v>155.768</v>
      </c>
      <c r="D120" s="2">
        <f t="shared" si="5"/>
        <v>428.52249999999998</v>
      </c>
      <c r="E120" s="5">
        <f t="shared" si="6"/>
        <v>1060.9129900283444</v>
      </c>
      <c r="F120">
        <f t="shared" si="7"/>
        <v>-0.59380530710958901</v>
      </c>
      <c r="G120">
        <f t="shared" si="8"/>
        <v>-0.63989090340366295</v>
      </c>
      <c r="H120">
        <f t="shared" si="9"/>
        <v>0.92797897884008251</v>
      </c>
    </row>
    <row r="121" spans="1:8" x14ac:dyDescent="0.2">
      <c r="A121">
        <v>113</v>
      </c>
      <c r="B121" s="2">
        <v>653.04999999999995</v>
      </c>
      <c r="C121" s="2">
        <v>154.977</v>
      </c>
      <c r="D121" s="2">
        <f t="shared" si="5"/>
        <v>427.7355</v>
      </c>
      <c r="E121" s="5">
        <f t="shared" si="6"/>
        <v>1059.1587504255556</v>
      </c>
      <c r="F121">
        <f t="shared" si="7"/>
        <v>-0.586827753000291</v>
      </c>
      <c r="G121">
        <f t="shared" si="8"/>
        <v>-0.63267999268164365</v>
      </c>
      <c r="H121">
        <f t="shared" si="9"/>
        <v>0.92752696432361359</v>
      </c>
    </row>
    <row r="122" spans="1:8" x14ac:dyDescent="0.2">
      <c r="A122">
        <v>114</v>
      </c>
      <c r="B122" s="2">
        <v>653.58600000000001</v>
      </c>
      <c r="C122" s="2">
        <v>154.19399999999999</v>
      </c>
      <c r="D122" s="2">
        <f t="shared" si="5"/>
        <v>426.9615</v>
      </c>
      <c r="E122" s="5">
        <f t="shared" si="6"/>
        <v>1057.4307776532096</v>
      </c>
      <c r="F122">
        <f t="shared" si="7"/>
        <v>-0.57240208397455938</v>
      </c>
      <c r="G122">
        <f t="shared" si="8"/>
        <v>-0.62683092765186232</v>
      </c>
      <c r="H122">
        <f t="shared" si="9"/>
        <v>0.91316822244046592</v>
      </c>
    </row>
    <row r="123" spans="1:8" x14ac:dyDescent="0.2">
      <c r="A123">
        <v>115</v>
      </c>
      <c r="B123" s="2">
        <v>654.12199999999996</v>
      </c>
      <c r="C123" s="2">
        <v>153.429</v>
      </c>
      <c r="D123" s="2">
        <f t="shared" si="5"/>
        <v>426.19399999999996</v>
      </c>
      <c r="E123" s="5">
        <f t="shared" si="6"/>
        <v>1055.7146610766349</v>
      </c>
      <c r="F123">
        <f t="shared" si="7"/>
        <v>-0.57520824451691321</v>
      </c>
      <c r="G123">
        <f t="shared" si="8"/>
        <v>-0.62213386113000024</v>
      </c>
      <c r="H123">
        <f t="shared" si="9"/>
        <v>0.9245731191550085</v>
      </c>
    </row>
    <row r="124" spans="1:8" x14ac:dyDescent="0.2">
      <c r="A124">
        <v>116</v>
      </c>
      <c r="B124" s="2">
        <v>654.65899999999999</v>
      </c>
      <c r="C124" s="2">
        <v>152.65899999999999</v>
      </c>
      <c r="D124" s="2">
        <f t="shared" si="5"/>
        <v>425.42699999999996</v>
      </c>
      <c r="E124" s="5">
        <f t="shared" si="6"/>
        <v>1053.9970200156024</v>
      </c>
      <c r="F124">
        <f t="shared" si="7"/>
        <v>-0.56979753460137028</v>
      </c>
      <c r="G124">
        <f t="shared" si="8"/>
        <v>-0.61519666197145217</v>
      </c>
      <c r="H124">
        <f t="shared" si="9"/>
        <v>0.92620387889525213</v>
      </c>
    </row>
    <row r="125" spans="1:8" x14ac:dyDescent="0.2">
      <c r="A125">
        <v>117</v>
      </c>
      <c r="B125" s="2">
        <v>655.19500000000005</v>
      </c>
      <c r="C125" s="2">
        <v>151.89500000000001</v>
      </c>
      <c r="D125" s="2">
        <f t="shared" si="5"/>
        <v>424.66300000000001</v>
      </c>
      <c r="E125" s="5">
        <f t="shared" si="6"/>
        <v>1052.2834700902022</v>
      </c>
      <c r="F125">
        <f t="shared" si="7"/>
        <v>-0.56887117854497937</v>
      </c>
      <c r="G125">
        <f t="shared" si="8"/>
        <v>-0.61058610754289599</v>
      </c>
      <c r="H125">
        <f t="shared" si="9"/>
        <v>0.93168051404611107</v>
      </c>
    </row>
    <row r="126" spans="1:8" x14ac:dyDescent="0.2">
      <c r="A126">
        <v>118</v>
      </c>
      <c r="B126" s="2">
        <v>655.73199999999997</v>
      </c>
      <c r="C126" s="2">
        <v>151.131</v>
      </c>
      <c r="D126" s="2">
        <f t="shared" si="5"/>
        <v>423.90350000000001</v>
      </c>
      <c r="E126" s="5">
        <f t="shared" si="6"/>
        <v>1050.5774132165623</v>
      </c>
      <c r="F126">
        <f t="shared" si="7"/>
        <v>-0.56125837608198648</v>
      </c>
      <c r="G126">
        <f t="shared" si="8"/>
        <v>-0.6049261090096596</v>
      </c>
      <c r="H126">
        <f t="shared" si="9"/>
        <v>0.92781311258136512</v>
      </c>
    </row>
    <row r="127" spans="1:8" x14ac:dyDescent="0.2">
      <c r="A127">
        <v>119</v>
      </c>
      <c r="B127" s="2">
        <v>656.26900000000001</v>
      </c>
      <c r="C127" s="2">
        <v>150.376</v>
      </c>
      <c r="D127" s="2">
        <f t="shared" si="5"/>
        <v>423.15499999999997</v>
      </c>
      <c r="E127" s="5">
        <f t="shared" si="6"/>
        <v>1048.8935284942854</v>
      </c>
      <c r="F127">
        <f t="shared" si="7"/>
        <v>-0.55071021908578854</v>
      </c>
      <c r="G127">
        <f t="shared" si="8"/>
        <v>-0.59827679336797157</v>
      </c>
      <c r="H127">
        <f t="shared" si="9"/>
        <v>0.92049403418372755</v>
      </c>
    </row>
    <row r="128" spans="1:8" x14ac:dyDescent="0.2">
      <c r="A128">
        <v>120</v>
      </c>
      <c r="B128" s="2">
        <v>656.80499999999995</v>
      </c>
      <c r="C128" s="2">
        <v>149.63399999999999</v>
      </c>
      <c r="D128" s="2">
        <f t="shared" si="5"/>
        <v>422.41049999999996</v>
      </c>
      <c r="E128" s="5">
        <f t="shared" si="6"/>
        <v>1047.2161432550461</v>
      </c>
      <c r="F128">
        <f t="shared" si="7"/>
        <v>-0.55353457679656159</v>
      </c>
      <c r="G128">
        <f t="shared" si="8"/>
        <v>-0.59385191861879338</v>
      </c>
      <c r="H128">
        <f t="shared" si="9"/>
        <v>0.93210876220455152</v>
      </c>
    </row>
    <row r="129" spans="1:8" x14ac:dyDescent="0.2">
      <c r="A129">
        <v>121</v>
      </c>
      <c r="B129" s="2">
        <v>657.34199999999998</v>
      </c>
      <c r="C129" s="2">
        <v>148.887</v>
      </c>
      <c r="D129" s="2">
        <f t="shared" si="5"/>
        <v>421.66749999999996</v>
      </c>
      <c r="E129" s="5">
        <f t="shared" si="6"/>
        <v>1045.539651740308</v>
      </c>
      <c r="F129">
        <f t="shared" si="7"/>
        <v>-0.54672983074527792</v>
      </c>
      <c r="G129">
        <f t="shared" si="8"/>
        <v>-0.58839907334529618</v>
      </c>
      <c r="H129">
        <f t="shared" si="9"/>
        <v>0.92918200505804494</v>
      </c>
    </row>
    <row r="130" spans="1:8" x14ac:dyDescent="0.2">
      <c r="A130">
        <v>122</v>
      </c>
      <c r="B130" s="2">
        <v>657.87900000000002</v>
      </c>
      <c r="C130" s="2">
        <v>148.148</v>
      </c>
      <c r="D130" s="2">
        <f t="shared" si="5"/>
        <v>420.93149999999997</v>
      </c>
      <c r="E130" s="5">
        <f t="shared" si="6"/>
        <v>1043.8765057814451</v>
      </c>
      <c r="F130">
        <f t="shared" si="7"/>
        <v>-0.54142826235491182</v>
      </c>
      <c r="G130">
        <f t="shared" si="8"/>
        <v>-0.58193307596863475</v>
      </c>
      <c r="H130">
        <f t="shared" si="9"/>
        <v>0.9303960965849859</v>
      </c>
    </row>
    <row r="131" spans="1:8" x14ac:dyDescent="0.2">
      <c r="A131">
        <v>123</v>
      </c>
      <c r="B131" s="2">
        <v>658.41499999999996</v>
      </c>
      <c r="C131" s="2">
        <v>147.41499999999999</v>
      </c>
      <c r="D131" s="2">
        <f t="shared" si="5"/>
        <v>420.20149999999995</v>
      </c>
      <c r="E131" s="5">
        <f t="shared" si="6"/>
        <v>1042.2245095476228</v>
      </c>
      <c r="F131">
        <f t="shared" si="7"/>
        <v>-0.53614655176891979</v>
      </c>
      <c r="G131">
        <f t="shared" si="8"/>
        <v>-0.57663441599921639</v>
      </c>
      <c r="H131">
        <f t="shared" si="9"/>
        <v>0.92978590402007566</v>
      </c>
    </row>
    <row r="132" spans="1:8" x14ac:dyDescent="0.2">
      <c r="A132">
        <v>124</v>
      </c>
      <c r="B132" s="2">
        <v>658.95100000000002</v>
      </c>
      <c r="C132" s="2">
        <v>146.68799999999999</v>
      </c>
      <c r="D132" s="2">
        <f t="shared" si="5"/>
        <v>419.47299999999996</v>
      </c>
      <c r="E132" s="5">
        <f t="shared" si="6"/>
        <v>1040.5735158462035</v>
      </c>
      <c r="F132">
        <f t="shared" si="7"/>
        <v>-0.53750616846333821</v>
      </c>
      <c r="G132">
        <f t="shared" si="8"/>
        <v>-0.57240745098273282</v>
      </c>
      <c r="H132">
        <f t="shared" si="9"/>
        <v>0.93902720438129406</v>
      </c>
    </row>
    <row r="133" spans="1:8" x14ac:dyDescent="0.2">
      <c r="A133">
        <v>125</v>
      </c>
      <c r="B133" s="2">
        <v>659.48800000000006</v>
      </c>
      <c r="C133" s="2">
        <v>145.958</v>
      </c>
      <c r="D133" s="2">
        <f t="shared" si="5"/>
        <v>418.74950000000001</v>
      </c>
      <c r="E133" s="5">
        <f t="shared" si="6"/>
        <v>1038.9314879698036</v>
      </c>
      <c r="F133">
        <f t="shared" si="7"/>
        <v>-0.52710105927627815</v>
      </c>
      <c r="G133">
        <f t="shared" si="8"/>
        <v>-0.56722601193195943</v>
      </c>
      <c r="H133">
        <f t="shared" si="9"/>
        <v>0.92926108497913107</v>
      </c>
    </row>
    <row r="134" spans="1:8" x14ac:dyDescent="0.2">
      <c r="A134">
        <v>126</v>
      </c>
      <c r="B134" s="2">
        <v>660.02499999999998</v>
      </c>
      <c r="C134" s="2">
        <v>145.24100000000001</v>
      </c>
      <c r="D134" s="2">
        <f t="shared" si="5"/>
        <v>418.03749999999997</v>
      </c>
      <c r="E134" s="5">
        <f t="shared" si="6"/>
        <v>1037.3132578637155</v>
      </c>
      <c r="F134">
        <f t="shared" si="7"/>
        <v>-0.51894002291390151</v>
      </c>
      <c r="G134">
        <f t="shared" si="8"/>
        <v>-0.56109603465412039</v>
      </c>
      <c r="H134">
        <f t="shared" si="9"/>
        <v>0.92486845542188634</v>
      </c>
    </row>
    <row r="135" spans="1:8" x14ac:dyDescent="0.2">
      <c r="A135">
        <v>127</v>
      </c>
      <c r="B135" s="2">
        <v>660.56100000000004</v>
      </c>
      <c r="C135" s="2">
        <v>144.53399999999999</v>
      </c>
      <c r="D135" s="2">
        <f t="shared" si="5"/>
        <v>417.32749999999999</v>
      </c>
      <c r="E135" s="5">
        <f t="shared" si="6"/>
        <v>1035.6972986415692</v>
      </c>
      <c r="F135">
        <f t="shared" si="7"/>
        <v>-0.5225287582738608</v>
      </c>
      <c r="G135">
        <f t="shared" si="8"/>
        <v>-0.55704263604411286</v>
      </c>
      <c r="H135">
        <f t="shared" si="9"/>
        <v>0.93804086880071624</v>
      </c>
    </row>
    <row r="136" spans="1:8" x14ac:dyDescent="0.2">
      <c r="A136">
        <v>128</v>
      </c>
      <c r="B136" s="2">
        <v>661.09799999999996</v>
      </c>
      <c r="C136" s="2">
        <v>143.821</v>
      </c>
      <c r="D136" s="2">
        <f t="shared" si="5"/>
        <v>416.62</v>
      </c>
      <c r="E136" s="5">
        <f t="shared" si="6"/>
        <v>1034.084769351168</v>
      </c>
      <c r="F136">
        <f t="shared" si="7"/>
        <v>-0.51366630472060504</v>
      </c>
      <c r="G136">
        <f t="shared" si="8"/>
        <v>-0.5520465975076625</v>
      </c>
      <c r="H136">
        <f t="shared" si="9"/>
        <v>0.93047635297394482</v>
      </c>
    </row>
    <row r="137" spans="1:8" x14ac:dyDescent="0.2">
      <c r="A137">
        <v>129</v>
      </c>
      <c r="B137" s="2">
        <v>661.63499999999999</v>
      </c>
      <c r="C137" s="2">
        <v>143.119</v>
      </c>
      <c r="D137" s="2">
        <f t="shared" si="5"/>
        <v>415.91949999999997</v>
      </c>
      <c r="E137" s="5">
        <f t="shared" si="6"/>
        <v>1032.4859712000521</v>
      </c>
      <c r="F137">
        <f t="shared" si="7"/>
        <v>-0.5106803641816392</v>
      </c>
      <c r="G137">
        <f t="shared" si="8"/>
        <v>-0.54607815802661586</v>
      </c>
      <c r="H137">
        <f t="shared" si="9"/>
        <v>0.93517815476653554</v>
      </c>
    </row>
    <row r="138" spans="1:8" x14ac:dyDescent="0.2">
      <c r="A138">
        <v>130</v>
      </c>
      <c r="B138" s="2">
        <v>662.17100000000005</v>
      </c>
      <c r="C138" s="2">
        <v>142.41999999999999</v>
      </c>
      <c r="D138" s="2">
        <f t="shared" ref="D138:D201" si="10">AVERAGE(C138:C139)+273.15</f>
        <v>415.22649999999999</v>
      </c>
      <c r="E138" s="5">
        <f t="shared" ref="E138:E201" si="11">1/($C$4*D138^$D$4+$E$4*D138^$F$4)</f>
        <v>1030.9021135720843</v>
      </c>
      <c r="F138">
        <f t="shared" ref="F138:F201" si="12">$I$6*E138*((C139+273.15)-(C138+273.15))</f>
        <v>-0.50114337253216512</v>
      </c>
      <c r="G138">
        <f t="shared" ref="G138:G201" si="13">-$L$6*$F$6*(B139-B138)*((C139+273.15)^4-$K$6^4)</f>
        <v>-0.54124678309334928</v>
      </c>
      <c r="H138">
        <f t="shared" ref="H138:H201" si="14">F138/G138</f>
        <v>0.92590549853805326</v>
      </c>
    </row>
    <row r="139" spans="1:8" x14ac:dyDescent="0.2">
      <c r="A139">
        <v>131</v>
      </c>
      <c r="B139" s="2">
        <v>662.70699999999999</v>
      </c>
      <c r="C139" s="2">
        <v>141.733</v>
      </c>
      <c r="D139" s="2">
        <f t="shared" si="10"/>
        <v>414.53599999999994</v>
      </c>
      <c r="E139" s="5">
        <f t="shared" si="11"/>
        <v>1029.3218154702251</v>
      </c>
      <c r="F139">
        <f t="shared" si="12"/>
        <v>-0.50547359293896388</v>
      </c>
      <c r="G139">
        <f t="shared" si="13"/>
        <v>-0.53739121671623902</v>
      </c>
      <c r="H139">
        <f t="shared" si="14"/>
        <v>0.94060635383601976</v>
      </c>
    </row>
    <row r="140" spans="1:8" x14ac:dyDescent="0.2">
      <c r="A140">
        <v>132</v>
      </c>
      <c r="B140" s="2">
        <v>663.24400000000003</v>
      </c>
      <c r="C140" s="2">
        <v>141.03899999999999</v>
      </c>
      <c r="D140" s="2">
        <f t="shared" si="10"/>
        <v>413.84749999999997</v>
      </c>
      <c r="E140" s="5">
        <f t="shared" si="11"/>
        <v>1027.7439531952684</v>
      </c>
      <c r="F140">
        <f t="shared" si="12"/>
        <v>-0.49669919733489853</v>
      </c>
      <c r="G140">
        <f t="shared" si="13"/>
        <v>-0.53262679689268888</v>
      </c>
      <c r="H140">
        <f t="shared" si="14"/>
        <v>0.93254639126797656</v>
      </c>
    </row>
    <row r="141" spans="1:8" x14ac:dyDescent="0.2">
      <c r="A141">
        <v>133</v>
      </c>
      <c r="B141" s="2">
        <v>663.78099999999995</v>
      </c>
      <c r="C141" s="2">
        <v>140.35599999999999</v>
      </c>
      <c r="D141" s="2">
        <f t="shared" si="10"/>
        <v>413.16599999999994</v>
      </c>
      <c r="E141" s="5">
        <f t="shared" si="11"/>
        <v>1026.1800268884351</v>
      </c>
      <c r="F141">
        <f t="shared" si="12"/>
        <v>-0.49376499117785955</v>
      </c>
      <c r="G141">
        <f t="shared" si="13"/>
        <v>-0.52692363313598767</v>
      </c>
      <c r="H141">
        <f t="shared" si="14"/>
        <v>0.93707125687116299</v>
      </c>
    </row>
    <row r="142" spans="1:8" x14ac:dyDescent="0.2">
      <c r="A142">
        <v>134</v>
      </c>
      <c r="B142" s="2">
        <v>664.31700000000001</v>
      </c>
      <c r="C142" s="2">
        <v>139.67599999999999</v>
      </c>
      <c r="D142" s="2">
        <f t="shared" si="10"/>
        <v>412.48799999999994</v>
      </c>
      <c r="E142" s="5">
        <f t="shared" si="11"/>
        <v>1024.6220528051126</v>
      </c>
      <c r="F142">
        <f t="shared" si="12"/>
        <v>-0.490115253645862</v>
      </c>
      <c r="G142">
        <f t="shared" si="13"/>
        <v>-0.52323742992340705</v>
      </c>
      <c r="H142">
        <f t="shared" si="14"/>
        <v>0.93669761683067365</v>
      </c>
    </row>
    <row r="143" spans="1:8" x14ac:dyDescent="0.2">
      <c r="A143">
        <v>135</v>
      </c>
      <c r="B143" s="2">
        <v>664.85400000000004</v>
      </c>
      <c r="C143" s="2">
        <v>139</v>
      </c>
      <c r="D143" s="2">
        <f t="shared" si="10"/>
        <v>411.81599999999997</v>
      </c>
      <c r="E143" s="5">
        <f t="shared" si="11"/>
        <v>1023.0758189090539</v>
      </c>
      <c r="F143">
        <f t="shared" si="12"/>
        <v>-0.4835842042393157</v>
      </c>
      <c r="G143">
        <f t="shared" si="13"/>
        <v>-0.51864593179646123</v>
      </c>
      <c r="H143">
        <f t="shared" si="14"/>
        <v>0.93239756564618104</v>
      </c>
    </row>
    <row r="144" spans="1:8" x14ac:dyDescent="0.2">
      <c r="A144">
        <v>136</v>
      </c>
      <c r="B144" s="2">
        <v>665.39099999999996</v>
      </c>
      <c r="C144" s="2">
        <v>138.33199999999999</v>
      </c>
      <c r="D144" s="2">
        <f t="shared" si="10"/>
        <v>411.15049999999997</v>
      </c>
      <c r="E144" s="5">
        <f t="shared" si="11"/>
        <v>1021.5425322307271</v>
      </c>
      <c r="F144">
        <f t="shared" si="12"/>
        <v>-0.47924523771969257</v>
      </c>
      <c r="G144">
        <f t="shared" si="13"/>
        <v>-0.51315348276809347</v>
      </c>
      <c r="H144">
        <f t="shared" si="14"/>
        <v>0.93392182614548314</v>
      </c>
    </row>
    <row r="145" spans="1:8" x14ac:dyDescent="0.2">
      <c r="A145">
        <v>137</v>
      </c>
      <c r="B145" s="2">
        <v>665.92700000000002</v>
      </c>
      <c r="C145" s="2">
        <v>137.66900000000001</v>
      </c>
      <c r="D145" s="2">
        <f t="shared" si="10"/>
        <v>410.48599999999999</v>
      </c>
      <c r="E145" s="5">
        <f t="shared" si="11"/>
        <v>1020.0095545977869</v>
      </c>
      <c r="F145">
        <f t="shared" si="12"/>
        <v>-0.48069133471503817</v>
      </c>
      <c r="G145">
        <f t="shared" si="13"/>
        <v>-0.50862838378451758</v>
      </c>
      <c r="H145">
        <f t="shared" si="14"/>
        <v>0.94507375136713756</v>
      </c>
    </row>
    <row r="146" spans="1:8" x14ac:dyDescent="0.2">
      <c r="A146">
        <v>138</v>
      </c>
      <c r="B146" s="2">
        <v>666.46299999999997</v>
      </c>
      <c r="C146" s="2">
        <v>137.00299999999999</v>
      </c>
      <c r="D146" s="2">
        <f t="shared" si="10"/>
        <v>409.82749999999999</v>
      </c>
      <c r="E146" s="5">
        <f t="shared" si="11"/>
        <v>1018.4884520060397</v>
      </c>
      <c r="F146">
        <f t="shared" si="12"/>
        <v>-0.46916426104430492</v>
      </c>
      <c r="G146">
        <f t="shared" si="13"/>
        <v>-0.50516717538610845</v>
      </c>
      <c r="H146">
        <f t="shared" si="14"/>
        <v>0.92873069333080516</v>
      </c>
    </row>
    <row r="147" spans="1:8" x14ac:dyDescent="0.2">
      <c r="A147">
        <v>139</v>
      </c>
      <c r="B147" s="2">
        <v>667</v>
      </c>
      <c r="C147" s="2">
        <v>136.352</v>
      </c>
      <c r="D147" s="2">
        <f t="shared" si="10"/>
        <v>409.17250000000001</v>
      </c>
      <c r="E147" s="5">
        <f t="shared" si="11"/>
        <v>1016.9734917789356</v>
      </c>
      <c r="F147">
        <f t="shared" si="12"/>
        <v>-0.47422328179384277</v>
      </c>
      <c r="G147">
        <f t="shared" si="13"/>
        <v>-0.49979176171426892</v>
      </c>
      <c r="H147">
        <f t="shared" si="14"/>
        <v>0.94884173393989701</v>
      </c>
    </row>
    <row r="148" spans="1:8" x14ac:dyDescent="0.2">
      <c r="A148">
        <v>140</v>
      </c>
      <c r="B148" s="2">
        <v>667.53599999999994</v>
      </c>
      <c r="C148" s="2">
        <v>135.69300000000001</v>
      </c>
      <c r="D148" s="2">
        <f t="shared" si="10"/>
        <v>408.52249999999998</v>
      </c>
      <c r="E148" s="5">
        <f t="shared" si="11"/>
        <v>1015.4681807757138</v>
      </c>
      <c r="F148">
        <f t="shared" si="12"/>
        <v>-0.46058752750350301</v>
      </c>
      <c r="G148">
        <f t="shared" si="13"/>
        <v>-0.49549872345245288</v>
      </c>
      <c r="H148">
        <f t="shared" si="14"/>
        <v>0.92954331808223134</v>
      </c>
    </row>
    <row r="149" spans="1:8" x14ac:dyDescent="0.2">
      <c r="A149">
        <v>141</v>
      </c>
      <c r="B149" s="2">
        <v>668.072</v>
      </c>
      <c r="C149" s="2">
        <v>135.05199999999999</v>
      </c>
      <c r="D149" s="2">
        <f t="shared" si="10"/>
        <v>407.87799999999999</v>
      </c>
      <c r="E149" s="5">
        <f t="shared" si="11"/>
        <v>1013.9737229748223</v>
      </c>
      <c r="F149">
        <f t="shared" si="12"/>
        <v>-0.46493209853230344</v>
      </c>
      <c r="G149">
        <f t="shared" si="13"/>
        <v>-0.49209569064321956</v>
      </c>
      <c r="H149">
        <f t="shared" si="14"/>
        <v>0.94480018291684176</v>
      </c>
    </row>
    <row r="150" spans="1:8" x14ac:dyDescent="0.2">
      <c r="A150">
        <v>142</v>
      </c>
      <c r="B150" s="2">
        <v>668.60900000000004</v>
      </c>
      <c r="C150" s="2">
        <v>134.404</v>
      </c>
      <c r="D150" s="2">
        <f t="shared" si="10"/>
        <v>407.23649999999998</v>
      </c>
      <c r="E150" s="5">
        <f t="shared" si="11"/>
        <v>1012.4843584189156</v>
      </c>
      <c r="F150">
        <f t="shared" si="12"/>
        <v>-0.45493554683093118</v>
      </c>
      <c r="G150">
        <f t="shared" si="13"/>
        <v>-0.48787501387892246</v>
      </c>
      <c r="H150">
        <f t="shared" si="14"/>
        <v>0.93248379992633523</v>
      </c>
    </row>
    <row r="151" spans="1:8" x14ac:dyDescent="0.2">
      <c r="A151">
        <v>143</v>
      </c>
      <c r="B151" s="2">
        <v>669.14599999999996</v>
      </c>
      <c r="C151" s="2">
        <v>133.76900000000001</v>
      </c>
      <c r="D151" s="2">
        <f t="shared" si="10"/>
        <v>406.60199999999998</v>
      </c>
      <c r="E151" s="5">
        <f t="shared" si="11"/>
        <v>1011.009417112227</v>
      </c>
      <c r="F151">
        <f t="shared" si="12"/>
        <v>-0.45355742708983038</v>
      </c>
      <c r="G151">
        <f t="shared" si="13"/>
        <v>-0.48368065034548624</v>
      </c>
      <c r="H151">
        <f t="shared" si="14"/>
        <v>0.93772084280373991</v>
      </c>
    </row>
    <row r="152" spans="1:8" x14ac:dyDescent="0.2">
      <c r="A152">
        <v>144</v>
      </c>
      <c r="B152" s="2">
        <v>669.68299999999999</v>
      </c>
      <c r="C152" s="2">
        <v>133.13499999999999</v>
      </c>
      <c r="D152" s="2">
        <f t="shared" si="10"/>
        <v>405.96999999999997</v>
      </c>
      <c r="E152" s="5">
        <f t="shared" si="11"/>
        <v>1009.5384793055046</v>
      </c>
      <c r="F152">
        <f t="shared" si="12"/>
        <v>-0.45004013961263906</v>
      </c>
      <c r="G152">
        <f t="shared" si="13"/>
        <v>-0.47863917104939363</v>
      </c>
      <c r="H152">
        <f t="shared" si="14"/>
        <v>0.94024928763341176</v>
      </c>
    </row>
    <row r="153" spans="1:8" x14ac:dyDescent="0.2">
      <c r="A153">
        <v>145</v>
      </c>
      <c r="B153" s="2">
        <v>670.21900000000005</v>
      </c>
      <c r="C153" s="2">
        <v>132.505</v>
      </c>
      <c r="D153" s="2">
        <f t="shared" si="10"/>
        <v>405.34249999999997</v>
      </c>
      <c r="E153" s="5">
        <f t="shared" si="11"/>
        <v>1008.0762297189644</v>
      </c>
      <c r="F153">
        <f t="shared" si="12"/>
        <v>-0.44582171259321207</v>
      </c>
      <c r="G153">
        <f t="shared" si="13"/>
        <v>-0.47543563800478139</v>
      </c>
      <c r="H153">
        <f t="shared" si="14"/>
        <v>0.93771202020982802</v>
      </c>
    </row>
    <row r="154" spans="1:8" x14ac:dyDescent="0.2">
      <c r="A154">
        <v>146</v>
      </c>
      <c r="B154" s="2">
        <v>670.75599999999997</v>
      </c>
      <c r="C154" s="2">
        <v>131.88</v>
      </c>
      <c r="D154" s="2">
        <f t="shared" si="10"/>
        <v>404.71899999999999</v>
      </c>
      <c r="E154" s="5">
        <f t="shared" si="11"/>
        <v>1006.6215392933075</v>
      </c>
      <c r="F154">
        <f t="shared" si="12"/>
        <v>-0.44304151954882298</v>
      </c>
      <c r="G154">
        <f t="shared" si="13"/>
        <v>-0.4704997708366821</v>
      </c>
      <c r="H154">
        <f t="shared" si="14"/>
        <v>0.94164024513969358</v>
      </c>
    </row>
    <row r="155" spans="1:8" x14ac:dyDescent="0.2">
      <c r="A155">
        <v>147</v>
      </c>
      <c r="B155" s="2">
        <v>671.29200000000003</v>
      </c>
      <c r="C155" s="2">
        <v>131.25800000000001</v>
      </c>
      <c r="D155" s="2">
        <f t="shared" si="10"/>
        <v>404.09799999999996</v>
      </c>
      <c r="E155" s="5">
        <f t="shared" si="11"/>
        <v>1005.1709358026285</v>
      </c>
      <c r="F155">
        <f t="shared" si="12"/>
        <v>-0.44098055158784605</v>
      </c>
      <c r="G155">
        <f t="shared" si="13"/>
        <v>-0.46648083967393345</v>
      </c>
      <c r="H155">
        <f t="shared" si="14"/>
        <v>0.94533475779217024</v>
      </c>
    </row>
    <row r="156" spans="1:8" x14ac:dyDescent="0.2">
      <c r="A156">
        <v>148</v>
      </c>
      <c r="B156" s="2">
        <v>671.82799999999997</v>
      </c>
      <c r="C156" s="2">
        <v>130.63800000000001</v>
      </c>
      <c r="D156" s="2">
        <f t="shared" si="10"/>
        <v>403.48500000000001</v>
      </c>
      <c r="E156" s="5">
        <f t="shared" si="11"/>
        <v>1003.7373108020194</v>
      </c>
      <c r="F156">
        <f t="shared" si="12"/>
        <v>-0.43040817980084256</v>
      </c>
      <c r="G156">
        <f t="shared" si="13"/>
        <v>-0.4634335129071997</v>
      </c>
      <c r="H156">
        <f t="shared" si="14"/>
        <v>0.92873771061746613</v>
      </c>
    </row>
    <row r="157" spans="1:8" x14ac:dyDescent="0.2">
      <c r="A157">
        <v>149</v>
      </c>
      <c r="B157" s="2">
        <v>672.36500000000001</v>
      </c>
      <c r="C157" s="2">
        <v>130.03200000000001</v>
      </c>
      <c r="D157" s="2">
        <f t="shared" si="10"/>
        <v>402.87799999999999</v>
      </c>
      <c r="E157" s="5">
        <f t="shared" si="11"/>
        <v>1002.3160450878012</v>
      </c>
      <c r="F157">
        <f t="shared" si="12"/>
        <v>-0.43121721077055314</v>
      </c>
      <c r="G157">
        <f t="shared" si="13"/>
        <v>-0.4595206692139403</v>
      </c>
      <c r="H157">
        <f t="shared" si="14"/>
        <v>0.9384065607063915</v>
      </c>
    </row>
    <row r="158" spans="1:8" x14ac:dyDescent="0.2">
      <c r="A158">
        <v>150</v>
      </c>
      <c r="B158" s="2">
        <v>672.90200000000004</v>
      </c>
      <c r="C158" s="2">
        <v>129.42400000000001</v>
      </c>
      <c r="D158" s="2">
        <f t="shared" si="10"/>
        <v>402.26749999999998</v>
      </c>
      <c r="E158" s="5">
        <f t="shared" si="11"/>
        <v>1000.8849051294715</v>
      </c>
      <c r="F158">
        <f t="shared" si="12"/>
        <v>-0.43414263538703285</v>
      </c>
      <c r="G158">
        <f t="shared" si="13"/>
        <v>-0.45474514942473582</v>
      </c>
      <c r="H158">
        <f t="shared" si="14"/>
        <v>0.95469437318074601</v>
      </c>
    </row>
    <row r="159" spans="1:8" x14ac:dyDescent="0.2">
      <c r="A159">
        <v>151</v>
      </c>
      <c r="B159" s="2">
        <v>673.43799999999999</v>
      </c>
      <c r="C159" s="2">
        <v>128.81100000000001</v>
      </c>
      <c r="D159" s="2">
        <f t="shared" si="10"/>
        <v>401.66199999999998</v>
      </c>
      <c r="E159" s="5">
        <f t="shared" si="11"/>
        <v>999.46382289491385</v>
      </c>
      <c r="F159">
        <f t="shared" si="12"/>
        <v>-0.42291791944615337</v>
      </c>
      <c r="G159">
        <f t="shared" si="13"/>
        <v>-0.45177980930753298</v>
      </c>
      <c r="H159">
        <f t="shared" si="14"/>
        <v>0.93611514001562446</v>
      </c>
    </row>
    <row r="160" spans="1:8" x14ac:dyDescent="0.2">
      <c r="A160">
        <v>152</v>
      </c>
      <c r="B160" s="2">
        <v>673.97500000000002</v>
      </c>
      <c r="C160" s="2">
        <v>128.21299999999999</v>
      </c>
      <c r="D160" s="2">
        <f t="shared" si="10"/>
        <v>401.06299999999999</v>
      </c>
      <c r="E160" s="5">
        <f t="shared" si="11"/>
        <v>998.05636599499985</v>
      </c>
      <c r="F160">
        <f t="shared" si="12"/>
        <v>-0.42373481074681307</v>
      </c>
      <c r="G160">
        <f t="shared" si="13"/>
        <v>-0.44797040294291762</v>
      </c>
      <c r="H160">
        <f t="shared" si="14"/>
        <v>0.94589912182391933</v>
      </c>
    </row>
    <row r="161" spans="1:8" x14ac:dyDescent="0.2">
      <c r="A161">
        <v>153</v>
      </c>
      <c r="B161" s="2">
        <v>674.51199999999994</v>
      </c>
      <c r="C161" s="2">
        <v>127.613</v>
      </c>
      <c r="D161" s="2">
        <f t="shared" si="10"/>
        <v>400.46699999999998</v>
      </c>
      <c r="E161" s="5">
        <f t="shared" si="11"/>
        <v>996.65434923594967</v>
      </c>
      <c r="F161">
        <f t="shared" si="12"/>
        <v>-0.41749770957144905</v>
      </c>
      <c r="G161">
        <f t="shared" si="13"/>
        <v>-0.44422852029959647</v>
      </c>
      <c r="H161">
        <f t="shared" si="14"/>
        <v>0.93982644178244201</v>
      </c>
    </row>
    <row r="162" spans="1:8" x14ac:dyDescent="0.2">
      <c r="A162">
        <v>154</v>
      </c>
      <c r="B162" s="2">
        <v>675.04899999999998</v>
      </c>
      <c r="C162" s="2">
        <v>127.021</v>
      </c>
      <c r="D162" s="2">
        <f t="shared" si="10"/>
        <v>399.87649999999996</v>
      </c>
      <c r="E162" s="5">
        <f t="shared" si="11"/>
        <v>995.26368789557</v>
      </c>
      <c r="F162">
        <f t="shared" si="12"/>
        <v>-0.41480241689183833</v>
      </c>
      <c r="G162">
        <f t="shared" si="13"/>
        <v>-0.43970170529645186</v>
      </c>
      <c r="H162">
        <f t="shared" si="14"/>
        <v>0.94337231785847597</v>
      </c>
    </row>
    <row r="163" spans="1:8" x14ac:dyDescent="0.2">
      <c r="A163">
        <v>155</v>
      </c>
      <c r="B163" s="2">
        <v>675.58500000000004</v>
      </c>
      <c r="C163" s="2">
        <v>126.432</v>
      </c>
      <c r="D163" s="2">
        <f t="shared" si="10"/>
        <v>399.28699999999998</v>
      </c>
      <c r="E163" s="5">
        <f t="shared" si="11"/>
        <v>993.87381035727856</v>
      </c>
      <c r="F163">
        <f t="shared" si="12"/>
        <v>-0.41492641384322049</v>
      </c>
      <c r="G163">
        <f t="shared" si="13"/>
        <v>-0.43682567141086509</v>
      </c>
      <c r="H163">
        <f t="shared" si="14"/>
        <v>0.94986728344761862</v>
      </c>
    </row>
    <row r="164" spans="1:8" x14ac:dyDescent="0.2">
      <c r="A164">
        <v>156</v>
      </c>
      <c r="B164" s="2">
        <v>676.12199999999996</v>
      </c>
      <c r="C164" s="2">
        <v>125.842</v>
      </c>
      <c r="D164" s="2">
        <f t="shared" si="10"/>
        <v>398.70349999999996</v>
      </c>
      <c r="E164" s="5">
        <f t="shared" si="11"/>
        <v>992.49653319530819</v>
      </c>
      <c r="F164">
        <f t="shared" si="12"/>
        <v>-0.40522164555495183</v>
      </c>
      <c r="G164">
        <f t="shared" si="13"/>
        <v>-0.43322656903426682</v>
      </c>
      <c r="H164">
        <f t="shared" si="14"/>
        <v>0.93535732690231221</v>
      </c>
    </row>
    <row r="165" spans="1:8" x14ac:dyDescent="0.2">
      <c r="A165">
        <v>157</v>
      </c>
      <c r="B165" s="2">
        <v>676.65899999999999</v>
      </c>
      <c r="C165" s="2">
        <v>125.265</v>
      </c>
      <c r="D165" s="2">
        <f t="shared" si="10"/>
        <v>398.12649999999996</v>
      </c>
      <c r="E165" s="5">
        <f t="shared" si="11"/>
        <v>991.13308609270848</v>
      </c>
      <c r="F165">
        <f t="shared" si="12"/>
        <v>-0.40466497028197751</v>
      </c>
      <c r="G165">
        <f t="shared" si="13"/>
        <v>-0.42884298960764866</v>
      </c>
      <c r="H165">
        <f t="shared" si="14"/>
        <v>0.94362034611363987</v>
      </c>
    </row>
    <row r="166" spans="1:8" x14ac:dyDescent="0.2">
      <c r="A166">
        <v>158</v>
      </c>
      <c r="B166" s="2">
        <v>677.19500000000005</v>
      </c>
      <c r="C166" s="2">
        <v>124.688</v>
      </c>
      <c r="D166" s="2">
        <f t="shared" si="10"/>
        <v>397.55250000000001</v>
      </c>
      <c r="E166" s="5">
        <f t="shared" si="11"/>
        <v>989.77523588820975</v>
      </c>
      <c r="F166">
        <f t="shared" si="12"/>
        <v>-0.39990839039815662</v>
      </c>
      <c r="G166">
        <f t="shared" si="13"/>
        <v>-0.42611215032919969</v>
      </c>
      <c r="H166">
        <f t="shared" si="14"/>
        <v>0.93850501584899904</v>
      </c>
    </row>
    <row r="167" spans="1:8" x14ac:dyDescent="0.2">
      <c r="A167">
        <v>159</v>
      </c>
      <c r="B167" s="2">
        <v>677.73199999999997</v>
      </c>
      <c r="C167" s="2">
        <v>124.117</v>
      </c>
      <c r="D167" s="2">
        <f t="shared" si="10"/>
        <v>396.98149999999998</v>
      </c>
      <c r="E167" s="5">
        <f t="shared" si="11"/>
        <v>988.4230060257662</v>
      </c>
      <c r="F167">
        <f t="shared" si="12"/>
        <v>-0.39936203598546666</v>
      </c>
      <c r="G167">
        <f t="shared" si="13"/>
        <v>-0.42259642325455121</v>
      </c>
      <c r="H167">
        <f t="shared" si="14"/>
        <v>0.94501991500507965</v>
      </c>
    </row>
    <row r="168" spans="1:8" x14ac:dyDescent="0.2">
      <c r="A168">
        <v>160</v>
      </c>
      <c r="B168" s="2">
        <v>678.26900000000001</v>
      </c>
      <c r="C168" s="2">
        <v>123.54600000000001</v>
      </c>
      <c r="D168" s="2">
        <f t="shared" si="10"/>
        <v>396.41249999999997</v>
      </c>
      <c r="E168" s="5">
        <f t="shared" si="11"/>
        <v>987.07404780139291</v>
      </c>
      <c r="F168">
        <f t="shared" si="12"/>
        <v>-0.39602318905916373</v>
      </c>
      <c r="G168">
        <f t="shared" si="13"/>
        <v>-0.41833983004091685</v>
      </c>
      <c r="H168">
        <f t="shared" si="14"/>
        <v>0.94665427631031362</v>
      </c>
    </row>
    <row r="169" spans="1:8" x14ac:dyDescent="0.2">
      <c r="A169">
        <v>161</v>
      </c>
      <c r="B169" s="2">
        <v>678.80499999999995</v>
      </c>
      <c r="C169" s="2">
        <v>122.979</v>
      </c>
      <c r="D169" s="2">
        <f t="shared" si="10"/>
        <v>395.85599999999999</v>
      </c>
      <c r="E169" s="5">
        <f t="shared" si="11"/>
        <v>985.75330979191062</v>
      </c>
      <c r="F169">
        <f t="shared" si="12"/>
        <v>-0.38084539693677538</v>
      </c>
      <c r="G169">
        <f t="shared" si="13"/>
        <v>-0.41501275141313193</v>
      </c>
      <c r="H169">
        <f t="shared" si="14"/>
        <v>0.91767155500640496</v>
      </c>
    </row>
    <row r="170" spans="1:8" x14ac:dyDescent="0.2">
      <c r="A170">
        <v>162</v>
      </c>
      <c r="B170" s="2">
        <v>679.34100000000001</v>
      </c>
      <c r="C170" s="2">
        <v>122.43300000000001</v>
      </c>
      <c r="D170" s="2">
        <f t="shared" si="10"/>
        <v>395.30099999999999</v>
      </c>
      <c r="E170" s="5">
        <f t="shared" si="11"/>
        <v>984.43473902250048</v>
      </c>
      <c r="F170">
        <f t="shared" si="12"/>
        <v>-0.39287451603140455</v>
      </c>
      <c r="G170">
        <f t="shared" si="13"/>
        <v>-0.41235831636573111</v>
      </c>
      <c r="H170">
        <f t="shared" si="14"/>
        <v>0.95275031553614675</v>
      </c>
    </row>
    <row r="171" spans="1:8" x14ac:dyDescent="0.2">
      <c r="A171">
        <v>163</v>
      </c>
      <c r="B171" s="2">
        <v>679.87800000000004</v>
      </c>
      <c r="C171" s="2">
        <v>121.869</v>
      </c>
      <c r="D171" s="2">
        <f t="shared" si="10"/>
        <v>394.74249999999995</v>
      </c>
      <c r="E171" s="5">
        <f t="shared" si="11"/>
        <v>983.10644908507243</v>
      </c>
      <c r="F171">
        <f t="shared" si="12"/>
        <v>-0.38469230622504441</v>
      </c>
      <c r="G171">
        <f t="shared" si="13"/>
        <v>-0.40901070509231724</v>
      </c>
      <c r="H171">
        <f t="shared" si="14"/>
        <v>0.9405433682676253</v>
      </c>
    </row>
    <row r="172" spans="1:8" x14ac:dyDescent="0.2">
      <c r="A172">
        <v>164</v>
      </c>
      <c r="B172" s="2">
        <v>680.41499999999996</v>
      </c>
      <c r="C172" s="2">
        <v>121.316</v>
      </c>
      <c r="D172" s="2">
        <f t="shared" si="10"/>
        <v>394.18899999999996</v>
      </c>
      <c r="E172" s="5">
        <f t="shared" si="11"/>
        <v>981.788661475298</v>
      </c>
      <c r="F172">
        <f t="shared" si="12"/>
        <v>-0.38487136590041737</v>
      </c>
      <c r="G172">
        <f t="shared" si="13"/>
        <v>-0.40491568809780043</v>
      </c>
      <c r="H172">
        <f t="shared" si="14"/>
        <v>0.95049754112628582</v>
      </c>
    </row>
    <row r="173" spans="1:8" x14ac:dyDescent="0.2">
      <c r="A173">
        <v>165</v>
      </c>
      <c r="B173" s="2">
        <v>680.95100000000002</v>
      </c>
      <c r="C173" s="2">
        <v>120.762</v>
      </c>
      <c r="D173" s="2">
        <f t="shared" si="10"/>
        <v>393.63749999999999</v>
      </c>
      <c r="E173" s="5">
        <f t="shared" si="11"/>
        <v>980.47426016401437</v>
      </c>
      <c r="F173">
        <f t="shared" si="12"/>
        <v>-0.38088718898416341</v>
      </c>
      <c r="G173">
        <f t="shared" si="13"/>
        <v>-0.40237556217658538</v>
      </c>
      <c r="H173">
        <f t="shared" si="14"/>
        <v>0.94659622697714518</v>
      </c>
    </row>
    <row r="174" spans="1:8" x14ac:dyDescent="0.2">
      <c r="A174">
        <v>166</v>
      </c>
      <c r="B174" s="2">
        <v>681.48800000000006</v>
      </c>
      <c r="C174" s="2">
        <v>120.21299999999999</v>
      </c>
      <c r="D174" s="2">
        <f t="shared" si="10"/>
        <v>393.08699999999999</v>
      </c>
      <c r="E174" s="5">
        <f t="shared" si="11"/>
        <v>979.16087321698569</v>
      </c>
      <c r="F174">
        <f t="shared" si="12"/>
        <v>-0.38245553710633828</v>
      </c>
      <c r="G174">
        <f t="shared" si="13"/>
        <v>-0.39907587057721083</v>
      </c>
      <c r="H174">
        <f t="shared" si="14"/>
        <v>0.95835294815786931</v>
      </c>
    </row>
    <row r="175" spans="1:8" x14ac:dyDescent="0.2">
      <c r="A175">
        <v>167</v>
      </c>
      <c r="B175" s="2">
        <v>682.02499999999998</v>
      </c>
      <c r="C175" s="2">
        <v>119.661</v>
      </c>
      <c r="D175" s="2">
        <f t="shared" si="10"/>
        <v>392.54699999999997</v>
      </c>
      <c r="E175" s="5">
        <f t="shared" si="11"/>
        <v>977.87120859700838</v>
      </c>
      <c r="F175">
        <f t="shared" si="12"/>
        <v>-0.36534520028332629</v>
      </c>
      <c r="G175">
        <f t="shared" si="13"/>
        <v>-0.3959326336180754</v>
      </c>
      <c r="H175">
        <f t="shared" si="14"/>
        <v>0.92274586447891949</v>
      </c>
    </row>
    <row r="176" spans="1:8" x14ac:dyDescent="0.2">
      <c r="A176">
        <v>168</v>
      </c>
      <c r="B176" s="2">
        <v>682.56200000000001</v>
      </c>
      <c r="C176" s="2">
        <v>119.133</v>
      </c>
      <c r="D176" s="2">
        <f t="shared" si="10"/>
        <v>392.01900000000001</v>
      </c>
      <c r="E176" s="5">
        <f t="shared" si="11"/>
        <v>976.60893105276739</v>
      </c>
      <c r="F176">
        <f t="shared" si="12"/>
        <v>-0.36487359723560592</v>
      </c>
      <c r="G176">
        <f t="shared" si="13"/>
        <v>-0.39207058816904433</v>
      </c>
      <c r="H176">
        <f t="shared" si="14"/>
        <v>0.93063241223870585</v>
      </c>
    </row>
    <row r="177" spans="1:8" x14ac:dyDescent="0.2">
      <c r="A177">
        <v>169</v>
      </c>
      <c r="B177" s="2">
        <v>683.09799999999996</v>
      </c>
      <c r="C177" s="2">
        <v>118.605</v>
      </c>
      <c r="D177" s="2">
        <f t="shared" si="10"/>
        <v>391.48599999999999</v>
      </c>
      <c r="E177" s="5">
        <f t="shared" si="11"/>
        <v>975.33342454560523</v>
      </c>
      <c r="F177">
        <f t="shared" si="12"/>
        <v>-0.37129851099016459</v>
      </c>
      <c r="G177">
        <f t="shared" si="13"/>
        <v>-0.38962519490235836</v>
      </c>
      <c r="H177">
        <f t="shared" si="14"/>
        <v>0.95296329869841578</v>
      </c>
    </row>
    <row r="178" spans="1:8" x14ac:dyDescent="0.2">
      <c r="A178">
        <v>170</v>
      </c>
      <c r="B178" s="2">
        <v>683.63499999999999</v>
      </c>
      <c r="C178" s="2">
        <v>118.06699999999999</v>
      </c>
      <c r="D178" s="2">
        <f t="shared" si="10"/>
        <v>390.95249999999999</v>
      </c>
      <c r="E178" s="5">
        <f t="shared" si="11"/>
        <v>974.05543831238583</v>
      </c>
      <c r="F178">
        <f t="shared" si="12"/>
        <v>-0.36460882129126509</v>
      </c>
      <c r="G178">
        <f t="shared" si="13"/>
        <v>-0.38651422456502976</v>
      </c>
      <c r="H178">
        <f t="shared" si="14"/>
        <v>0.94332575133964014</v>
      </c>
    </row>
    <row r="179" spans="1:8" x14ac:dyDescent="0.2">
      <c r="A179">
        <v>171</v>
      </c>
      <c r="B179" s="2">
        <v>684.17200000000003</v>
      </c>
      <c r="C179" s="2">
        <v>117.538</v>
      </c>
      <c r="D179" s="2">
        <f t="shared" si="10"/>
        <v>390.42399999999998</v>
      </c>
      <c r="E179" s="5">
        <f t="shared" si="11"/>
        <v>972.78816386474546</v>
      </c>
      <c r="F179">
        <f t="shared" si="12"/>
        <v>-0.36344610970838021</v>
      </c>
      <c r="G179">
        <f t="shared" si="13"/>
        <v>-0.38270770378299429</v>
      </c>
      <c r="H179">
        <f t="shared" si="14"/>
        <v>0.94967022120480771</v>
      </c>
    </row>
    <row r="180" spans="1:8" x14ac:dyDescent="0.2">
      <c r="A180">
        <v>172</v>
      </c>
      <c r="B180" s="2">
        <v>684.70799999999997</v>
      </c>
      <c r="C180" s="2">
        <v>117.01</v>
      </c>
      <c r="D180" s="2">
        <f t="shared" si="10"/>
        <v>389.89699999999999</v>
      </c>
      <c r="E180" s="5">
        <f t="shared" si="11"/>
        <v>971.52323216230593</v>
      </c>
      <c r="F180">
        <f t="shared" si="12"/>
        <v>-0.36159861535506033</v>
      </c>
      <c r="G180">
        <f t="shared" si="13"/>
        <v>-0.38035336958894472</v>
      </c>
      <c r="H180">
        <f t="shared" si="14"/>
        <v>0.95069123679868273</v>
      </c>
    </row>
    <row r="181" spans="1:8" x14ac:dyDescent="0.2">
      <c r="A181">
        <v>173</v>
      </c>
      <c r="B181" s="2">
        <v>685.245</v>
      </c>
      <c r="C181" s="2">
        <v>116.48399999999999</v>
      </c>
      <c r="D181" s="2">
        <f t="shared" si="10"/>
        <v>389.37649999999996</v>
      </c>
      <c r="E181" s="5">
        <f t="shared" si="11"/>
        <v>970.27267309903584</v>
      </c>
      <c r="F181">
        <f t="shared" si="12"/>
        <v>-0.35358094589470274</v>
      </c>
      <c r="G181">
        <f t="shared" si="13"/>
        <v>-0.37665848967864346</v>
      </c>
      <c r="H181">
        <f t="shared" si="14"/>
        <v>0.93873085456369254</v>
      </c>
    </row>
    <row r="182" spans="1:8" x14ac:dyDescent="0.2">
      <c r="A182">
        <v>174</v>
      </c>
      <c r="B182" s="2">
        <v>685.78099999999995</v>
      </c>
      <c r="C182" s="2">
        <v>115.96899999999999</v>
      </c>
      <c r="D182" s="2">
        <f t="shared" si="10"/>
        <v>388.86099999999999</v>
      </c>
      <c r="E182" s="5">
        <f t="shared" si="11"/>
        <v>969.03292349737467</v>
      </c>
      <c r="F182">
        <f t="shared" si="12"/>
        <v>-0.35381485148005248</v>
      </c>
      <c r="G182">
        <f t="shared" si="13"/>
        <v>-0.37367797285003779</v>
      </c>
      <c r="H182">
        <f t="shared" si="14"/>
        <v>0.94684428086972994</v>
      </c>
    </row>
    <row r="183" spans="1:8" x14ac:dyDescent="0.2">
      <c r="A183">
        <v>175</v>
      </c>
      <c r="B183" s="2">
        <v>686.31700000000001</v>
      </c>
      <c r="C183" s="2">
        <v>115.453</v>
      </c>
      <c r="D183" s="2">
        <f t="shared" si="10"/>
        <v>388.34399999999999</v>
      </c>
      <c r="E183" s="5">
        <f t="shared" si="11"/>
        <v>967.78836368959003</v>
      </c>
      <c r="F183">
        <f t="shared" si="12"/>
        <v>-0.35473004990399953</v>
      </c>
      <c r="G183">
        <f t="shared" si="13"/>
        <v>-0.3713894222538478</v>
      </c>
      <c r="H183">
        <f t="shared" si="14"/>
        <v>0.95514311568501953</v>
      </c>
    </row>
    <row r="184" spans="1:8" x14ac:dyDescent="0.2">
      <c r="A184">
        <v>176</v>
      </c>
      <c r="B184" s="2">
        <v>686.85400000000004</v>
      </c>
      <c r="C184" s="2">
        <v>114.935</v>
      </c>
      <c r="D184" s="2">
        <f t="shared" si="10"/>
        <v>387.83549999999997</v>
      </c>
      <c r="E184" s="5">
        <f t="shared" si="11"/>
        <v>966.56309093755453</v>
      </c>
      <c r="F184">
        <f t="shared" si="12"/>
        <v>-0.34128608153053669</v>
      </c>
      <c r="G184">
        <f t="shared" si="13"/>
        <v>-0.36852450938506431</v>
      </c>
      <c r="H184">
        <f t="shared" si="14"/>
        <v>0.92608787974515228</v>
      </c>
    </row>
    <row r="185" spans="1:8" x14ac:dyDescent="0.2">
      <c r="A185">
        <v>177</v>
      </c>
      <c r="B185" s="2">
        <v>687.39099999999996</v>
      </c>
      <c r="C185" s="2">
        <v>114.43600000000001</v>
      </c>
      <c r="D185" s="2">
        <f t="shared" si="10"/>
        <v>387.33199999999999</v>
      </c>
      <c r="E185" s="5">
        <f t="shared" si="11"/>
        <v>965.34871843749488</v>
      </c>
      <c r="F185">
        <f t="shared" si="12"/>
        <v>-0.34700502260854277</v>
      </c>
      <c r="G185">
        <f t="shared" si="13"/>
        <v>-0.3656192691540025</v>
      </c>
      <c r="H185">
        <f t="shared" si="14"/>
        <v>0.94908844222425481</v>
      </c>
    </row>
    <row r="186" spans="1:8" x14ac:dyDescent="0.2">
      <c r="A186">
        <v>178</v>
      </c>
      <c r="B186" s="2">
        <v>687.928</v>
      </c>
      <c r="C186" s="2">
        <v>113.928</v>
      </c>
      <c r="D186" s="2">
        <f t="shared" si="10"/>
        <v>386.827</v>
      </c>
      <c r="E186" s="5">
        <f t="shared" si="11"/>
        <v>964.12958128630191</v>
      </c>
      <c r="F186">
        <f t="shared" si="12"/>
        <v>-0.34247348204253653</v>
      </c>
      <c r="G186">
        <f t="shared" si="13"/>
        <v>-0.3620840275376746</v>
      </c>
      <c r="H186">
        <f t="shared" si="14"/>
        <v>0.94583979407073515</v>
      </c>
    </row>
    <row r="187" spans="1:8" x14ac:dyDescent="0.2">
      <c r="A187">
        <v>179</v>
      </c>
      <c r="B187" s="2">
        <v>688.46400000000006</v>
      </c>
      <c r="C187" s="2">
        <v>113.426</v>
      </c>
      <c r="D187" s="2">
        <f t="shared" si="10"/>
        <v>386.32799999999997</v>
      </c>
      <c r="E187" s="5">
        <f t="shared" si="11"/>
        <v>962.92380100125104</v>
      </c>
      <c r="F187">
        <f t="shared" si="12"/>
        <v>-0.33795698126787571</v>
      </c>
      <c r="G187">
        <f t="shared" si="13"/>
        <v>-0.35994494613124428</v>
      </c>
      <c r="H187">
        <f t="shared" si="14"/>
        <v>0.93891297794371242</v>
      </c>
    </row>
    <row r="188" spans="1:8" x14ac:dyDescent="0.2">
      <c r="A188">
        <v>180</v>
      </c>
      <c r="B188" s="2">
        <v>689.00099999999998</v>
      </c>
      <c r="C188" s="2">
        <v>112.93</v>
      </c>
      <c r="D188" s="2">
        <f t="shared" si="10"/>
        <v>385.83249999999998</v>
      </c>
      <c r="E188" s="5">
        <f t="shared" si="11"/>
        <v>961.72536891723985</v>
      </c>
      <c r="F188">
        <f t="shared" si="12"/>
        <v>-0.3368558511676934</v>
      </c>
      <c r="G188">
        <f t="shared" si="13"/>
        <v>-0.35714680372061614</v>
      </c>
      <c r="H188">
        <f t="shared" si="14"/>
        <v>0.94318596067068361</v>
      </c>
    </row>
    <row r="189" spans="1:8" x14ac:dyDescent="0.2">
      <c r="A189">
        <v>181</v>
      </c>
      <c r="B189" s="2">
        <v>689.53800000000001</v>
      </c>
      <c r="C189" s="2">
        <v>112.435</v>
      </c>
      <c r="D189" s="2">
        <f t="shared" si="10"/>
        <v>385.33849999999995</v>
      </c>
      <c r="E189" s="5">
        <f t="shared" si="11"/>
        <v>960.52946477387252</v>
      </c>
      <c r="F189">
        <f t="shared" si="12"/>
        <v>-0.33507763009207475</v>
      </c>
      <c r="G189">
        <f t="shared" si="13"/>
        <v>-0.35371074949340009</v>
      </c>
      <c r="H189">
        <f t="shared" si="14"/>
        <v>0.94732102592863665</v>
      </c>
    </row>
    <row r="190" spans="1:8" x14ac:dyDescent="0.2">
      <c r="A190">
        <v>182</v>
      </c>
      <c r="B190" s="2">
        <v>690.07399999999996</v>
      </c>
      <c r="C190" s="2">
        <v>111.94199999999999</v>
      </c>
      <c r="D190" s="2">
        <f t="shared" si="10"/>
        <v>384.85050000000001</v>
      </c>
      <c r="E190" s="5">
        <f t="shared" si="11"/>
        <v>959.34700762391242</v>
      </c>
      <c r="F190">
        <f t="shared" si="12"/>
        <v>-0.32787679427323341</v>
      </c>
      <c r="G190">
        <f t="shared" si="13"/>
        <v>-0.35166114308849306</v>
      </c>
      <c r="H190">
        <f t="shared" si="14"/>
        <v>0.932365718298099</v>
      </c>
    </row>
    <row r="191" spans="1:8" x14ac:dyDescent="0.2">
      <c r="A191">
        <v>183</v>
      </c>
      <c r="B191" s="2">
        <v>690.61099999999999</v>
      </c>
      <c r="C191" s="2">
        <v>111.459</v>
      </c>
      <c r="D191" s="2">
        <f t="shared" si="10"/>
        <v>384.36199999999997</v>
      </c>
      <c r="E191" s="5">
        <f t="shared" si="11"/>
        <v>958.16226597963976</v>
      </c>
      <c r="F191">
        <f t="shared" si="12"/>
        <v>-0.33492983598713399</v>
      </c>
      <c r="G191">
        <f t="shared" si="13"/>
        <v>-0.34890046049251955</v>
      </c>
      <c r="H191">
        <f t="shared" si="14"/>
        <v>0.95995813681167363</v>
      </c>
    </row>
    <row r="192" spans="1:8" x14ac:dyDescent="0.2">
      <c r="A192">
        <v>184</v>
      </c>
      <c r="B192" s="2">
        <v>691.14800000000002</v>
      </c>
      <c r="C192" s="2">
        <v>110.965</v>
      </c>
      <c r="D192" s="2">
        <f t="shared" si="10"/>
        <v>383.875</v>
      </c>
      <c r="E192" s="5">
        <f t="shared" si="11"/>
        <v>956.98009392478764</v>
      </c>
      <c r="F192">
        <f t="shared" si="12"/>
        <v>-0.32503637494137866</v>
      </c>
      <c r="G192">
        <f t="shared" si="13"/>
        <v>-0.34622819926170201</v>
      </c>
      <c r="H192">
        <f t="shared" si="14"/>
        <v>0.93879232146453451</v>
      </c>
    </row>
    <row r="193" spans="1:8" x14ac:dyDescent="0.2">
      <c r="A193">
        <v>185</v>
      </c>
      <c r="B193" s="2">
        <v>691.68499999999995</v>
      </c>
      <c r="C193" s="2">
        <v>110.485</v>
      </c>
      <c r="D193" s="2">
        <f t="shared" si="10"/>
        <v>383.39400000000001</v>
      </c>
      <c r="E193" s="5">
        <f t="shared" si="11"/>
        <v>955.81143984933829</v>
      </c>
      <c r="F193">
        <f t="shared" si="12"/>
        <v>-0.3259921082716416</v>
      </c>
      <c r="G193">
        <f t="shared" si="13"/>
        <v>-0.3429151109472619</v>
      </c>
      <c r="H193">
        <f t="shared" si="14"/>
        <v>0.95064958604806726</v>
      </c>
    </row>
    <row r="194" spans="1:8" x14ac:dyDescent="0.2">
      <c r="A194">
        <v>186</v>
      </c>
      <c r="B194" s="2">
        <v>692.221</v>
      </c>
      <c r="C194" s="2">
        <v>110.003</v>
      </c>
      <c r="D194" s="2">
        <f t="shared" si="10"/>
        <v>382.91449999999998</v>
      </c>
      <c r="E194" s="5">
        <f t="shared" si="11"/>
        <v>954.64539507302902</v>
      </c>
      <c r="F194">
        <f t="shared" si="12"/>
        <v>-0.32221687790108661</v>
      </c>
      <c r="G194">
        <f t="shared" si="13"/>
        <v>-0.34091920207952198</v>
      </c>
      <c r="H194">
        <f t="shared" si="14"/>
        <v>0.94514147614931676</v>
      </c>
    </row>
    <row r="195" spans="1:8" x14ac:dyDescent="0.2">
      <c r="A195">
        <v>187</v>
      </c>
      <c r="B195" s="2">
        <v>692.75800000000004</v>
      </c>
      <c r="C195" s="2">
        <v>109.526</v>
      </c>
      <c r="D195" s="2">
        <f t="shared" si="10"/>
        <v>382.43849999999998</v>
      </c>
      <c r="E195" s="5">
        <f t="shared" si="11"/>
        <v>953.48683959437301</v>
      </c>
      <c r="F195">
        <f t="shared" si="12"/>
        <v>-0.32047646165608007</v>
      </c>
      <c r="G195">
        <f t="shared" si="13"/>
        <v>-0.33830435310158286</v>
      </c>
      <c r="H195">
        <f t="shared" si="14"/>
        <v>0.94730221091731093</v>
      </c>
    </row>
    <row r="196" spans="1:8" x14ac:dyDescent="0.2">
      <c r="A196">
        <v>188</v>
      </c>
      <c r="B196" s="2">
        <v>693.29499999999996</v>
      </c>
      <c r="C196" s="2">
        <v>109.051</v>
      </c>
      <c r="D196" s="2">
        <f t="shared" si="10"/>
        <v>381.96999999999997</v>
      </c>
      <c r="E196" s="5">
        <f t="shared" si="11"/>
        <v>952.34554463717222</v>
      </c>
      <c r="F196">
        <f t="shared" si="12"/>
        <v>-0.3113324248119842</v>
      </c>
      <c r="G196">
        <f t="shared" si="13"/>
        <v>-0.33514513307329769</v>
      </c>
      <c r="H196">
        <f t="shared" si="14"/>
        <v>0.92894807081651531</v>
      </c>
    </row>
    <row r="197" spans="1:8" x14ac:dyDescent="0.2">
      <c r="A197">
        <v>189</v>
      </c>
      <c r="B197" s="2">
        <v>693.83100000000002</v>
      </c>
      <c r="C197" s="2">
        <v>108.589</v>
      </c>
      <c r="D197" s="2">
        <f t="shared" si="10"/>
        <v>381.50199999999995</v>
      </c>
      <c r="E197" s="5">
        <f t="shared" si="11"/>
        <v>951.2044834216648</v>
      </c>
      <c r="F197">
        <f t="shared" si="12"/>
        <v>-0.31903626663037959</v>
      </c>
      <c r="G197">
        <f t="shared" si="13"/>
        <v>-0.33318018187852455</v>
      </c>
      <c r="H197">
        <f t="shared" si="14"/>
        <v>0.95754874984340532</v>
      </c>
    </row>
    <row r="198" spans="1:8" x14ac:dyDescent="0.2">
      <c r="A198">
        <v>190</v>
      </c>
      <c r="B198" s="2">
        <v>694.36800000000005</v>
      </c>
      <c r="C198" s="2">
        <v>108.11499999999999</v>
      </c>
      <c r="D198" s="2">
        <f t="shared" si="10"/>
        <v>381.03299999999996</v>
      </c>
      <c r="E198" s="5">
        <f t="shared" si="11"/>
        <v>950.05999739686217</v>
      </c>
      <c r="F198">
        <f t="shared" si="12"/>
        <v>-0.31192977872932026</v>
      </c>
      <c r="G198">
        <f t="shared" si="13"/>
        <v>-0.3306539458342031</v>
      </c>
      <c r="H198">
        <f t="shared" si="14"/>
        <v>0.94337231616080119</v>
      </c>
    </row>
    <row r="199" spans="1:8" x14ac:dyDescent="0.2">
      <c r="A199">
        <v>191</v>
      </c>
      <c r="B199" s="2">
        <v>694.90499999999997</v>
      </c>
      <c r="C199" s="2">
        <v>107.651</v>
      </c>
      <c r="D199" s="2">
        <f t="shared" si="10"/>
        <v>380.57149999999996</v>
      </c>
      <c r="E199" s="5">
        <f t="shared" si="11"/>
        <v>948.9328495296096</v>
      </c>
      <c r="F199">
        <f t="shared" si="12"/>
        <v>-0.30820238190616484</v>
      </c>
      <c r="G199">
        <f t="shared" si="13"/>
        <v>-0.32755289531242493</v>
      </c>
      <c r="H199">
        <f t="shared" si="14"/>
        <v>0.94092400438773938</v>
      </c>
    </row>
    <row r="200" spans="1:8" x14ac:dyDescent="0.2">
      <c r="A200">
        <v>192</v>
      </c>
      <c r="B200" s="2">
        <v>695.44100000000003</v>
      </c>
      <c r="C200" s="2">
        <v>107.19199999999999</v>
      </c>
      <c r="D200" s="2">
        <f t="shared" si="10"/>
        <v>380.11099999999999</v>
      </c>
      <c r="E200" s="5">
        <f t="shared" si="11"/>
        <v>947.80719131165233</v>
      </c>
      <c r="F200">
        <f t="shared" si="12"/>
        <v>-0.30984878628031459</v>
      </c>
      <c r="G200">
        <f t="shared" si="13"/>
        <v>-0.32566686966287667</v>
      </c>
      <c r="H200">
        <f t="shared" si="14"/>
        <v>0.95142863810820977</v>
      </c>
    </row>
    <row r="201" spans="1:8" x14ac:dyDescent="0.2">
      <c r="A201">
        <v>193</v>
      </c>
      <c r="B201" s="2">
        <v>695.97799999999995</v>
      </c>
      <c r="C201" s="2">
        <v>106.73</v>
      </c>
      <c r="D201" s="2">
        <f t="shared" si="10"/>
        <v>379.65549999999996</v>
      </c>
      <c r="E201" s="5">
        <f t="shared" si="11"/>
        <v>946.69281926758242</v>
      </c>
      <c r="F201">
        <f t="shared" si="12"/>
        <v>-0.30077604767227811</v>
      </c>
      <c r="G201">
        <f t="shared" si="13"/>
        <v>-0.32324871766561541</v>
      </c>
      <c r="H201">
        <f t="shared" si="14"/>
        <v>0.93047870334760574</v>
      </c>
    </row>
    <row r="202" spans="1:8" x14ac:dyDescent="0.2">
      <c r="A202">
        <v>194</v>
      </c>
      <c r="B202" s="2">
        <v>696.51499999999999</v>
      </c>
      <c r="C202" s="2">
        <v>106.28100000000001</v>
      </c>
      <c r="D202" s="2">
        <f t="shared" ref="D202:D214" si="15">AVERAGE(C202:C203)+273.15</f>
        <v>379.20600000000002</v>
      </c>
      <c r="E202" s="5">
        <f t="shared" ref="E202:E215" si="16">1/($C$4*D202^$D$4+$E$4*D202^$F$4)</f>
        <v>945.59221384397074</v>
      </c>
      <c r="F202">
        <f t="shared" ref="F202:F214" si="17">$I$6*E202*((C203+273.15)-(C202+273.15))</f>
        <v>-0.30109547273218962</v>
      </c>
      <c r="G202">
        <f t="shared" ref="G202:G214" si="18">-$L$6*$F$6*(B203-B202)*((C203+273.15)^4-$K$6^4)</f>
        <v>-0.32023632218431175</v>
      </c>
      <c r="H202">
        <f t="shared" ref="H202:H215" si="19">F202/G202</f>
        <v>0.94022898676338895</v>
      </c>
    </row>
    <row r="203" spans="1:8" x14ac:dyDescent="0.2">
      <c r="A203">
        <v>195</v>
      </c>
      <c r="B203" s="2">
        <v>697.05100000000004</v>
      </c>
      <c r="C203" s="2">
        <v>105.831</v>
      </c>
      <c r="D203" s="2">
        <f t="shared" si="15"/>
        <v>378.75549999999998</v>
      </c>
      <c r="E203" s="5">
        <f t="shared" si="16"/>
        <v>944.48825094143376</v>
      </c>
      <c r="F203">
        <f t="shared" si="17"/>
        <v>-0.30141226875115212</v>
      </c>
      <c r="G203">
        <f t="shared" si="18"/>
        <v>-0.31782912282326742</v>
      </c>
      <c r="H203">
        <f t="shared" si="19"/>
        <v>0.9483469169650508</v>
      </c>
    </row>
    <row r="204" spans="1:8" x14ac:dyDescent="0.2">
      <c r="A204">
        <v>196</v>
      </c>
      <c r="B204" s="2">
        <v>697.58699999999999</v>
      </c>
      <c r="C204" s="2">
        <v>105.38</v>
      </c>
      <c r="D204" s="2">
        <f t="shared" si="15"/>
        <v>378.30549999999994</v>
      </c>
      <c r="E204" s="5">
        <f t="shared" si="16"/>
        <v>943.38460511800861</v>
      </c>
      <c r="F204">
        <f t="shared" si="17"/>
        <v>-0.29972498701510303</v>
      </c>
      <c r="G204">
        <f t="shared" si="18"/>
        <v>-0.31602963977937393</v>
      </c>
      <c r="H204">
        <f t="shared" si="19"/>
        <v>0.94840783675969931</v>
      </c>
    </row>
    <row r="205" spans="1:8" x14ac:dyDescent="0.2">
      <c r="A205">
        <v>197</v>
      </c>
      <c r="B205" s="2">
        <v>698.12400000000002</v>
      </c>
      <c r="C205" s="2">
        <v>104.931</v>
      </c>
      <c r="D205" s="2">
        <f t="shared" si="15"/>
        <v>377.85899999999998</v>
      </c>
      <c r="E205" s="5">
        <f t="shared" si="16"/>
        <v>942.28864636904711</v>
      </c>
      <c r="F205">
        <f t="shared" si="17"/>
        <v>-0.29604297009981878</v>
      </c>
      <c r="G205">
        <f t="shared" si="18"/>
        <v>-0.3136722008651312</v>
      </c>
      <c r="H205">
        <f t="shared" si="19"/>
        <v>0.94379728035608612</v>
      </c>
    </row>
    <row r="206" spans="1:8" x14ac:dyDescent="0.2">
      <c r="A206">
        <v>198</v>
      </c>
      <c r="B206" s="2">
        <v>698.66099999999994</v>
      </c>
      <c r="C206" s="2">
        <v>104.48699999999999</v>
      </c>
      <c r="D206" s="2">
        <f t="shared" si="15"/>
        <v>377.41300000000001</v>
      </c>
      <c r="E206" s="5">
        <f t="shared" si="16"/>
        <v>941.1930233456826</v>
      </c>
      <c r="F206">
        <f t="shared" si="17"/>
        <v>-0.29836270612707955</v>
      </c>
      <c r="G206">
        <f t="shared" si="18"/>
        <v>-0.31072223105663732</v>
      </c>
      <c r="H206">
        <f t="shared" si="19"/>
        <v>0.96022323575777579</v>
      </c>
    </row>
    <row r="207" spans="1:8" x14ac:dyDescent="0.2">
      <c r="A207">
        <v>199</v>
      </c>
      <c r="B207" s="2">
        <v>699.197</v>
      </c>
      <c r="C207" s="2">
        <v>104.039</v>
      </c>
      <c r="D207" s="2">
        <f t="shared" si="15"/>
        <v>376.96899999999999</v>
      </c>
      <c r="E207" s="5">
        <f t="shared" si="16"/>
        <v>940.10142864910279</v>
      </c>
      <c r="F207">
        <f t="shared" si="17"/>
        <v>-0.29269493920132478</v>
      </c>
      <c r="G207">
        <f t="shared" si="18"/>
        <v>-0.30898220503768942</v>
      </c>
      <c r="H207">
        <f t="shared" si="19"/>
        <v>0.94728736616279263</v>
      </c>
    </row>
    <row r="208" spans="1:8" x14ac:dyDescent="0.2">
      <c r="A208">
        <v>200</v>
      </c>
      <c r="B208" s="2">
        <v>699.73400000000004</v>
      </c>
      <c r="C208" s="2">
        <v>103.599</v>
      </c>
      <c r="D208" s="2">
        <f t="shared" si="15"/>
        <v>376.53149999999999</v>
      </c>
      <c r="E208" s="5">
        <f t="shared" si="16"/>
        <v>939.02495128744431</v>
      </c>
      <c r="F208">
        <f t="shared" si="17"/>
        <v>-0.28903751415598461</v>
      </c>
      <c r="G208">
        <f t="shared" si="18"/>
        <v>-0.30669680957621365</v>
      </c>
      <c r="H208">
        <f t="shared" si="19"/>
        <v>0.94242100058155076</v>
      </c>
    </row>
    <row r="209" spans="1:8" x14ac:dyDescent="0.2">
      <c r="A209">
        <v>201</v>
      </c>
      <c r="B209" s="2">
        <v>700.27099999999996</v>
      </c>
      <c r="C209" s="2">
        <v>103.164</v>
      </c>
      <c r="D209" s="2">
        <f t="shared" si="15"/>
        <v>376.09550000000002</v>
      </c>
      <c r="E209" s="5">
        <f t="shared" si="16"/>
        <v>937.95131253741863</v>
      </c>
      <c r="F209">
        <f t="shared" si="17"/>
        <v>-0.29003443040440352</v>
      </c>
      <c r="G209">
        <f t="shared" si="18"/>
        <v>-0.30384200343737078</v>
      </c>
      <c r="H209">
        <f t="shared" si="19"/>
        <v>0.95455673383942341</v>
      </c>
    </row>
    <row r="210" spans="1:8" x14ac:dyDescent="0.2">
      <c r="A210">
        <v>202</v>
      </c>
      <c r="B210" s="2">
        <v>700.80700000000002</v>
      </c>
      <c r="C210" s="2">
        <v>102.727</v>
      </c>
      <c r="D210" s="2">
        <f t="shared" si="15"/>
        <v>375.66699999999997</v>
      </c>
      <c r="E210" s="5">
        <f t="shared" si="16"/>
        <v>936.89531374157616</v>
      </c>
      <c r="F210">
        <f t="shared" si="17"/>
        <v>-0.27843779208145941</v>
      </c>
      <c r="G210">
        <f t="shared" si="18"/>
        <v>-0.30165465945528169</v>
      </c>
      <c r="H210">
        <f t="shared" si="19"/>
        <v>0.92303494527236363</v>
      </c>
    </row>
    <row r="211" spans="1:8" x14ac:dyDescent="0.2">
      <c r="A211">
        <v>203</v>
      </c>
      <c r="B211" s="2">
        <v>701.34299999999996</v>
      </c>
      <c r="C211" s="2">
        <v>102.307</v>
      </c>
      <c r="D211" s="2">
        <f t="shared" si="15"/>
        <v>375.2405</v>
      </c>
      <c r="E211" s="5">
        <f t="shared" si="16"/>
        <v>935.84342836575547</v>
      </c>
      <c r="F211">
        <f t="shared" si="17"/>
        <v>-0.28673381669172171</v>
      </c>
      <c r="G211">
        <f t="shared" si="18"/>
        <v>-0.29996587944624481</v>
      </c>
      <c r="H211">
        <f t="shared" si="19"/>
        <v>0.95588810707754401</v>
      </c>
    </row>
    <row r="212" spans="1:8" x14ac:dyDescent="0.2">
      <c r="A212">
        <v>204</v>
      </c>
      <c r="B212" s="2">
        <v>701.88</v>
      </c>
      <c r="C212" s="2">
        <v>101.874</v>
      </c>
      <c r="D212" s="2">
        <f t="shared" si="15"/>
        <v>374.8125</v>
      </c>
      <c r="E212" s="5">
        <f t="shared" si="16"/>
        <v>934.78702600535667</v>
      </c>
      <c r="F212">
        <f t="shared" si="17"/>
        <v>-0.2797955917313894</v>
      </c>
      <c r="G212">
        <f t="shared" si="18"/>
        <v>-0.29721931446921845</v>
      </c>
      <c r="H212">
        <f t="shared" si="19"/>
        <v>0.9413775555974726</v>
      </c>
    </row>
    <row r="213" spans="1:8" x14ac:dyDescent="0.2">
      <c r="A213">
        <v>205</v>
      </c>
      <c r="B213" s="2">
        <v>702.41600000000005</v>
      </c>
      <c r="C213" s="2">
        <v>101.45099999999999</v>
      </c>
      <c r="D213" s="2">
        <f t="shared" si="15"/>
        <v>374.38900000000001</v>
      </c>
      <c r="E213" s="5">
        <f t="shared" si="16"/>
        <v>933.74092488943313</v>
      </c>
      <c r="F213">
        <f t="shared" si="17"/>
        <v>-0.28014319326357062</v>
      </c>
      <c r="G213">
        <f t="shared" si="18"/>
        <v>-0.29503359834653387</v>
      </c>
      <c r="H213">
        <f t="shared" si="19"/>
        <v>0.94952979875372157</v>
      </c>
    </row>
    <row r="214" spans="1:8" x14ac:dyDescent="0.2">
      <c r="A214">
        <v>206</v>
      </c>
      <c r="B214" s="2">
        <v>702.952</v>
      </c>
      <c r="C214" s="2">
        <v>101.027</v>
      </c>
      <c r="D214" s="2">
        <f t="shared" si="15"/>
        <v>373.96949999999998</v>
      </c>
      <c r="E214" s="5">
        <f t="shared" si="16"/>
        <v>932.70391437026922</v>
      </c>
      <c r="F214">
        <f t="shared" si="17"/>
        <v>-0.27389223527050055</v>
      </c>
      <c r="G214">
        <f t="shared" si="18"/>
        <v>-0.29344791834158934</v>
      </c>
      <c r="H214">
        <f t="shared" si="19"/>
        <v>0.93335893066951348</v>
      </c>
    </row>
    <row r="215" spans="1:8" x14ac:dyDescent="0.2">
      <c r="A215">
        <v>207</v>
      </c>
      <c r="B215" s="2">
        <v>703.48900000000003</v>
      </c>
      <c r="C215" s="2">
        <v>100.61199999999999</v>
      </c>
      <c r="D215" s="2">
        <f>AVERAGE(C215:C215)+273.15</f>
        <v>373.76199999999994</v>
      </c>
      <c r="E215" s="5">
        <f t="shared" si="16"/>
        <v>932.19068061746395</v>
      </c>
      <c r="F215" t="e">
        <f>$I$6*E215*((#REF!+273.15)-(C215+273.15))</f>
        <v>#REF!</v>
      </c>
      <c r="G215" t="e">
        <f>-$L$6*$F$6*(#REF!-B215)*((#REF!+273.15)^4-$K$6^4)</f>
        <v>#REF!</v>
      </c>
      <c r="H215" t="e">
        <f t="shared" si="19"/>
        <v>#REF!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One (3)</vt:lpstr>
      <vt:lpstr>Three Fourths (2)</vt:lpstr>
      <vt:lpstr>One half (2)</vt:lpstr>
      <vt:lpstr>One Fourth (2)</vt:lpstr>
      <vt:lpstr>One Eighth (2)</vt:lpstr>
      <vt:lpstr>One</vt:lpstr>
      <vt:lpstr>Trend</vt:lpstr>
      <vt:lpstr>Three Fourths</vt:lpstr>
      <vt:lpstr>One half</vt:lpstr>
      <vt:lpstr>One Fourth</vt:lpstr>
      <vt:lpstr>One Eighth</vt:lpstr>
      <vt:lpstr>Moving specific heat (T)</vt:lpstr>
      <vt:lpstr>Area of Sample 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Heredia</dc:creator>
  <cp:lastModifiedBy>Xristian</cp:lastModifiedBy>
  <dcterms:created xsi:type="dcterms:W3CDTF">2014-12-09T01:37:52Z</dcterms:created>
  <dcterms:modified xsi:type="dcterms:W3CDTF">2017-08-13T06:53:34Z</dcterms:modified>
</cp:coreProperties>
</file>