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vi\Dropbox\_Schule\_zhaw\21FS\BA\testing-diva\results\"/>
    </mc:Choice>
  </mc:AlternateContent>
  <xr:revisionPtr revIDLastSave="0" documentId="13_ncr:1_{9C51F8F6-54C9-4354-B181-215790789246}" xr6:coauthVersionLast="46" xr6:coauthVersionMax="46" xr10:uidLastSave="{00000000-0000-0000-0000-000000000000}"/>
  <bookViews>
    <workbookView xWindow="-12960" yWindow="3250" windowWidth="26570" windowHeight="16510" xr2:uid="{00000000-000D-0000-FFFF-FFFF00000000}"/>
  </bookViews>
  <sheets>
    <sheet name="T1" sheetId="1" r:id="rId1"/>
    <sheet name="T2" sheetId="2" r:id="rId2"/>
    <sheet name="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D106" i="2"/>
  <c r="D107" i="2"/>
  <c r="D105" i="2"/>
  <c r="D72" i="2"/>
  <c r="D46" i="2"/>
  <c r="D47" i="2"/>
  <c r="D45" i="2"/>
  <c r="D24" i="2"/>
  <c r="D9" i="2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89" i="3"/>
  <c r="D59" i="3"/>
  <c r="D35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7" i="3"/>
  <c r="D6" i="3"/>
  <c r="D7" i="3"/>
  <c r="D8" i="3"/>
  <c r="D9" i="3"/>
  <c r="D10" i="3"/>
  <c r="D11" i="3"/>
  <c r="D12" i="3"/>
  <c r="D13" i="3"/>
  <c r="D5" i="3"/>
  <c r="K43" i="3"/>
  <c r="J43" i="3"/>
  <c r="K44" i="1"/>
  <c r="J44" i="1"/>
  <c r="D19" i="1"/>
  <c r="D20" i="1"/>
  <c r="D21" i="1"/>
  <c r="D22" i="1"/>
  <c r="D23" i="1"/>
  <c r="D24" i="1"/>
  <c r="D25" i="1"/>
  <c r="D18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93" i="1"/>
  <c r="D62" i="1"/>
  <c r="D6" i="1"/>
  <c r="D7" i="1"/>
  <c r="D8" i="1"/>
  <c r="D9" i="1"/>
  <c r="D5" i="1"/>
  <c r="D38" i="1"/>
  <c r="D39" i="1"/>
  <c r="D40" i="1"/>
  <c r="D41" i="1"/>
  <c r="D42" i="1"/>
  <c r="D43" i="1"/>
  <c r="D44" i="1"/>
  <c r="D45" i="1"/>
  <c r="D46" i="1"/>
  <c r="D47" i="1"/>
  <c r="D37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J38" i="1"/>
  <c r="K38" i="1"/>
  <c r="J39" i="1"/>
  <c r="K39" i="1"/>
  <c r="K38" i="2"/>
  <c r="L38" i="2"/>
  <c r="K39" i="2"/>
  <c r="L39" i="2"/>
  <c r="J39" i="3"/>
  <c r="K39" i="3"/>
  <c r="J38" i="3"/>
  <c r="K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93" i="1"/>
  <c r="C62" i="1"/>
  <c r="C3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8" i="1"/>
  <c r="C6" i="1"/>
  <c r="C7" i="1"/>
  <c r="C8" i="1"/>
  <c r="C9" i="1"/>
  <c r="C10" i="1"/>
  <c r="C11" i="1"/>
  <c r="C12" i="1"/>
  <c r="C13" i="1"/>
  <c r="C14" i="1"/>
  <c r="C5" i="1"/>
  <c r="B94" i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6" i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<sst xmlns="http://schemas.openxmlformats.org/spreadsheetml/2006/main" count="794" uniqueCount="129">
  <si>
    <t xml:space="preserve"> 9 peers</t>
  </si>
  <si>
    <t>ping at</t>
  </si>
  <si>
    <t>signers</t>
  </si>
  <si>
    <t>15 peers</t>
  </si>
  <si>
    <t xml:space="preserve"> 21 peers</t>
  </si>
  <si>
    <t xml:space="preserve"> 27 peers</t>
  </si>
  <si>
    <t xml:space="preserve"> 33 peers</t>
  </si>
  <si>
    <t>sign.</t>
  </si>
  <si>
    <t>n1, n4, n3, n9, n2, n5</t>
  </si>
  <si>
    <t>n1, n8, n3, n2, n6, n4</t>
  </si>
  <si>
    <t>n1, n5, n6, n4, n7, n3</t>
  </si>
  <si>
    <t>n1, n5, n3, n6, n4</t>
  </si>
  <si>
    <t>n1, n5, n4, n3, n2</t>
  </si>
  <si>
    <t>--</t>
  </si>
  <si>
    <t>n1, n7, n4, n11, n2, n3, n15, n6</t>
  </si>
  <si>
    <t>n1, n4, n3, n5, n2, n14, n13, n8</t>
  </si>
  <si>
    <t>n1, n10, n4, n6, n5, n9, n3, n8, n13</t>
  </si>
  <si>
    <t>n1, n4, n10, n5, n12, n2, n11, n8</t>
  </si>
  <si>
    <t>n1, n11, n9, n4, n7, n8, n10, n3</t>
  </si>
  <si>
    <t>n1, n4, n5, n7, n10, n3, n8, n6</t>
  </si>
  <si>
    <t>n1, n8, n4, n7, n3, n6, n5, n9</t>
  </si>
  <si>
    <t>n1, n2, n5, n4, n8, n7, n6, n3</t>
  </si>
  <si>
    <t>n1, n2, n7, n18, n5, n21, n8, n16, n19, n13, n3</t>
  </si>
  <si>
    <t>n1, n12, n9, n18, n6, n13, n11, n5, n7, n19, n3, n10</t>
  </si>
  <si>
    <t>n5, n7, n2, n8, n14, n12, n11, n10, n18, n17, n15</t>
  </si>
  <si>
    <t>n1, n10, n5, n12, n18, n2, n14, n17, n15, n6, n9, n13</t>
  </si>
  <si>
    <t>n1, n12, n10, n6, n2, n14, n9, n13, n11, n5, n15, n17</t>
  </si>
  <si>
    <t>n1, n3, n16, n12, n11, n15, n9, n8, n6, n7, n2</t>
  </si>
  <si>
    <t>n1, n9, n5, n12, n7, n14, n13, n8, n11, n2, n3</t>
  </si>
  <si>
    <t>n1, n12, n7, n11, n8, n5, n9, n14, n6, n10, n13</t>
  </si>
  <si>
    <t>n1, n2, n12, n11, n9, n13, n8, n5, n3, n6, n10</t>
  </si>
  <si>
    <t>n1, n3, n5, n9, n12, n2, n11, n8, n4, n6, n10</t>
  </si>
  <si>
    <t>n1, n3, n5, n11, n18, n4, n16, n7, n12, n6, n8, n21, n27, n19</t>
  </si>
  <si>
    <t>n1, n24, n18, n26, n16, n12, n7, n11, n5, n3, n23, n15, n8, n2, n9</t>
  </si>
  <si>
    <t>n1, n18, n4, n11, n7, n3, n6, n23, n5, n8, n20, n21, n12, n22</t>
  </si>
  <si>
    <t>n1, n11, n3, n4, n22, n23, n19, n8, n18, n7, n17, n5, n10, n14, n20</t>
  </si>
  <si>
    <t>n1, n3, n11, n22, n23, n18, n19, n9, n20, n2, n6, n21, n7, n12</t>
  </si>
  <si>
    <t>n1, n8, n22, n11, n3, n9, n16, n18, n19, n20, n12, n6, n10, n14</t>
  </si>
  <si>
    <t>n1, n18, n3, n14, n5, n19, n10, n8, n2, n6, n9, n21, n15, n13</t>
  </si>
  <si>
    <t>n1, n15, n5, n8, n18, n3, n11, n9, n2, n19, n6, n12, n14, n20</t>
  </si>
  <si>
    <t>n1, n10, n11, n8, n18, n5, n3, n16, n6, n9, n14, n19, n15, n17</t>
  </si>
  <si>
    <t>n1, n3, n11, n18, n16, n5, n15, n6, n2, n10, n9, n8, n14, n17</t>
  </si>
  <si>
    <t>n1, n4, n8, n7, n6, n3, n13, n2, n11, n16, n5, n12, n9, n10</t>
  </si>
  <si>
    <t>n19, n22, n2, n27, n20, n17, n16, n28, n5, n18, n33, n8, n15, n21, n26, n4, n11</t>
  </si>
  <si>
    <t>n1, n20, n30, n22, n27, n19, n2, n16, n17, n26, n25, n12, n21, n4, n5, n28, n32, n15</t>
  </si>
  <si>
    <t>n22, n16, n20, n2, n12, n26, n21, n5, n4, n24, n29, n28, n31, n15, n6, n18, n10</t>
  </si>
  <si>
    <t>n1, n23, n21, n2, n14, n19, n27, n20, n8, n18, n10, n22, n28, n16, n17, n3, n30</t>
  </si>
  <si>
    <t>n1, n2, n19, n12, n26, n21, n14, n18, n5, n16, n28, n25, n10, n6, n24, n7, n17, n3</t>
  </si>
  <si>
    <t>n1, n21, n6, n26, n12, n5, n24, n18, n9, n2, n14, n3, n19, n13, n4, n23, n15</t>
  </si>
  <si>
    <t>n1, n22, n16, n27, n17, n21, n3, n9, n7, n11, n18, n8, n10, n4, n26, n12, n23</t>
  </si>
  <si>
    <t>n1, n15, n22, n17, n19, n2, n26, n16, n5, n6, n25, n14, n8, n4, n24, n18, n10, n20</t>
  </si>
  <si>
    <t>n1, n22, n19, n17, n16, n23, n25, n24, n12, n15, n18, n11, n4, n5, n6, n21, n2, n3</t>
  </si>
  <si>
    <t>n1, n12, n21, n24, n9, n15, n14, n16, n2, n4, n13, n7, n17, n11, n19, n18, n5, n10</t>
  </si>
  <si>
    <t>n1, n22, n16, n4, n17, n19, n5, n2, n7, n13, n20, n18, n10, n6, n12, n8, n14, n3</t>
  </si>
  <si>
    <t>n1, n19, n17, n22, n16, n18, n11, n14, n7, n10, n21, n2, n8, n4, n12, n13, n9, n3</t>
  </si>
  <si>
    <t>n1, n19, n16, n2, n17, n18, n7, n5, n10, n4, n13, n8, n11, n12, n6, n9, n14</t>
  </si>
  <si>
    <t>n1, n12, n6, n14, n15, n9, n3, n20, n19, n2, n4, n7, n17, n5, n16, n11, n13, n18</t>
  </si>
  <si>
    <t>removed</t>
  </si>
  <si>
    <t>after</t>
  </si>
  <si>
    <t>T2</t>
  </si>
  <si>
    <t>T1</t>
  </si>
  <si>
    <t>T3</t>
  </si>
  <si>
    <t>n9</t>
  </si>
  <si>
    <t>n1, n4, n5, n2, n3</t>
  </si>
  <si>
    <t>n15</t>
  </si>
  <si>
    <t>n1, n8, n7, n5, n2, n4, n6, n3</t>
  </si>
  <si>
    <t>n21</t>
  </si>
  <si>
    <t>n4, n11, n10, n13, n12, n9, n8, n2, n5, n7, n6</t>
  </si>
  <si>
    <t>n1, n14, n13, n15, n11, n4, n2, n8, n3, n6, n12, n9, n10, n5, n7</t>
  </si>
  <si>
    <t>n27</t>
  </si>
  <si>
    <t>n1, n6, n2, n8, n17, n18, n7, n12, n11, n16, n3, n19, n9, n13, n10, n5, n4</t>
  </si>
  <si>
    <t>n33</t>
  </si>
  <si>
    <t>up</t>
  </si>
  <si>
    <t>n1, n3, n4, n5, n2</t>
  </si>
  <si>
    <t>n7, n2, n4, n5, n6</t>
  </si>
  <si>
    <t>n1, n7, n3, n4, n5, n2</t>
  </si>
  <si>
    <t>n1, n8, n9, n5, n3, n7</t>
  </si>
  <si>
    <t>n1, n8, n7, n5, n4, n2, n3, n6</t>
  </si>
  <si>
    <t>n1, n3, n4, n9, n5, n7, n2, n8</t>
  </si>
  <si>
    <t>n1, n2, n8, n10, n7, n6, n9, n5, n3</t>
  </si>
  <si>
    <t>n1, n11, n3, n8, n9, n2, n4, n10</t>
  </si>
  <si>
    <t>n1, n12, n4, n7, n2, n9, n8, n11</t>
  </si>
  <si>
    <t>n1, n11, n5, n7, n13, n6, n4, n8, n2</t>
  </si>
  <si>
    <t>n1, n2, n3, n13, n9, n6, n14, n11, n12</t>
  </si>
  <si>
    <t>n14, n6, n8, n13, n3, n12, n4, n2</t>
  </si>
  <si>
    <t>n1, n8, n7, n4, n13, n9, n3, n5, n12, n11, n2, n10</t>
  </si>
  <si>
    <t>n1, n12, n3, n5, n14, n4, n11, n9, n2, n10, n6</t>
  </si>
  <si>
    <t>n1, n15, n13, n8, n7, n14, n3, n9, n5, n6, n11</t>
  </si>
  <si>
    <t>n9, n11, n13, n2, n3, n10, n16, n8, n7, n4, n15</t>
  </si>
  <si>
    <t>n1, n13, n11, n7, n5, n8, n15, n4, n14, n10, n9</t>
  </si>
  <si>
    <t>n1, n17, n18, n5, n8, n16, n4, n10, n7, n3, n11, n15</t>
  </si>
  <si>
    <t>n19, n13, n3, n8, n7, n18, n10, n17, n5, n12, n2</t>
  </si>
  <si>
    <t>n1, n20, n18, n12, n9, n15, n3, n16, n14, n17, n13, n5</t>
  </si>
  <si>
    <t>n1, n18, n12, n20, n2, n7, n15, n17, n3, n19, n10</t>
  </si>
  <si>
    <t>n1, n14, n13, n2, n6, n9, n10, n11, n12, n7, n8, n3, n5, n4</t>
  </si>
  <si>
    <t>n1, n16, n14, n13, n5, n8, n10, n3, n11, n6, n12, n15, n4, n7</t>
  </si>
  <si>
    <t>n1, n4, n5, n7, n15, n12, n11, n6, n10, n2, n8, n3, n14, n13</t>
  </si>
  <si>
    <t>n1, n3, n18, n16, n13, n11, n7, n12, n17, n14, n6, n9, n2, n10, n4</t>
  </si>
  <si>
    <t>n1, n19, n3, n11, n8, n18, n5, n16, n10, n6, n17, n4, n13, n15</t>
  </si>
  <si>
    <t>n1, n20, n7, n16, n4, n5, n8, n15, n19, n18, n17, n2, n14, n10, n13</t>
  </si>
  <si>
    <t>n1, n5, n16, n7, n4, n8, n19, n3, n9, n15, n13, n12, n20, n10, n18</t>
  </si>
  <si>
    <t>n1, n22, n3, n18, n5, n16, n12, n9, n11, n21, n8, n7, n19, n13, n10</t>
  </si>
  <si>
    <t>n1, n15, n2, n23, n14, n4, n20, n12, n19, n18, n21, n13, n9, n7, n17</t>
  </si>
  <si>
    <t>n1, n24, n11, n18, n4, n21, n23, n20, n13, n10, n2, n22, n15, n9</t>
  </si>
  <si>
    <t>n1, n14, n25, n8, n7, n17, n6, n13, n24, n12, n5, n21, n23, n3, n16</t>
  </si>
  <si>
    <t>n1, n22, n8, n4, n7, n25, n21, n18, n24, n17, n15, n5, n16, n14</t>
  </si>
  <si>
    <t>n1, n3, n26, n11, n12, n24, n19, n25, n18, n5, n21, n9, n15, n16, n8</t>
  </si>
  <si>
    <t>n1, n19, n17, n18, n16, n9, n3, n10, n6, n4, n5, n7, n12, n13, n8, n2, n11, n15</t>
  </si>
  <si>
    <t>n21, n19, n6, n12, n5, n14, n16, n13, n10, n11, n17, n7, n4, n15, n9, n2, n3</t>
  </si>
  <si>
    <t>n1, n7, n6, n16, n9, n13, n18, n20, n12, n10, n15, n2, n14, n11, n21, n3, n8</t>
  </si>
  <si>
    <t>n1, n22, n21, n19, n17, n16, n12, n2, n6, n14, n9, n5, n15, n18, n8, n10, n11, n4</t>
  </si>
  <si>
    <t>n1, n24, n22, n2, n5, n19, n16, n6, n4, n12, n18, n14, n11, n17, n21, n9, n13, n15</t>
  </si>
  <si>
    <t>n1, n25, n19, n22, n12, n16, n14, n3, n21, n24, n20, n18, n5, n7, n8, n10, n17, n2</t>
  </si>
  <si>
    <t>n1, n26, n19, n17, n5, n12, n6, n25, n23, n11, n21, n18, n2, n13, n10, n3, n7, n4, n24</t>
  </si>
  <si>
    <t>n1, n27, n22, n19, n17, n2, n18, n23, n7, n4, n6, n9, n13, n21, n25, n5, n10, n20</t>
  </si>
  <si>
    <t>n1, n17, n25, n21, n2, n26, n24, n5, n6, n7, n4, n19, n16, n22, n14, n23, n28, n13</t>
  </si>
  <si>
    <t>n22, n5, n27, n6, n2, n7, n19, n24, n4, n18, n15, n20, n3, n8, n9, n10, n13</t>
  </si>
  <si>
    <t>n1, n30, n22, n19, n27, n25, n16, n12, n17, n20, n5, n3, n26, n24, n8, n29, n23</t>
  </si>
  <si>
    <t>n1, n22, n19, n27, n26, n25, n18, n10, n9, n20, n8, n3, n6, n24, n16, n7, n21, n4</t>
  </si>
  <si>
    <t>n1, n26, n5, n2, n21, n12, n22, n30, n24, n20, n29, n16, n25, n4, n7, n6, n27</t>
  </si>
  <si>
    <t>n1, n30, n22, n29, n20, n24, n10, n8, n31, n17, n11, n9, n23, n4, n13, n5, n32</t>
  </si>
  <si>
    <t>2f+1</t>
  </si>
  <si>
    <t>3f+1</t>
  </si>
  <si>
    <t>BFT</t>
  </si>
  <si>
    <t>Peers total</t>
  </si>
  <si>
    <t>Not tested because of very bad perfomance, but they never could remove anyways.</t>
  </si>
  <si>
    <t>Not tested because ratio would be more advantageous to the attackers anyways and the test would take about two days.</t>
  </si>
  <si>
    <t>Not tested because of very bad perfomance, but they never could ping anyways.</t>
  </si>
  <si>
    <t>2f+1 vs 3f+1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</si>
</sst>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1"/>
      <color theme="1"/>
      <name val="Consolas"/>
      <family val="3"/>
    </font>
    <font>
      <b/>
      <sz val="12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0" borderId="0" xfId="0" applyFont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7" borderId="1" xfId="0" applyFont="1" applyFill="1" applyBorder="1"/>
    <xf numFmtId="0" fontId="0" fillId="0" borderId="1" xfId="0" applyBorder="1"/>
    <xf numFmtId="0" fontId="1" fillId="2" borderId="1" xfId="0" quotePrefix="1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quotePrefix="1" applyFont="1" applyFill="1" applyBorder="1"/>
    <xf numFmtId="0" fontId="1" fillId="8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quotePrefix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9" fontId="0" fillId="0" borderId="1" xfId="1" applyFont="1" applyBorder="1"/>
    <xf numFmtId="0" fontId="6" fillId="0" borderId="0" xfId="0" applyFont="1"/>
    <xf numFmtId="0" fontId="7" fillId="0" borderId="0" xfId="0" applyFont="1"/>
    <xf numFmtId="0" fontId="7" fillId="5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41F"/>
      <color rgb="FFC39BE1"/>
      <color rgb="FFA86ED4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accent6"/>
                </a:solidFill>
              </a:rPr>
              <a:t>Ping</a:t>
            </a:r>
            <a:r>
              <a:rPr lang="de-CH"/>
              <a:t> vs </a:t>
            </a:r>
            <a:r>
              <a:rPr lang="de-CH">
                <a:solidFill>
                  <a:srgbClr val="FF3F3F"/>
                </a:solidFill>
              </a:rPr>
              <a:t>No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4-4AE1-B478-5A092313FFBB}"/>
            </c:ext>
          </c:extLst>
        </c:ser>
        <c:ser>
          <c:idx val="1"/>
          <c:order val="1"/>
          <c:tx>
            <c:strRef>
              <c:f>'T1'!$K$3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4-4AE1-B478-5A092313FFBB}"/>
            </c:ext>
          </c:extLst>
        </c:ser>
        <c:ser>
          <c:idx val="2"/>
          <c:order val="2"/>
          <c:tx>
            <c:v>Ping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('T1'!$C$5:$C$9,'T1'!$C$18:$C$25,'T1'!$C$37:$C$46,'T1'!$C$62:$C$72,'T1'!$C$93:$C$106)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xVal>
          <c:yVal>
            <c:numRef>
              <c:f>('T1'!$B$5:$B$9,'T1'!$B$18:$B$25,'T1'!$B$37:$B$46,'T1'!$B$62:$B$72,'T1'!$B$93:$B$106)</c:f>
              <c:numCache>
                <c:formatCode>General</c:formatCode>
                <c:ptCount val="4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27</c:v>
                </c:pt>
                <c:pt idx="41">
                  <c:v>26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21</c:v>
                </c:pt>
                <c:pt idx="4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4-4AE1-B478-5A092313FFBB}"/>
            </c:ext>
          </c:extLst>
        </c:ser>
        <c:ser>
          <c:idx val="3"/>
          <c:order val="3"/>
          <c:tx>
            <c:v>No Ping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dPt>
            <c:idx val="4"/>
            <c:marker>
              <c:symbol val="diamond"/>
              <c:size val="5"/>
              <c:spPr>
                <a:solidFill>
                  <a:srgbClr val="FF3F3F"/>
                </a:solidFill>
                <a:ln w="9525">
                  <a:solidFill>
                    <a:srgbClr val="FF3F3F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F-4617-8B98-BEEA5C6C5945}"/>
              </c:ext>
            </c:extLst>
          </c:dPt>
          <c:xVal>
            <c:numRef>
              <c:f>('T1'!$C$10:$C$14,'T1'!$C$26:$C$33,'T1'!$C$47:$C$58,'T1'!$C$73:$C$89,'T1'!$C$107:$C$126)</c:f>
              <c:numCache>
                <c:formatCode>General</c:formatCode>
                <c:ptCount val="6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</c:numCache>
            </c:numRef>
          </c:xVal>
          <c:yVal>
            <c:numRef>
              <c:f>('T1'!$B$10:$B$14,'T1'!$B$26:$B$33,'T1'!$B$47:$B$58,'T1'!$B$73:$B$89,'T1'!$B$107:$B$126)</c:f>
              <c:numCache>
                <c:formatCode>General</c:formatCode>
                <c:ptCount val="6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4-4AE1-B478-5A092313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Signatures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E-4479-A3D0-9E5377059DD5}"/>
            </c:ext>
          </c:extLst>
        </c:ser>
        <c:ser>
          <c:idx val="1"/>
          <c:order val="1"/>
          <c:tx>
            <c:strRef>
              <c:f>'T1'!$K$3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'T1'!$I$4:$I$39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'T1'!$K$4:$K$39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E-4479-A3D0-9E5377059DD5}"/>
            </c:ext>
          </c:extLst>
        </c:ser>
        <c:ser>
          <c:idx val="2"/>
          <c:order val="2"/>
          <c:tx>
            <c:v>Signatures Count with X Peers 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('T1'!$C$5:$C$9,'T1'!$C$18:$C$25,'T1'!$C$37:$C$46,'T1'!$C$62:$C$72,'T1'!$C$93:$C$106)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xVal>
          <c:yVal>
            <c:numRef>
              <c:f>('T1'!$F$5:$F$9,'T1'!$F$18:$F$25,'T1'!$F$37:$F$46,'T1'!$F$62:$F$72,'T1'!$F$93:$F$106)</c:f>
              <c:numCache>
                <c:formatCode>General</c:formatCode>
                <c:ptCount val="4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DE-4479-A3D0-9E537705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142802968741536E-2"/>
          <c:y val="0.11645211930926216"/>
          <c:w val="0.89296244379435508"/>
          <c:h val="0.68865498955487703"/>
        </c:manualLayout>
      </c:layout>
      <c:scatterChart>
        <c:scatterStyle val="lineMarker"/>
        <c:varyColors val="0"/>
        <c:ser>
          <c:idx val="0"/>
          <c:order val="0"/>
          <c:tx>
            <c:v>9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'T1'!$D$5:$D$9</c:f>
              <c:numCache>
                <c:formatCode>General</c:formatCode>
                <c:ptCount val="5"/>
                <c:pt idx="0">
                  <c:v>1</c:v>
                </c:pt>
                <c:pt idx="1">
                  <c:v>0.88888888888888884</c:v>
                </c:pt>
                <c:pt idx="2">
                  <c:v>0.77777777777777779</c:v>
                </c:pt>
                <c:pt idx="3">
                  <c:v>0.66666666666666663</c:v>
                </c:pt>
                <c:pt idx="4">
                  <c:v>0.55555555555555558</c:v>
                </c:pt>
              </c:numCache>
            </c:numRef>
          </c:xVal>
          <c:yVal>
            <c:numRef>
              <c:f>'T1'!$E$5:$E$9</c:f>
              <c:numCache>
                <c:formatCode>General</c:formatCode>
                <c:ptCount val="5"/>
                <c:pt idx="0">
                  <c:v>60</c:v>
                </c:pt>
                <c:pt idx="1">
                  <c:v>54</c:v>
                </c:pt>
                <c:pt idx="2">
                  <c:v>69</c:v>
                </c:pt>
                <c:pt idx="3">
                  <c:v>99</c:v>
                </c:pt>
                <c:pt idx="4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2D-4DE3-8ACD-555F5CDB3D49}"/>
            </c:ext>
          </c:extLst>
        </c:ser>
        <c:ser>
          <c:idx val="1"/>
          <c:order val="1"/>
          <c:tx>
            <c:v>15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'T1'!$D$18:$D$25</c:f>
              <c:numCache>
                <c:formatCode>General</c:formatCode>
                <c:ptCount val="8"/>
                <c:pt idx="0">
                  <c:v>1</c:v>
                </c:pt>
                <c:pt idx="1">
                  <c:v>0.93333333333333335</c:v>
                </c:pt>
                <c:pt idx="2">
                  <c:v>0.8666666666666667</c:v>
                </c:pt>
                <c:pt idx="3">
                  <c:v>0.8</c:v>
                </c:pt>
                <c:pt idx="4">
                  <c:v>0.73333333333333328</c:v>
                </c:pt>
                <c:pt idx="5">
                  <c:v>0.66666666666666663</c:v>
                </c:pt>
                <c:pt idx="6">
                  <c:v>0.6</c:v>
                </c:pt>
                <c:pt idx="7">
                  <c:v>0.53333333333333333</c:v>
                </c:pt>
              </c:numCache>
            </c:numRef>
          </c:xVal>
          <c:yVal>
            <c:numRef>
              <c:f>'T1'!$E$18:$E$25</c:f>
              <c:numCache>
                <c:formatCode>General</c:formatCode>
                <c:ptCount val="8"/>
                <c:pt idx="0">
                  <c:v>65</c:v>
                </c:pt>
                <c:pt idx="1">
                  <c:v>68</c:v>
                </c:pt>
                <c:pt idx="2">
                  <c:v>66</c:v>
                </c:pt>
                <c:pt idx="3">
                  <c:v>105</c:v>
                </c:pt>
                <c:pt idx="4">
                  <c:v>58</c:v>
                </c:pt>
                <c:pt idx="5">
                  <c:v>76</c:v>
                </c:pt>
                <c:pt idx="6">
                  <c:v>111</c:v>
                </c:pt>
                <c:pt idx="7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2D-4DE3-8ACD-555F5CDB3D49}"/>
            </c:ext>
          </c:extLst>
        </c:ser>
        <c:ser>
          <c:idx val="2"/>
          <c:order val="2"/>
          <c:tx>
            <c:v>21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41F"/>
              </a:solidFill>
              <a:ln w="9525">
                <a:solidFill>
                  <a:srgbClr val="FF941F"/>
                </a:solidFill>
              </a:ln>
              <a:effectLst/>
            </c:spPr>
          </c:marker>
          <c:xVal>
            <c:numRef>
              <c:f>'T1'!$D$37:$D$47</c:f>
              <c:numCache>
                <c:formatCode>General</c:formatCode>
                <c:ptCount val="11"/>
                <c:pt idx="0">
                  <c:v>1</c:v>
                </c:pt>
                <c:pt idx="1">
                  <c:v>0.95238095238095233</c:v>
                </c:pt>
                <c:pt idx="2">
                  <c:v>0.90476190476190477</c:v>
                </c:pt>
                <c:pt idx="3">
                  <c:v>0.8571428571428571</c:v>
                </c:pt>
                <c:pt idx="4">
                  <c:v>0.80952380952380953</c:v>
                </c:pt>
                <c:pt idx="5">
                  <c:v>0.76190476190476186</c:v>
                </c:pt>
                <c:pt idx="6">
                  <c:v>0.7142857142857143</c:v>
                </c:pt>
                <c:pt idx="7">
                  <c:v>0.66666666666666663</c:v>
                </c:pt>
                <c:pt idx="8">
                  <c:v>0.61904761904761907</c:v>
                </c:pt>
                <c:pt idx="9">
                  <c:v>0.5714285714285714</c:v>
                </c:pt>
                <c:pt idx="10">
                  <c:v>0.52380952380952384</c:v>
                </c:pt>
              </c:numCache>
            </c:numRef>
          </c:xVal>
          <c:yVal>
            <c:numRef>
              <c:f>'T1'!$E$37:$E$47</c:f>
              <c:numCache>
                <c:formatCode>General</c:formatCode>
                <c:ptCount val="11"/>
                <c:pt idx="0">
                  <c:v>60</c:v>
                </c:pt>
                <c:pt idx="1">
                  <c:v>57</c:v>
                </c:pt>
                <c:pt idx="2">
                  <c:v>82</c:v>
                </c:pt>
                <c:pt idx="3">
                  <c:v>92</c:v>
                </c:pt>
                <c:pt idx="4">
                  <c:v>90</c:v>
                </c:pt>
                <c:pt idx="5">
                  <c:v>54</c:v>
                </c:pt>
                <c:pt idx="6">
                  <c:v>55</c:v>
                </c:pt>
                <c:pt idx="7">
                  <c:v>102</c:v>
                </c:pt>
                <c:pt idx="8">
                  <c:v>151</c:v>
                </c:pt>
                <c:pt idx="9">
                  <c:v>427</c:v>
                </c:pt>
                <c:pt idx="10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D-4DE3-8ACD-555F5CDB3D49}"/>
            </c:ext>
          </c:extLst>
        </c:ser>
        <c:ser>
          <c:idx val="3"/>
          <c:order val="3"/>
          <c:tx>
            <c:v>27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'T1'!$D$62:$D$75</c:f>
              <c:numCache>
                <c:formatCode>General</c:formatCode>
                <c:ptCount val="14"/>
                <c:pt idx="0">
                  <c:v>1</c:v>
                </c:pt>
                <c:pt idx="1">
                  <c:v>0.96296296296296291</c:v>
                </c:pt>
                <c:pt idx="2">
                  <c:v>0.92592592592592593</c:v>
                </c:pt>
                <c:pt idx="3">
                  <c:v>0.88888888888888884</c:v>
                </c:pt>
                <c:pt idx="4">
                  <c:v>0.85185185185185186</c:v>
                </c:pt>
                <c:pt idx="5">
                  <c:v>0.81481481481481477</c:v>
                </c:pt>
                <c:pt idx="6">
                  <c:v>0.77777777777777779</c:v>
                </c:pt>
                <c:pt idx="7">
                  <c:v>0.7407407407407407</c:v>
                </c:pt>
                <c:pt idx="8">
                  <c:v>0.70370370370370372</c:v>
                </c:pt>
                <c:pt idx="9">
                  <c:v>0.66666666666666663</c:v>
                </c:pt>
                <c:pt idx="10">
                  <c:v>0.62962962962962965</c:v>
                </c:pt>
                <c:pt idx="11">
                  <c:v>0.59259259259259256</c:v>
                </c:pt>
                <c:pt idx="12">
                  <c:v>0.55555555555555558</c:v>
                </c:pt>
                <c:pt idx="13">
                  <c:v>0.51851851851851849</c:v>
                </c:pt>
              </c:numCache>
            </c:numRef>
          </c:xVal>
          <c:yVal>
            <c:numRef>
              <c:f>'T1'!$E$62:$E$75</c:f>
              <c:numCache>
                <c:formatCode>General</c:formatCode>
                <c:ptCount val="14"/>
                <c:pt idx="0">
                  <c:v>63</c:v>
                </c:pt>
                <c:pt idx="1">
                  <c:v>54</c:v>
                </c:pt>
                <c:pt idx="2">
                  <c:v>224</c:v>
                </c:pt>
                <c:pt idx="3">
                  <c:v>101</c:v>
                </c:pt>
                <c:pt idx="4">
                  <c:v>111</c:v>
                </c:pt>
                <c:pt idx="5">
                  <c:v>55</c:v>
                </c:pt>
                <c:pt idx="6">
                  <c:v>103</c:v>
                </c:pt>
                <c:pt idx="7">
                  <c:v>103</c:v>
                </c:pt>
                <c:pt idx="8">
                  <c:v>60</c:v>
                </c:pt>
                <c:pt idx="9">
                  <c:v>57</c:v>
                </c:pt>
                <c:pt idx="10">
                  <c:v>116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2D-4DE3-8ACD-555F5CDB3D49}"/>
            </c:ext>
          </c:extLst>
        </c:ser>
        <c:ser>
          <c:idx val="4"/>
          <c:order val="4"/>
          <c:tx>
            <c:v>33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'T1'!$D$93:$D$109</c:f>
              <c:numCache>
                <c:formatCode>General</c:formatCode>
                <c:ptCount val="17"/>
                <c:pt idx="0">
                  <c:v>1</c:v>
                </c:pt>
                <c:pt idx="1">
                  <c:v>0.96969696969696972</c:v>
                </c:pt>
                <c:pt idx="2">
                  <c:v>0.93939393939393945</c:v>
                </c:pt>
                <c:pt idx="3">
                  <c:v>0.90909090909090906</c:v>
                </c:pt>
                <c:pt idx="4">
                  <c:v>0.87878787878787878</c:v>
                </c:pt>
                <c:pt idx="5">
                  <c:v>0.84848484848484851</c:v>
                </c:pt>
                <c:pt idx="6">
                  <c:v>0.81818181818181823</c:v>
                </c:pt>
                <c:pt idx="7">
                  <c:v>0.78787878787878785</c:v>
                </c:pt>
                <c:pt idx="8">
                  <c:v>0.75757575757575757</c:v>
                </c:pt>
                <c:pt idx="9">
                  <c:v>0.72727272727272729</c:v>
                </c:pt>
                <c:pt idx="10">
                  <c:v>0.69696969696969702</c:v>
                </c:pt>
                <c:pt idx="11">
                  <c:v>0.66666666666666663</c:v>
                </c:pt>
                <c:pt idx="12">
                  <c:v>0.63636363636363635</c:v>
                </c:pt>
                <c:pt idx="13">
                  <c:v>0.60606060606060608</c:v>
                </c:pt>
                <c:pt idx="14">
                  <c:v>0.5757575757575758</c:v>
                </c:pt>
                <c:pt idx="15">
                  <c:v>0.54545454545454541</c:v>
                </c:pt>
                <c:pt idx="16">
                  <c:v>0.51515151515151514</c:v>
                </c:pt>
              </c:numCache>
            </c:numRef>
          </c:xVal>
          <c:yVal>
            <c:numRef>
              <c:f>'T1'!$E$93:$E$109</c:f>
              <c:numCache>
                <c:formatCode>General</c:formatCode>
                <c:ptCount val="17"/>
                <c:pt idx="0">
                  <c:v>80</c:v>
                </c:pt>
                <c:pt idx="1">
                  <c:v>58</c:v>
                </c:pt>
                <c:pt idx="2">
                  <c:v>55</c:v>
                </c:pt>
                <c:pt idx="3">
                  <c:v>60</c:v>
                </c:pt>
                <c:pt idx="4">
                  <c:v>58</c:v>
                </c:pt>
                <c:pt idx="5">
                  <c:v>62</c:v>
                </c:pt>
                <c:pt idx="6">
                  <c:v>82</c:v>
                </c:pt>
                <c:pt idx="7">
                  <c:v>98</c:v>
                </c:pt>
                <c:pt idx="8">
                  <c:v>59</c:v>
                </c:pt>
                <c:pt idx="9">
                  <c:v>106</c:v>
                </c:pt>
                <c:pt idx="10">
                  <c:v>85</c:v>
                </c:pt>
                <c:pt idx="11">
                  <c:v>56</c:v>
                </c:pt>
                <c:pt idx="12">
                  <c:v>54</c:v>
                </c:pt>
                <c:pt idx="13">
                  <c:v>97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2D-4DE3-8ACD-555F5CDB3D49}"/>
            </c:ext>
          </c:extLst>
        </c:ser>
        <c:ser>
          <c:idx val="5"/>
          <c:order val="5"/>
          <c:tx>
            <c:v>2f+1</c:v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none"/>
          </c:marker>
          <c:xVal>
            <c:numRef>
              <c:f>('T1'!$J$44,'T1'!$J$44)</c:f>
              <c:numCache>
                <c:formatCode>0%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xVal>
          <c:yVal>
            <c:numRef>
              <c:f>('T1'!$I$45,'T1'!$I$46)</c:f>
              <c:numCache>
                <c:formatCode>General</c:formatCode>
                <c:ptCount val="2"/>
                <c:pt idx="0">
                  <c:v>960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D-4DE3-8ACD-555F5CDB3D49}"/>
            </c:ext>
          </c:extLst>
        </c:ser>
        <c:ser>
          <c:idx val="6"/>
          <c:order val="6"/>
          <c:tx>
            <c:v>3f+1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('T1'!$K$44,'T1'!$K$44)</c:f>
              <c:numCache>
                <c:formatCode>0%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('T1'!$I$46,'T1'!$I$45)</c:f>
              <c:numCache>
                <c:formatCode>General</c:formatCode>
                <c:ptCount val="2"/>
                <c:pt idx="0">
                  <c:v>0</c:v>
                </c:pt>
                <c:pt idx="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2D-4DE3-8ACD-555F5CDB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  <c:max val="9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  <c:majorUnit val="120"/>
        <c:min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288937645592932E-2"/>
          <c:y val="0.87121274675830351"/>
          <c:w val="0.70411994149195511"/>
          <c:h val="0.1005297964128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accent6"/>
                </a:solidFill>
              </a:rPr>
              <a:t>Removed</a:t>
            </a:r>
            <a:r>
              <a:rPr lang="de-CH"/>
              <a:t> vs </a:t>
            </a:r>
            <a:r>
              <a:rPr lang="de-CH">
                <a:solidFill>
                  <a:srgbClr val="FF3F3F"/>
                </a:solidFill>
              </a:rPr>
              <a:t>Not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470784672119088E-2"/>
          <c:y val="0.11344545505778447"/>
          <c:w val="0.91511601757806227"/>
          <c:h val="0.68445895792882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'T2'!$K$3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F-4EBA-9B08-32EA6308A91D}"/>
            </c:ext>
          </c:extLst>
        </c:ser>
        <c:ser>
          <c:idx val="1"/>
          <c:order val="1"/>
          <c:tx>
            <c:strRef>
              <c:f>'T2'!$L$3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'T2'!$L$4:$L$39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F-4EBA-9B08-32EA6308A91D}"/>
            </c:ext>
          </c:extLst>
        </c:ser>
        <c:ser>
          <c:idx val="2"/>
          <c:order val="2"/>
          <c:tx>
            <c:v>Removed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('T2'!$C$9,'T2'!$C$24,'T2'!$C$47,'T2'!$C$73,'T2'!$C$107)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xVal>
          <c:yVal>
            <c:numRef>
              <c:f>('T2'!$B$9,'T2'!$B$24,'T2'!$B$47,'T2'!$B$73,'T2'!$B$107)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F-4EBA-9B08-32EA6308A91D}"/>
            </c:ext>
          </c:extLst>
        </c:ser>
        <c:ser>
          <c:idx val="4"/>
          <c:order val="3"/>
          <c:tx>
            <c:v>Removed extrapolated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('T2'!$C$10:$C$13,'T2'!$C$25:$C$31,'T2'!$C$48:$C$55,'T2'!$C$74:$C$85,'T2'!$C$108:$C$121)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</c:numCache>
            </c:numRef>
          </c:xVal>
          <c:yVal>
            <c:numRef>
              <c:f>('T2'!$B$10:$B$13,'T2'!$B$25:$B$31,'T2'!$B$48:$B$55,'T2'!$B$74:$B$85,'T2'!$B$108:$B$121)</c:f>
              <c:numCache>
                <c:formatCode>General</c:formatCode>
                <c:ptCount val="4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AF-4EBA-9B08-32EA6308A91D}"/>
            </c:ext>
          </c:extLst>
        </c:ser>
        <c:ser>
          <c:idx val="3"/>
          <c:order val="4"/>
          <c:tx>
            <c:v>Not Removed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xVal>
            <c:numRef>
              <c:f>('T2'!$C$8,'T2'!$C$23,'T2'!$C$44:$C$46,'T2'!$C$71:$C$72,'T2'!$C$104:$C$106)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xVal>
          <c:yVal>
            <c:numRef>
              <c:f>('T2'!$B$8,'T2'!$B$23,'T2'!$B$44:$B$46,'T2'!$B$71:$B$72,'T2'!$B$104:$B$106)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AF-4EBA-9B08-32EA6308A91D}"/>
            </c:ext>
          </c:extLst>
        </c:ser>
        <c:ser>
          <c:idx val="5"/>
          <c:order val="5"/>
          <c:tx>
            <c:v>Not Removed extrapolated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('T2'!$C$5:$C$7,'T2'!$C$17:$C$22,'T2'!$C$35:$C$43,'T2'!$C$59:$C$70,'T2'!$C$89:$C$103)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</c:numCache>
            </c:numRef>
          </c:xVal>
          <c:yVal>
            <c:numRef>
              <c:f>('T2'!$B$5:$B$7,'T2'!$B$17:$B$22,'T2'!$B$35:$B$43,'T2'!$B$59:$B$70,'T2'!$B$89:$B$103)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AF-4EBA-9B08-32EA6308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87850238156029"/>
          <c:y val="0.87722709706817237"/>
          <c:w val="0.56083250622655001"/>
          <c:h val="0.10255207297224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Signatures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'T2'!$K$3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F-4FEC-8E24-D6CEA427E694}"/>
            </c:ext>
          </c:extLst>
        </c:ser>
        <c:ser>
          <c:idx val="1"/>
          <c:order val="1"/>
          <c:tx>
            <c:strRef>
              <c:f>'T2'!$L$3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'T2'!$J$4:$J$39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'T2'!$L$4:$L$39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F-4FEC-8E24-D6CEA427E694}"/>
            </c:ext>
          </c:extLst>
        </c:ser>
        <c:ser>
          <c:idx val="2"/>
          <c:order val="2"/>
          <c:tx>
            <c:v>Signatures Count with X Peers 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('T2'!$C$9,'T2'!$C$24,'T2'!$C$47,'T2'!$C$73,'T2'!$C$107)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xVal>
          <c:yVal>
            <c:numRef>
              <c:f>('T2'!$G$9,'T2'!$G$24,'T2'!$G$47,'T2'!$G$73,'T2'!$G$107)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F-4FEC-8E24-D6CEA427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142802968741536E-2"/>
          <c:y val="0.11645211930926216"/>
          <c:w val="0.89296244379435508"/>
          <c:h val="0.68865498955487703"/>
        </c:manualLayout>
      </c:layout>
      <c:scatterChart>
        <c:scatterStyle val="lineMarker"/>
        <c:varyColors val="0"/>
        <c:ser>
          <c:idx val="0"/>
          <c:order val="0"/>
          <c:tx>
            <c:v>9 Peers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'T2'!$D$9</c:f>
              <c:numCache>
                <c:formatCode>General</c:formatCode>
                <c:ptCount val="1"/>
                <c:pt idx="0">
                  <c:v>0.55555555555555558</c:v>
                </c:pt>
              </c:numCache>
            </c:numRef>
          </c:xVal>
          <c:yVal>
            <c:numRef>
              <c:f>'T2'!$F$9</c:f>
              <c:numCache>
                <c:formatCode>General</c:formatCode>
                <c:ptCount val="1"/>
                <c:pt idx="0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E-4213-9C4F-F4776D1C3927}"/>
            </c:ext>
          </c:extLst>
        </c:ser>
        <c:ser>
          <c:idx val="1"/>
          <c:order val="1"/>
          <c:tx>
            <c:v>15 Peers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'T2'!$D$24</c:f>
              <c:numCache>
                <c:formatCode>General</c:formatCode>
                <c:ptCount val="1"/>
                <c:pt idx="0">
                  <c:v>0.53333333333333333</c:v>
                </c:pt>
              </c:numCache>
            </c:numRef>
          </c:xVal>
          <c:yVal>
            <c:numRef>
              <c:f>'T2'!$F$24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9E-4213-9C4F-F4776D1C3927}"/>
            </c:ext>
          </c:extLst>
        </c:ser>
        <c:ser>
          <c:idx val="2"/>
          <c:order val="2"/>
          <c:tx>
            <c:v>21 Peers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41F"/>
              </a:solidFill>
              <a:ln w="9525">
                <a:solidFill>
                  <a:srgbClr val="FF941F"/>
                </a:solidFill>
              </a:ln>
              <a:effectLst/>
            </c:spPr>
          </c:marker>
          <c:xVal>
            <c:numRef>
              <c:f>'T2'!$D$45:$D$47</c:f>
              <c:numCache>
                <c:formatCode>General</c:formatCode>
                <c:ptCount val="3"/>
                <c:pt idx="0">
                  <c:v>0.52380952380952384</c:v>
                </c:pt>
                <c:pt idx="1">
                  <c:v>0.5714285714285714</c:v>
                </c:pt>
                <c:pt idx="2">
                  <c:v>0.61904761904761907</c:v>
                </c:pt>
              </c:numCache>
            </c:numRef>
          </c:xVal>
          <c:yVal>
            <c:numRef>
              <c:f>'T2'!$F$45:$F$47</c:f>
              <c:numCache>
                <c:formatCode>General</c:formatCode>
                <c:ptCount val="3"/>
                <c:pt idx="0">
                  <c:v>900</c:v>
                </c:pt>
                <c:pt idx="1">
                  <c:v>900</c:v>
                </c:pt>
                <c:pt idx="2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E-4213-9C4F-F4776D1C3927}"/>
            </c:ext>
          </c:extLst>
        </c:ser>
        <c:ser>
          <c:idx val="3"/>
          <c:order val="3"/>
          <c:tx>
            <c:v>27 Peers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'T2'!$D$72:$D$73</c:f>
              <c:numCache>
                <c:formatCode>General</c:formatCode>
                <c:ptCount val="2"/>
                <c:pt idx="0">
                  <c:v>0.51851851851851849</c:v>
                </c:pt>
                <c:pt idx="1">
                  <c:v>0.55555555555555558</c:v>
                </c:pt>
              </c:numCache>
            </c:numRef>
          </c:xVal>
          <c:yVal>
            <c:numRef>
              <c:f>'T2'!$F$72:$F$73</c:f>
              <c:numCache>
                <c:formatCode>General</c:formatCode>
                <c:ptCount val="2"/>
                <c:pt idx="0">
                  <c:v>900</c:v>
                </c:pt>
                <c:pt idx="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E-4213-9C4F-F4776D1C3927}"/>
            </c:ext>
          </c:extLst>
        </c:ser>
        <c:ser>
          <c:idx val="4"/>
          <c:order val="4"/>
          <c:tx>
            <c:v>33 Peers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'T2'!$D$105:$D$107</c:f>
              <c:numCache>
                <c:formatCode>General</c:formatCode>
                <c:ptCount val="3"/>
                <c:pt idx="0">
                  <c:v>0.51515151515151514</c:v>
                </c:pt>
                <c:pt idx="1">
                  <c:v>0.54545454545454541</c:v>
                </c:pt>
                <c:pt idx="2">
                  <c:v>0.5757575757575758</c:v>
                </c:pt>
              </c:numCache>
            </c:numRef>
          </c:xVal>
          <c:yVal>
            <c:numRef>
              <c:f>'T2'!$F$105:$F$107</c:f>
              <c:numCache>
                <c:formatCode>General</c:formatCode>
                <c:ptCount val="3"/>
                <c:pt idx="0">
                  <c:v>900</c:v>
                </c:pt>
                <c:pt idx="1">
                  <c:v>900</c:v>
                </c:pt>
                <c:pt idx="2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E-4213-9C4F-F4776D1C3927}"/>
            </c:ext>
          </c:extLst>
        </c:ser>
        <c:ser>
          <c:idx val="5"/>
          <c:order val="5"/>
          <c:tx>
            <c:v>2f+1</c:v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none"/>
          </c:marker>
          <c:xVal>
            <c:numRef>
              <c:f>('T1'!$J$44,'T1'!$J$44)</c:f>
              <c:numCache>
                <c:formatCode>0%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xVal>
          <c:yVal>
            <c:numRef>
              <c:f>('T1'!$I$45,'T1'!$I$46)</c:f>
              <c:numCache>
                <c:formatCode>General</c:formatCode>
                <c:ptCount val="2"/>
                <c:pt idx="0">
                  <c:v>960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9E-4213-9C4F-F4776D1C3927}"/>
            </c:ext>
          </c:extLst>
        </c:ser>
        <c:ser>
          <c:idx val="6"/>
          <c:order val="6"/>
          <c:tx>
            <c:v>3f+1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('T1'!$K$44,'T1'!$K$44)</c:f>
              <c:numCache>
                <c:formatCode>0%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('T1'!$I$46,'T1'!$I$45)</c:f>
              <c:numCache>
                <c:formatCode>General</c:formatCode>
                <c:ptCount val="2"/>
                <c:pt idx="0">
                  <c:v>0</c:v>
                </c:pt>
                <c:pt idx="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9E-4213-9C4F-F4776D1C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  <c:max val="9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  <c:majorUnit val="120"/>
        <c:min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288937645592932E-2"/>
          <c:y val="0.87121274675830351"/>
          <c:w val="0.70411994149195511"/>
          <c:h val="0.1005297964128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accent6"/>
                </a:solidFill>
              </a:rPr>
              <a:t>Ping</a:t>
            </a:r>
            <a:r>
              <a:rPr lang="de-CH"/>
              <a:t> vs </a:t>
            </a:r>
            <a:r>
              <a:rPr lang="de-CH">
                <a:solidFill>
                  <a:srgbClr val="FF3F3F"/>
                </a:solidFill>
              </a:rPr>
              <a:t>No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470784672119088E-2"/>
          <c:y val="0.11344545505778447"/>
          <c:w val="0.91511601757806227"/>
          <c:h val="0.68445895792882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'T3'!$J$3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F-4E38-9249-D4E9EC810161}"/>
            </c:ext>
          </c:extLst>
        </c:ser>
        <c:ser>
          <c:idx val="1"/>
          <c:order val="1"/>
          <c:tx>
            <c:strRef>
              <c:f>'T3'!$K$3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F-4E38-9249-D4E9EC810161}"/>
            </c:ext>
          </c:extLst>
        </c:ser>
        <c:ser>
          <c:idx val="3"/>
          <c:order val="2"/>
          <c:tx>
            <c:v>No Ping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xVal>
            <c:numRef>
              <c:f>('T3'!$C$8,'T3'!$C$23,'T3'!$C$44:$C$46,'T3'!$C$71:$C$72,'T3'!$C$104:$C$107)</c:f>
              <c:numCache>
                <c:formatCode>General</c:formatCode>
                <c:ptCount val="11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xVal>
          <c:yVal>
            <c:numRef>
              <c:f>('T3'!$B$8,'T3'!$B$23,'T3'!$B$44:$B$46,'T3'!$B$71:$B$72,'T3'!$B$104:$B$107)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BF-4E38-9249-D4E9EC810161}"/>
            </c:ext>
          </c:extLst>
        </c:ser>
        <c:ser>
          <c:idx val="5"/>
          <c:order val="3"/>
          <c:tx>
            <c:v>No Ping extrapolated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('T3'!$C$5:$C$7,'T3'!$C$17:$C$22,'T3'!$C$35:$C$43,'T3'!$C$59:$C$70,'T3'!$C$89:$C$103)</c:f>
              <c:numCache>
                <c:formatCode>General</c:formatCode>
                <c:ptCount val="4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</c:numCache>
            </c:numRef>
          </c:xVal>
          <c:yVal>
            <c:numRef>
              <c:f>('T3'!$B$5:$B$7,'T3'!$B$17:$B$22,'T3'!$B$35:$B$43,'T3'!$B$59:$B$70,'T3'!$B$89:$B$103)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F-4E38-9249-D4E9EC810161}"/>
            </c:ext>
          </c:extLst>
        </c:ser>
        <c:ser>
          <c:idx val="2"/>
          <c:order val="4"/>
          <c:tx>
            <c:v>Ping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('T3'!$C$9:$C$13,'T3'!$C$24:$C$31,'T3'!$C$47:$C$55,'T3'!$C$73:$C$85,'T3'!$C$108:$C$121)</c:f>
              <c:numCache>
                <c:formatCode>General</c:formatCode>
                <c:ptCount val="4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('T3'!$B$9:$B$13,'T3'!$B$24:$B$31,'T3'!$B$47:$B$55,'T3'!$B$73:$B$85,'T3'!$B$108:$B$121)</c:f>
              <c:numCache>
                <c:formatCode>General</c:formatCode>
                <c:ptCount val="4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F-4E38-9249-D4E9EC81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87850238156029"/>
          <c:y val="0.85554336001717135"/>
          <c:w val="0.58240438394808081"/>
          <c:h val="0.12423570560945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Signatures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'T3'!$J$3</c:f>
              <c:strCache>
                <c:ptCount val="1"/>
                <c:pt idx="0">
                  <c:v>2f+1</c:v>
                </c:pt>
              </c:strCache>
            </c:strRef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'T3'!$J$4:$J$39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281-BC3A-612A9946AB2F}"/>
            </c:ext>
          </c:extLst>
        </c:ser>
        <c:ser>
          <c:idx val="1"/>
          <c:order val="1"/>
          <c:tx>
            <c:strRef>
              <c:f>'T3'!$K$3</c:f>
              <c:strCache>
                <c:ptCount val="1"/>
                <c:pt idx="0">
                  <c:v>3f+1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'T3'!$I$4:$I$39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'T3'!$K$4:$K$39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7-4281-BC3A-612A9946AB2F}"/>
            </c:ext>
          </c:extLst>
        </c:ser>
        <c:ser>
          <c:idx val="2"/>
          <c:order val="2"/>
          <c:tx>
            <c:v>Signatures Count with X Peers 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('T3'!$C$9:$C$13,'T3'!$C$24:$C$31,'T3'!$C$47:$C$55,'T3'!$C$73:$C$85,'T3'!$C$108:$C$121)</c:f>
              <c:numCache>
                <c:formatCode>General</c:formatCode>
                <c:ptCount val="4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</c:numCache>
            </c:numRef>
          </c:xVal>
          <c:yVal>
            <c:numRef>
              <c:f>('T3'!$F$9:$F$13,'T3'!$F$24:$F$31,'T3'!$F$47:$F$55,'T3'!$F$73:$F$85,'T3'!$F$108:$F$121)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14</c:v>
                </c:pt>
                <c:pt idx="32">
                  <c:v>15</c:v>
                </c:pt>
                <c:pt idx="33">
                  <c:v>14</c:v>
                </c:pt>
                <c:pt idx="34">
                  <c:v>15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7-4281-BC3A-612A9946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chemeClr val="bg1">
                    <a:lumMod val="50000"/>
                  </a:schemeClr>
                </a:solidFill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142802968741536E-2"/>
          <c:y val="0.11645211930926216"/>
          <c:w val="0.89296244379435508"/>
          <c:h val="0.68865498955487703"/>
        </c:manualLayout>
      </c:layout>
      <c:scatterChart>
        <c:scatterStyle val="lineMarker"/>
        <c:varyColors val="0"/>
        <c:ser>
          <c:idx val="0"/>
          <c:order val="0"/>
          <c:tx>
            <c:v>9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'T3'!$D$9:$D$13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0.66666666666666663</c:v>
                </c:pt>
                <c:pt idx="2">
                  <c:v>0.77777777777777779</c:v>
                </c:pt>
                <c:pt idx="3">
                  <c:v>0.88888888888888884</c:v>
                </c:pt>
                <c:pt idx="4">
                  <c:v>1</c:v>
                </c:pt>
              </c:numCache>
            </c:numRef>
          </c:xVal>
          <c:yVal>
            <c:numRef>
              <c:f>'T3'!$E$9:$E$13</c:f>
              <c:numCache>
                <c:formatCode>General</c:formatCode>
                <c:ptCount val="5"/>
                <c:pt idx="0">
                  <c:v>140</c:v>
                </c:pt>
                <c:pt idx="1">
                  <c:v>99</c:v>
                </c:pt>
                <c:pt idx="2">
                  <c:v>155</c:v>
                </c:pt>
                <c:pt idx="3">
                  <c:v>113</c:v>
                </c:pt>
                <c:pt idx="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2-4093-A11A-A891BBA3EED2}"/>
            </c:ext>
          </c:extLst>
        </c:ser>
        <c:ser>
          <c:idx val="1"/>
          <c:order val="1"/>
          <c:tx>
            <c:v>15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'T3'!$D$24:$D$31</c:f>
              <c:numCache>
                <c:formatCode>General</c:formatCode>
                <c:ptCount val="8"/>
                <c:pt idx="0">
                  <c:v>0.53333333333333333</c:v>
                </c:pt>
                <c:pt idx="1">
                  <c:v>0.6</c:v>
                </c:pt>
                <c:pt idx="2">
                  <c:v>0.66666666666666663</c:v>
                </c:pt>
                <c:pt idx="3">
                  <c:v>0.73333333333333328</c:v>
                </c:pt>
                <c:pt idx="4">
                  <c:v>0.8</c:v>
                </c:pt>
                <c:pt idx="5">
                  <c:v>0.8666666666666667</c:v>
                </c:pt>
                <c:pt idx="6">
                  <c:v>0.93333333333333335</c:v>
                </c:pt>
                <c:pt idx="7">
                  <c:v>1</c:v>
                </c:pt>
              </c:numCache>
            </c:numRef>
          </c:xVal>
          <c:yVal>
            <c:numRef>
              <c:f>'T3'!$E$24:$E$31</c:f>
              <c:numCache>
                <c:formatCode>General</c:formatCode>
                <c:ptCount val="8"/>
                <c:pt idx="0">
                  <c:v>43</c:v>
                </c:pt>
                <c:pt idx="1">
                  <c:v>156</c:v>
                </c:pt>
                <c:pt idx="2">
                  <c:v>109</c:v>
                </c:pt>
                <c:pt idx="3">
                  <c:v>109</c:v>
                </c:pt>
                <c:pt idx="4">
                  <c:v>152</c:v>
                </c:pt>
                <c:pt idx="5">
                  <c:v>64</c:v>
                </c:pt>
                <c:pt idx="6">
                  <c:v>68</c:v>
                </c:pt>
                <c:pt idx="7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72-4093-A11A-A891BBA3EED2}"/>
            </c:ext>
          </c:extLst>
        </c:ser>
        <c:ser>
          <c:idx val="2"/>
          <c:order val="2"/>
          <c:tx>
            <c:v>21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41F"/>
              </a:solidFill>
              <a:ln w="9525">
                <a:solidFill>
                  <a:srgbClr val="FF941F"/>
                </a:solidFill>
              </a:ln>
              <a:effectLst/>
            </c:spPr>
          </c:marker>
          <c:xVal>
            <c:numRef>
              <c:f>'T3'!$D$45:$D$55</c:f>
              <c:numCache>
                <c:formatCode>General</c:formatCode>
                <c:ptCount val="11"/>
                <c:pt idx="0">
                  <c:v>0.52380952380952384</c:v>
                </c:pt>
                <c:pt idx="1">
                  <c:v>0.5714285714285714</c:v>
                </c:pt>
                <c:pt idx="2">
                  <c:v>0.61904761904761907</c:v>
                </c:pt>
                <c:pt idx="3">
                  <c:v>0.66666666666666663</c:v>
                </c:pt>
                <c:pt idx="4">
                  <c:v>0.7142857142857143</c:v>
                </c:pt>
                <c:pt idx="5">
                  <c:v>0.76190476190476186</c:v>
                </c:pt>
                <c:pt idx="6">
                  <c:v>0.80952380952380953</c:v>
                </c:pt>
                <c:pt idx="7">
                  <c:v>0.8571428571428571</c:v>
                </c:pt>
                <c:pt idx="8">
                  <c:v>0.90476190476190477</c:v>
                </c:pt>
                <c:pt idx="9">
                  <c:v>0.95238095238095233</c:v>
                </c:pt>
                <c:pt idx="10">
                  <c:v>1</c:v>
                </c:pt>
              </c:numCache>
            </c:numRef>
          </c:xVal>
          <c:yVal>
            <c:numRef>
              <c:f>'T3'!$E$45:$E$55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187</c:v>
                </c:pt>
                <c:pt idx="3">
                  <c:v>102</c:v>
                </c:pt>
                <c:pt idx="4">
                  <c:v>104</c:v>
                </c:pt>
                <c:pt idx="5">
                  <c:v>163</c:v>
                </c:pt>
                <c:pt idx="6">
                  <c:v>113</c:v>
                </c:pt>
                <c:pt idx="7">
                  <c:v>100</c:v>
                </c:pt>
                <c:pt idx="8">
                  <c:v>118</c:v>
                </c:pt>
                <c:pt idx="9">
                  <c:v>112</c:v>
                </c:pt>
                <c:pt idx="1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2-4093-A11A-A891BBA3EED2}"/>
            </c:ext>
          </c:extLst>
        </c:ser>
        <c:ser>
          <c:idx val="3"/>
          <c:order val="3"/>
          <c:tx>
            <c:v>27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'T3'!$D$72:$D$85</c:f>
              <c:numCache>
                <c:formatCode>General</c:formatCode>
                <c:ptCount val="14"/>
                <c:pt idx="0">
                  <c:v>0.51851851851851849</c:v>
                </c:pt>
                <c:pt idx="1">
                  <c:v>0.55555555555555558</c:v>
                </c:pt>
                <c:pt idx="2">
                  <c:v>0.59259259259259256</c:v>
                </c:pt>
                <c:pt idx="3">
                  <c:v>0.62962962962962965</c:v>
                </c:pt>
                <c:pt idx="4">
                  <c:v>0.66666666666666663</c:v>
                </c:pt>
                <c:pt idx="5">
                  <c:v>0.70370370370370372</c:v>
                </c:pt>
                <c:pt idx="6">
                  <c:v>0.7407407407407407</c:v>
                </c:pt>
                <c:pt idx="7">
                  <c:v>0.77777777777777779</c:v>
                </c:pt>
                <c:pt idx="8">
                  <c:v>0.81481481481481477</c:v>
                </c:pt>
                <c:pt idx="9">
                  <c:v>0.85185185185185186</c:v>
                </c:pt>
                <c:pt idx="10">
                  <c:v>0.88888888888888884</c:v>
                </c:pt>
                <c:pt idx="11">
                  <c:v>0.92592592592592593</c:v>
                </c:pt>
                <c:pt idx="12">
                  <c:v>0.96296296296296291</c:v>
                </c:pt>
                <c:pt idx="13">
                  <c:v>1</c:v>
                </c:pt>
              </c:numCache>
            </c:numRef>
          </c:xVal>
          <c:yVal>
            <c:numRef>
              <c:f>'T3'!$E$72:$E$85</c:f>
              <c:numCache>
                <c:formatCode>General</c:formatCode>
                <c:ptCount val="14"/>
                <c:pt idx="0">
                  <c:v>900</c:v>
                </c:pt>
                <c:pt idx="1">
                  <c:v>108</c:v>
                </c:pt>
                <c:pt idx="2">
                  <c:v>116</c:v>
                </c:pt>
                <c:pt idx="3">
                  <c:v>103</c:v>
                </c:pt>
                <c:pt idx="4">
                  <c:v>114</c:v>
                </c:pt>
                <c:pt idx="5">
                  <c:v>163</c:v>
                </c:pt>
                <c:pt idx="6">
                  <c:v>63</c:v>
                </c:pt>
                <c:pt idx="7">
                  <c:v>91</c:v>
                </c:pt>
                <c:pt idx="8">
                  <c:v>110</c:v>
                </c:pt>
                <c:pt idx="9">
                  <c:v>80</c:v>
                </c:pt>
                <c:pt idx="10">
                  <c:v>123</c:v>
                </c:pt>
                <c:pt idx="11">
                  <c:v>90</c:v>
                </c:pt>
                <c:pt idx="12">
                  <c:v>123</c:v>
                </c:pt>
                <c:pt idx="1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2-4093-A11A-A891BBA3EED2}"/>
            </c:ext>
          </c:extLst>
        </c:ser>
        <c:ser>
          <c:idx val="4"/>
          <c:order val="4"/>
          <c:tx>
            <c:v>33 Peers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'T3'!$D$105:$D$121</c:f>
              <c:numCache>
                <c:formatCode>General</c:formatCode>
                <c:ptCount val="17"/>
                <c:pt idx="0">
                  <c:v>0.51515151515151514</c:v>
                </c:pt>
                <c:pt idx="1">
                  <c:v>0.54545454545454541</c:v>
                </c:pt>
                <c:pt idx="2">
                  <c:v>0.5757575757575758</c:v>
                </c:pt>
                <c:pt idx="3">
                  <c:v>0.60606060606060608</c:v>
                </c:pt>
                <c:pt idx="4">
                  <c:v>0.63636363636363635</c:v>
                </c:pt>
                <c:pt idx="5">
                  <c:v>0.66666666666666663</c:v>
                </c:pt>
                <c:pt idx="6">
                  <c:v>0.69696969696969702</c:v>
                </c:pt>
                <c:pt idx="7">
                  <c:v>0.72727272727272729</c:v>
                </c:pt>
                <c:pt idx="8">
                  <c:v>0.75757575757575757</c:v>
                </c:pt>
                <c:pt idx="9">
                  <c:v>0.78787878787878785</c:v>
                </c:pt>
                <c:pt idx="10">
                  <c:v>0.81818181818181823</c:v>
                </c:pt>
                <c:pt idx="11">
                  <c:v>0.84848484848484851</c:v>
                </c:pt>
                <c:pt idx="12">
                  <c:v>0.87878787878787878</c:v>
                </c:pt>
                <c:pt idx="13">
                  <c:v>0.90909090909090906</c:v>
                </c:pt>
                <c:pt idx="14">
                  <c:v>0.93939393939393945</c:v>
                </c:pt>
                <c:pt idx="15">
                  <c:v>0.96969696969696972</c:v>
                </c:pt>
                <c:pt idx="16">
                  <c:v>1</c:v>
                </c:pt>
              </c:numCache>
            </c:numRef>
          </c:xVal>
          <c:yVal>
            <c:numRef>
              <c:f>'T3'!$E$105:$E$121</c:f>
              <c:numCache>
                <c:formatCode>General</c:formatCode>
                <c:ptCount val="1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55</c:v>
                </c:pt>
                <c:pt idx="4">
                  <c:v>148</c:v>
                </c:pt>
                <c:pt idx="5">
                  <c:v>71</c:v>
                </c:pt>
                <c:pt idx="6">
                  <c:v>61</c:v>
                </c:pt>
                <c:pt idx="7">
                  <c:v>115</c:v>
                </c:pt>
                <c:pt idx="8">
                  <c:v>165</c:v>
                </c:pt>
                <c:pt idx="9">
                  <c:v>164</c:v>
                </c:pt>
                <c:pt idx="10">
                  <c:v>63</c:v>
                </c:pt>
                <c:pt idx="11">
                  <c:v>104</c:v>
                </c:pt>
                <c:pt idx="12">
                  <c:v>113</c:v>
                </c:pt>
                <c:pt idx="13">
                  <c:v>81</c:v>
                </c:pt>
                <c:pt idx="14">
                  <c:v>65</c:v>
                </c:pt>
                <c:pt idx="15">
                  <c:v>63</c:v>
                </c:pt>
                <c:pt idx="1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2-4093-A11A-A891BBA3EED2}"/>
            </c:ext>
          </c:extLst>
        </c:ser>
        <c:ser>
          <c:idx val="5"/>
          <c:order val="5"/>
          <c:tx>
            <c:v>2f+1</c:v>
          </c:tx>
          <c:spPr>
            <a:ln w="19050" cap="rnd">
              <a:solidFill>
                <a:srgbClr val="C39BE1"/>
              </a:solidFill>
              <a:round/>
            </a:ln>
            <a:effectLst/>
          </c:spPr>
          <c:marker>
            <c:symbol val="none"/>
          </c:marker>
          <c:xVal>
            <c:numRef>
              <c:f>('T1'!$J$44,'T1'!$J$44)</c:f>
              <c:numCache>
                <c:formatCode>0%</c:formatCode>
                <c:ptCount val="2"/>
                <c:pt idx="0">
                  <c:v>0.51</c:v>
                </c:pt>
                <c:pt idx="1">
                  <c:v>0.51</c:v>
                </c:pt>
              </c:numCache>
            </c:numRef>
          </c:xVal>
          <c:yVal>
            <c:numRef>
              <c:f>('T1'!$I$45,'T1'!$I$46)</c:f>
              <c:numCache>
                <c:formatCode>General</c:formatCode>
                <c:ptCount val="2"/>
                <c:pt idx="0">
                  <c:v>960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72-4093-A11A-A891BBA3EED2}"/>
            </c:ext>
          </c:extLst>
        </c:ser>
        <c:ser>
          <c:idx val="6"/>
          <c:order val="6"/>
          <c:tx>
            <c:v>3f+1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('T1'!$K$44,'T1'!$K$44)</c:f>
              <c:numCache>
                <c:formatCode>0%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('T1'!$I$46,'T1'!$I$45)</c:f>
              <c:numCache>
                <c:formatCode>General</c:formatCode>
                <c:ptCount val="2"/>
                <c:pt idx="0">
                  <c:v>0</c:v>
                </c:pt>
                <c:pt idx="1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72-4093-A11A-A891BBA3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8287"/>
        <c:axId val="248272447"/>
      </c:scatterChart>
      <c:valAx>
        <c:axId val="24826828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72447"/>
        <c:crosses val="autoZero"/>
        <c:crossBetween val="midCat"/>
      </c:valAx>
      <c:valAx>
        <c:axId val="248272447"/>
        <c:scaling>
          <c:orientation val="minMax"/>
          <c:max val="9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68287"/>
        <c:crosses val="autoZero"/>
        <c:crossBetween val="midCat"/>
        <c:majorUnit val="120"/>
        <c:min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288937645592932E-2"/>
          <c:y val="0.87121274675830351"/>
          <c:w val="0.70411994149195511"/>
          <c:h val="0.1005297964128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43847</xdr:colOff>
      <xdr:row>1</xdr:row>
      <xdr:rowOff>47729</xdr:rowOff>
    </xdr:from>
    <xdr:to>
      <xdr:col>21</xdr:col>
      <xdr:colOff>540154</xdr:colOff>
      <xdr:row>22</xdr:row>
      <xdr:rowOff>35043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7C3C0C-A3F1-46DD-B68E-FBAB04067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49306</xdr:colOff>
      <xdr:row>23</xdr:row>
      <xdr:rowOff>35859</xdr:rowOff>
    </xdr:from>
    <xdr:to>
      <xdr:col>21</xdr:col>
      <xdr:colOff>545613</xdr:colOff>
      <xdr:row>44</xdr:row>
      <xdr:rowOff>35873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2AB25-4613-47AB-ACED-10C916AD7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38473</xdr:colOff>
      <xdr:row>46</xdr:row>
      <xdr:rowOff>36979</xdr:rowOff>
    </xdr:from>
    <xdr:to>
      <xdr:col>21</xdr:col>
      <xdr:colOff>534780</xdr:colOff>
      <xdr:row>68</xdr:row>
      <xdr:rowOff>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77606-71A0-44D8-9A24-0C95F6FBE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0.85482</cdr:x>
      <cdr:y>0.84425</cdr:y>
    </cdr:from>
    <cdr:to>
      <cdr:x>0.99571</cdr:x>
      <cdr:y>0.90879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5055539" y="3505465"/>
          <a:ext cx="833251" cy="267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0.01193</cdr:x>
      <cdr:y>0.02372</cdr:y>
    </cdr:from>
    <cdr:to>
      <cdr:x>0.15283</cdr:x>
      <cdr:y>0.08826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70572" y="98509"/>
          <a:ext cx="833309" cy="267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up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0.83293</cdr:x>
      <cdr:y>0.89472</cdr:y>
    </cdr:from>
    <cdr:to>
      <cdr:x>0.97382</cdr:x>
      <cdr:y>0.95926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19108" y="3460797"/>
          <a:ext cx="832069" cy="249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0.00422</cdr:x>
      <cdr:y>0.0329</cdr:y>
    </cdr:from>
    <cdr:to>
      <cdr:x>0.21556</cdr:x>
      <cdr:y>0.09681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25023" y="129042"/>
          <a:ext cx="1254044" cy="25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Signatures on Ping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0.84604</cdr:x>
      <cdr:y>0.85233</cdr:y>
    </cdr:from>
    <cdr:to>
      <cdr:x>0.98257</cdr:x>
      <cdr:y>0.97331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97450" y="3447648"/>
          <a:ext cx="806450" cy="489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 u="none">
              <a:solidFill>
                <a:schemeClr val="bg2">
                  <a:lumMod val="50000"/>
                </a:schemeClr>
              </a:solidFill>
            </a:rPr>
            <a:t>Peers up / </a:t>
          </a:r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  <a:p xmlns:a="http://schemas.openxmlformats.org/drawingml/2006/main">
          <a:endParaRPr lang="de-CH" sz="11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0.01681</cdr:x>
      <cdr:y>0.02788</cdr:y>
    </cdr:from>
    <cdr:to>
      <cdr:x>0.22815</cdr:x>
      <cdr:y>0.09179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99729" y="114364"/>
          <a:ext cx="1254044" cy="262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Time until Ping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0.83293</cdr:x>
      <cdr:y>0.89472</cdr:y>
    </cdr:from>
    <cdr:to>
      <cdr:x>0.97382</cdr:x>
      <cdr:y>0.95926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19108" y="3460797"/>
          <a:ext cx="832069" cy="249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0.00801</cdr:x>
      <cdr:y>0.02463</cdr:y>
    </cdr:from>
    <cdr:to>
      <cdr:x>0.14891</cdr:x>
      <cdr:y>0.08917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47428" y="96460"/>
          <a:ext cx="834121" cy="252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up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0.83293</cdr:x>
      <cdr:y>0.89472</cdr:y>
    </cdr:from>
    <cdr:to>
      <cdr:x>0.97382</cdr:x>
      <cdr:y>0.95926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19108" y="3460797"/>
          <a:ext cx="832069" cy="249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0.00801</cdr:x>
      <cdr:y>0.02529</cdr:y>
    </cdr:from>
    <cdr:to>
      <cdr:x>0.21935</cdr:x>
      <cdr:y>0.08919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47428" y="99178"/>
          <a:ext cx="1251114" cy="250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Signatures on Ping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0.84604</cdr:x>
      <cdr:y>0.85233</cdr:y>
    </cdr:from>
    <cdr:to>
      <cdr:x>0.98257</cdr:x>
      <cdr:y>0.97331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97450" y="3447648"/>
          <a:ext cx="806450" cy="489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 u="none">
              <a:solidFill>
                <a:schemeClr val="bg2">
                  <a:lumMod val="50000"/>
                </a:schemeClr>
              </a:solidFill>
            </a:rPr>
            <a:t>Peers up / </a:t>
          </a:r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  <a:p xmlns:a="http://schemas.openxmlformats.org/drawingml/2006/main">
          <a:endParaRPr lang="de-CH" sz="11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0.01811</cdr:x>
      <cdr:y>0.03152</cdr:y>
    </cdr:from>
    <cdr:to>
      <cdr:x>0.22945</cdr:x>
      <cdr:y>0.09543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107194" y="129311"/>
          <a:ext cx="1251123" cy="262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Time until Ping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59765</xdr:colOff>
      <xdr:row>1</xdr:row>
      <xdr:rowOff>52293</xdr:rowOff>
    </xdr:from>
    <xdr:to>
      <xdr:col>21</xdr:col>
      <xdr:colOff>335155</xdr:colOff>
      <xdr:row>23</xdr:row>
      <xdr:rowOff>140447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3E6E5-E3AA-4E51-8E94-C8A11385A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65741</xdr:colOff>
      <xdr:row>25</xdr:row>
      <xdr:rowOff>26147</xdr:rowOff>
    </xdr:from>
    <xdr:to>
      <xdr:col>21</xdr:col>
      <xdr:colOff>333821</xdr:colOff>
      <xdr:row>46</xdr:row>
      <xdr:rowOff>26161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0E33C-73B3-4F0F-9B8E-11FD3DF1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</xdr:colOff>
      <xdr:row>47</xdr:row>
      <xdr:rowOff>57150</xdr:rowOff>
    </xdr:from>
    <xdr:to>
      <xdr:col>21</xdr:col>
      <xdr:colOff>337930</xdr:colOff>
      <xdr:row>69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72D031-F0A6-4BFE-B6D6-359120E1A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0.85482</cdr:x>
      <cdr:y>0.84425</cdr:y>
    </cdr:from>
    <cdr:to>
      <cdr:x>0.99571</cdr:x>
      <cdr:y>0.90879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5055539" y="3505465"/>
          <a:ext cx="833251" cy="267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0.00688</cdr:x>
      <cdr:y>0.02345</cdr:y>
    </cdr:from>
    <cdr:to>
      <cdr:x>0.14778</cdr:x>
      <cdr:y>0.08799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40839" y="96097"/>
          <a:ext cx="836377" cy="264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up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0.83293</cdr:x>
      <cdr:y>0.89472</cdr:y>
    </cdr:from>
    <cdr:to>
      <cdr:x>0.97382</cdr:x>
      <cdr:y>0.95926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19108" y="3460797"/>
          <a:ext cx="832069" cy="249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</cdr:txBody>
    </cdr:sp>
  </cdr:relSizeAnchor>
  <cdr:relSizeAnchor xmlns:cdr="http://schemas.openxmlformats.org/drawingml/2006/chartDrawing">
    <cdr:from>
      <cdr:x>0.01268</cdr:x>
      <cdr:y>0.03243</cdr:y>
    </cdr:from>
    <cdr:to>
      <cdr:x>0.26586</cdr:x>
      <cdr:y>0.09552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75181" y="123541"/>
          <a:ext cx="1501008" cy="240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Signatures on Removal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0.84604</cdr:x>
      <cdr:y>0.85233</cdr:y>
    </cdr:from>
    <cdr:to>
      <cdr:x>0.98257</cdr:x>
      <cdr:y>0.97331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DACA31-CD38-437C-8269-9DA1EA7F78FF}"/>
            </a:ext>
          </a:extLst>
        </cdr:cNvPr>
        <cdr:cNvSpPr txBox="1"/>
      </cdr:nvSpPr>
      <cdr:spPr>
        <a:xfrm xmlns:a="http://schemas.openxmlformats.org/drawingml/2006/main">
          <a:off x="4997450" y="3447648"/>
          <a:ext cx="806450" cy="489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100" u="none">
              <a:solidFill>
                <a:schemeClr val="bg2">
                  <a:lumMod val="50000"/>
                </a:schemeClr>
              </a:solidFill>
            </a:rPr>
            <a:t>Peers up / </a:t>
          </a:r>
          <a:r>
            <a:rPr lang="de-CH" sz="1100">
              <a:solidFill>
                <a:schemeClr val="bg2">
                  <a:lumMod val="50000"/>
                </a:schemeClr>
              </a:solidFill>
            </a:rPr>
            <a:t>Peers total</a:t>
          </a:r>
        </a:p>
        <a:p xmlns:a="http://schemas.openxmlformats.org/drawingml/2006/main">
          <a:endParaRPr lang="de-CH" sz="11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0.01421</cdr:x>
      <cdr:y>0.02651</cdr:y>
    </cdr:from>
    <cdr:to>
      <cdr:x>0.23915</cdr:x>
      <cdr:y>0.09265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40DC62-A202-4371-ABA9-31C26FF90DD6}"/>
            </a:ext>
          </a:extLst>
        </cdr:cNvPr>
        <cdr:cNvSpPr txBox="1"/>
      </cdr:nvSpPr>
      <cdr:spPr>
        <a:xfrm xmlns:a="http://schemas.openxmlformats.org/drawingml/2006/main">
          <a:off x="84252" y="105648"/>
          <a:ext cx="1333613" cy="263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100">
              <a:solidFill>
                <a:schemeClr val="bg2">
                  <a:lumMod val="50000"/>
                </a:schemeClr>
              </a:solidFill>
            </a:rPr>
            <a:t>Time until Removed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45197</xdr:colOff>
      <xdr:row>1</xdr:row>
      <xdr:rowOff>42956</xdr:rowOff>
    </xdr:from>
    <xdr:to>
      <xdr:col>21</xdr:col>
      <xdr:colOff>446093</xdr:colOff>
      <xdr:row>23</xdr:row>
      <xdr:rowOff>78816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AB87D-E875-4E7A-AB2C-406E38E6B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36979</xdr:colOff>
      <xdr:row>25</xdr:row>
      <xdr:rowOff>64619</xdr:rowOff>
    </xdr:from>
    <xdr:to>
      <xdr:col>21</xdr:col>
      <xdr:colOff>457459</xdr:colOff>
      <xdr:row>46</xdr:row>
      <xdr:rowOff>64634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6A706-0438-4B45-A1EF-99C8EA53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35859</xdr:colOff>
      <xdr:row>48</xdr:row>
      <xdr:rowOff>45571</xdr:rowOff>
    </xdr:from>
    <xdr:to>
      <xdr:col>21</xdr:col>
      <xdr:colOff>456339</xdr:colOff>
      <xdr:row>70</xdr:row>
      <xdr:rowOff>39222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BFE76-9A30-4951-942B-29F6492E7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26"/>
  <sheetViews>
    <sheetView tabSelected="1" zoomScale="85" zoomScaleNormal="85" workbookViewId="0">
      <selection activeCell="I52" sqref="I52"/>
    </sheetView>
  </sheetViews>
  <sheetFormatPr defaultRowHeight="14.5" x14ac:dyDescent="0.35"/>
  <cols>
    <col min="1" max="1" width="1.453125" style="1" customWidth="1"/>
    <col min="2" max="2" width="3.81640625" style="1" customWidth="1"/>
    <col min="3" max="4" width="0.1796875" style="32" customWidth="1"/>
    <col min="5" max="5" width="7.81640625" style="1" bestFit="1" customWidth="1"/>
    <col min="6" max="6" width="5.81640625" style="1" bestFit="1" customWidth="1"/>
    <col min="7" max="7" width="86.54296875" style="1" bestFit="1" customWidth="1"/>
    <col min="8" max="8" width="8.453125" customWidth="1"/>
    <col min="9" max="9" width="11.54296875" customWidth="1"/>
    <col min="10" max="16" width="8.453125" customWidth="1"/>
    <col min="20" max="16384" width="8.7265625" style="1"/>
  </cols>
  <sheetData>
    <row r="1" spans="2:11" ht="7" customHeight="1" x14ac:dyDescent="0.35"/>
    <row r="2" spans="2:11" ht="15.5" x14ac:dyDescent="0.35">
      <c r="B2" s="18" t="s">
        <v>60</v>
      </c>
      <c r="C2" s="19"/>
      <c r="D2" s="19"/>
      <c r="E2" s="19"/>
      <c r="F2" s="19"/>
      <c r="G2" s="20"/>
      <c r="I2" s="21" t="s">
        <v>123</v>
      </c>
      <c r="J2" s="22"/>
      <c r="K2" s="23"/>
    </row>
    <row r="3" spans="2:11" x14ac:dyDescent="0.35">
      <c r="B3" s="24" t="s">
        <v>0</v>
      </c>
      <c r="C3" s="24"/>
      <c r="D3" s="24"/>
      <c r="E3" s="24"/>
      <c r="F3" s="24"/>
      <c r="G3" s="24"/>
      <c r="I3" s="9" t="s">
        <v>124</v>
      </c>
      <c r="J3" s="9" t="s">
        <v>121</v>
      </c>
      <c r="K3" s="9" t="s">
        <v>122</v>
      </c>
    </row>
    <row r="4" spans="2:11" x14ac:dyDescent="0.35">
      <c r="B4" s="7" t="s">
        <v>72</v>
      </c>
      <c r="C4" s="33"/>
      <c r="D4" s="33"/>
      <c r="E4" s="8" t="s">
        <v>1</v>
      </c>
      <c r="F4" s="7" t="s">
        <v>7</v>
      </c>
      <c r="G4" s="7" t="s">
        <v>2</v>
      </c>
      <c r="I4" s="10">
        <v>0</v>
      </c>
      <c r="J4" s="10">
        <v>0</v>
      </c>
      <c r="K4" s="10">
        <v>0</v>
      </c>
    </row>
    <row r="5" spans="2:11" x14ac:dyDescent="0.35">
      <c r="B5" s="15">
        <v>9</v>
      </c>
      <c r="C5" s="34">
        <f>$B$5</f>
        <v>9</v>
      </c>
      <c r="D5" s="34">
        <f>B5/$B$5</f>
        <v>1</v>
      </c>
      <c r="E5" s="16">
        <v>60</v>
      </c>
      <c r="F5" s="17">
        <v>6</v>
      </c>
      <c r="G5" s="17" t="s">
        <v>8</v>
      </c>
      <c r="I5" s="10">
        <v>1</v>
      </c>
      <c r="J5" s="10">
        <f>FLOOR(I5/2,1) +1</f>
        <v>1</v>
      </c>
      <c r="K5" s="10">
        <f>FLOOR(I5/3*2,1) +1</f>
        <v>1</v>
      </c>
    </row>
    <row r="6" spans="2:11" x14ac:dyDescent="0.35">
      <c r="B6" s="15">
        <f>B5-1</f>
        <v>8</v>
      </c>
      <c r="C6" s="34">
        <f t="shared" ref="C6:C14" si="0">$B$5</f>
        <v>9</v>
      </c>
      <c r="D6" s="34">
        <f t="shared" ref="D6:D9" si="1">B6/$B$5</f>
        <v>0.88888888888888884</v>
      </c>
      <c r="E6" s="16">
        <v>54</v>
      </c>
      <c r="F6" s="17">
        <v>6</v>
      </c>
      <c r="G6" s="17" t="s">
        <v>9</v>
      </c>
      <c r="I6" s="10">
        <v>2</v>
      </c>
      <c r="J6" s="10">
        <f t="shared" ref="J6:J37" si="2">FLOOR(I6/2,1) +1</f>
        <v>2</v>
      </c>
      <c r="K6" s="10">
        <f t="shared" ref="K6:K37" si="3">FLOOR(I6/3*2,1) +1</f>
        <v>2</v>
      </c>
    </row>
    <row r="7" spans="2:11" x14ac:dyDescent="0.35">
      <c r="B7" s="15">
        <f t="shared" ref="B7:B12" si="4">B6-1</f>
        <v>7</v>
      </c>
      <c r="C7" s="34">
        <f t="shared" si="0"/>
        <v>9</v>
      </c>
      <c r="D7" s="34">
        <f t="shared" si="1"/>
        <v>0.77777777777777779</v>
      </c>
      <c r="E7" s="16">
        <v>69</v>
      </c>
      <c r="F7" s="17">
        <v>6</v>
      </c>
      <c r="G7" s="17" t="s">
        <v>10</v>
      </c>
      <c r="I7" s="10">
        <v>3</v>
      </c>
      <c r="J7" s="10">
        <f t="shared" si="2"/>
        <v>2</v>
      </c>
      <c r="K7" s="10">
        <f t="shared" si="3"/>
        <v>3</v>
      </c>
    </row>
    <row r="8" spans="2:11" x14ac:dyDescent="0.35">
      <c r="B8" s="15">
        <f t="shared" si="4"/>
        <v>6</v>
      </c>
      <c r="C8" s="34">
        <f t="shared" si="0"/>
        <v>9</v>
      </c>
      <c r="D8" s="34">
        <f t="shared" si="1"/>
        <v>0.66666666666666663</v>
      </c>
      <c r="E8" s="16">
        <v>99</v>
      </c>
      <c r="F8" s="17">
        <v>5</v>
      </c>
      <c r="G8" s="17" t="s">
        <v>11</v>
      </c>
      <c r="I8" s="10">
        <v>4</v>
      </c>
      <c r="J8" s="10">
        <f t="shared" si="2"/>
        <v>3</v>
      </c>
      <c r="K8" s="10">
        <f t="shared" si="3"/>
        <v>3</v>
      </c>
    </row>
    <row r="9" spans="2:11" x14ac:dyDescent="0.35">
      <c r="B9" s="15">
        <f t="shared" si="4"/>
        <v>5</v>
      </c>
      <c r="C9" s="34">
        <f t="shared" si="0"/>
        <v>9</v>
      </c>
      <c r="D9" s="34">
        <f t="shared" si="1"/>
        <v>0.55555555555555558</v>
      </c>
      <c r="E9" s="16">
        <v>107</v>
      </c>
      <c r="F9" s="17">
        <v>5</v>
      </c>
      <c r="G9" s="17" t="s">
        <v>12</v>
      </c>
      <c r="I9" s="10">
        <v>5</v>
      </c>
      <c r="J9" s="10">
        <f t="shared" si="2"/>
        <v>3</v>
      </c>
      <c r="K9" s="10">
        <f t="shared" si="3"/>
        <v>4</v>
      </c>
    </row>
    <row r="10" spans="2:11" x14ac:dyDescent="0.35">
      <c r="B10" s="15">
        <f t="shared" si="4"/>
        <v>4</v>
      </c>
      <c r="C10" s="34">
        <f t="shared" si="0"/>
        <v>9</v>
      </c>
      <c r="D10" s="34"/>
      <c r="E10" s="16">
        <v>60</v>
      </c>
      <c r="F10" s="17" t="s">
        <v>13</v>
      </c>
      <c r="G10" s="17" t="s">
        <v>13</v>
      </c>
      <c r="I10" s="10">
        <v>6</v>
      </c>
      <c r="J10" s="10">
        <f t="shared" si="2"/>
        <v>4</v>
      </c>
      <c r="K10" s="10">
        <f t="shared" si="3"/>
        <v>5</v>
      </c>
    </row>
    <row r="11" spans="2:11" x14ac:dyDescent="0.35">
      <c r="B11" s="15">
        <f t="shared" si="4"/>
        <v>3</v>
      </c>
      <c r="C11" s="34">
        <f t="shared" si="0"/>
        <v>9</v>
      </c>
      <c r="D11" s="34"/>
      <c r="E11" s="16">
        <v>60</v>
      </c>
      <c r="F11" s="17" t="s">
        <v>13</v>
      </c>
      <c r="G11" s="17" t="s">
        <v>13</v>
      </c>
      <c r="I11" s="10">
        <v>7</v>
      </c>
      <c r="J11" s="10">
        <f t="shared" si="2"/>
        <v>4</v>
      </c>
      <c r="K11" s="10">
        <f t="shared" si="3"/>
        <v>5</v>
      </c>
    </row>
    <row r="12" spans="2:11" x14ac:dyDescent="0.35">
      <c r="B12" s="15">
        <f t="shared" si="4"/>
        <v>2</v>
      </c>
      <c r="C12" s="34">
        <f t="shared" si="0"/>
        <v>9</v>
      </c>
      <c r="D12" s="34"/>
      <c r="E12" s="16">
        <v>60</v>
      </c>
      <c r="F12" s="17" t="s">
        <v>13</v>
      </c>
      <c r="G12" s="17" t="s">
        <v>13</v>
      </c>
      <c r="I12" s="10">
        <v>8</v>
      </c>
      <c r="J12" s="10">
        <f t="shared" si="2"/>
        <v>5</v>
      </c>
      <c r="K12" s="10">
        <f t="shared" si="3"/>
        <v>6</v>
      </c>
    </row>
    <row r="13" spans="2:11" x14ac:dyDescent="0.35">
      <c r="B13" s="15">
        <f>B12-1</f>
        <v>1</v>
      </c>
      <c r="C13" s="34">
        <f t="shared" si="0"/>
        <v>9</v>
      </c>
      <c r="D13" s="34"/>
      <c r="E13" s="16">
        <v>60</v>
      </c>
      <c r="F13" s="17" t="s">
        <v>13</v>
      </c>
      <c r="G13" s="17" t="s">
        <v>13</v>
      </c>
      <c r="I13" s="10">
        <v>9</v>
      </c>
      <c r="J13" s="10">
        <f t="shared" si="2"/>
        <v>5</v>
      </c>
      <c r="K13" s="10">
        <f t="shared" si="3"/>
        <v>7</v>
      </c>
    </row>
    <row r="14" spans="2:11" x14ac:dyDescent="0.35">
      <c r="B14" s="15">
        <f>B13-1</f>
        <v>0</v>
      </c>
      <c r="C14" s="34">
        <f t="shared" si="0"/>
        <v>9</v>
      </c>
      <c r="D14" s="34"/>
      <c r="E14" s="16">
        <v>60</v>
      </c>
      <c r="F14" s="17" t="s">
        <v>13</v>
      </c>
      <c r="G14" s="17" t="s">
        <v>13</v>
      </c>
      <c r="I14" s="10">
        <v>10</v>
      </c>
      <c r="J14" s="10">
        <f t="shared" si="2"/>
        <v>6</v>
      </c>
      <c r="K14" s="10">
        <f t="shared" si="3"/>
        <v>7</v>
      </c>
    </row>
    <row r="15" spans="2:11" x14ac:dyDescent="0.35">
      <c r="B15" s="6"/>
      <c r="C15" s="35"/>
      <c r="D15" s="35"/>
      <c r="I15" s="10">
        <v>11</v>
      </c>
      <c r="J15" s="10">
        <f t="shared" si="2"/>
        <v>6</v>
      </c>
      <c r="K15" s="10">
        <f t="shared" si="3"/>
        <v>8</v>
      </c>
    </row>
    <row r="16" spans="2:11" x14ac:dyDescent="0.35">
      <c r="B16" s="24" t="s">
        <v>3</v>
      </c>
      <c r="C16" s="24"/>
      <c r="D16" s="24"/>
      <c r="E16" s="24"/>
      <c r="F16" s="24"/>
      <c r="G16" s="24"/>
      <c r="I16" s="10">
        <v>12</v>
      </c>
      <c r="J16" s="10">
        <f t="shared" si="2"/>
        <v>7</v>
      </c>
      <c r="K16" s="10">
        <f t="shared" si="3"/>
        <v>9</v>
      </c>
    </row>
    <row r="17" spans="2:11" x14ac:dyDescent="0.35">
      <c r="B17" s="7" t="s">
        <v>72</v>
      </c>
      <c r="C17" s="33"/>
      <c r="D17" s="33"/>
      <c r="E17" s="8" t="s">
        <v>1</v>
      </c>
      <c r="F17" s="7" t="s">
        <v>7</v>
      </c>
      <c r="G17" s="7" t="s">
        <v>2</v>
      </c>
      <c r="I17" s="10">
        <v>13</v>
      </c>
      <c r="J17" s="10">
        <f t="shared" si="2"/>
        <v>7</v>
      </c>
      <c r="K17" s="10">
        <f t="shared" si="3"/>
        <v>9</v>
      </c>
    </row>
    <row r="18" spans="2:11" x14ac:dyDescent="0.35">
      <c r="B18" s="15">
        <v>15</v>
      </c>
      <c r="C18" s="34">
        <f>$B$18</f>
        <v>15</v>
      </c>
      <c r="D18" s="34">
        <f>B18/$B$18</f>
        <v>1</v>
      </c>
      <c r="E18" s="16">
        <v>65</v>
      </c>
      <c r="F18" s="16">
        <v>8</v>
      </c>
      <c r="G18" s="17" t="s">
        <v>14</v>
      </c>
      <c r="I18" s="10">
        <v>14</v>
      </c>
      <c r="J18" s="10">
        <f t="shared" si="2"/>
        <v>8</v>
      </c>
      <c r="K18" s="10">
        <f t="shared" si="3"/>
        <v>10</v>
      </c>
    </row>
    <row r="19" spans="2:11" x14ac:dyDescent="0.35">
      <c r="B19" s="15">
        <f>B18-1</f>
        <v>14</v>
      </c>
      <c r="C19" s="34">
        <f t="shared" ref="C19:C33" si="5">$B$18</f>
        <v>15</v>
      </c>
      <c r="D19" s="34">
        <f t="shared" ref="D19:D25" si="6">B19/$B$18</f>
        <v>0.93333333333333335</v>
      </c>
      <c r="E19" s="16">
        <v>68</v>
      </c>
      <c r="F19" s="16">
        <v>8</v>
      </c>
      <c r="G19" s="17" t="s">
        <v>15</v>
      </c>
      <c r="I19" s="10">
        <v>15</v>
      </c>
      <c r="J19" s="10">
        <f t="shared" si="2"/>
        <v>8</v>
      </c>
      <c r="K19" s="10">
        <f t="shared" si="3"/>
        <v>11</v>
      </c>
    </row>
    <row r="20" spans="2:11" x14ac:dyDescent="0.35">
      <c r="B20" s="15">
        <f t="shared" ref="B20:B25" si="7">B19-1</f>
        <v>13</v>
      </c>
      <c r="C20" s="34">
        <f t="shared" si="5"/>
        <v>15</v>
      </c>
      <c r="D20" s="34">
        <f t="shared" si="6"/>
        <v>0.8666666666666667</v>
      </c>
      <c r="E20" s="16">
        <v>66</v>
      </c>
      <c r="F20" s="16">
        <v>9</v>
      </c>
      <c r="G20" s="17" t="s">
        <v>16</v>
      </c>
      <c r="I20" s="10">
        <v>16</v>
      </c>
      <c r="J20" s="10">
        <f t="shared" si="2"/>
        <v>9</v>
      </c>
      <c r="K20" s="10">
        <f t="shared" si="3"/>
        <v>11</v>
      </c>
    </row>
    <row r="21" spans="2:11" x14ac:dyDescent="0.35">
      <c r="B21" s="15">
        <f t="shared" si="7"/>
        <v>12</v>
      </c>
      <c r="C21" s="34">
        <f t="shared" si="5"/>
        <v>15</v>
      </c>
      <c r="D21" s="34">
        <f t="shared" si="6"/>
        <v>0.8</v>
      </c>
      <c r="E21" s="16">
        <v>105</v>
      </c>
      <c r="F21" s="16">
        <v>8</v>
      </c>
      <c r="G21" s="17" t="s">
        <v>17</v>
      </c>
      <c r="I21" s="10">
        <v>17</v>
      </c>
      <c r="J21" s="10">
        <f t="shared" si="2"/>
        <v>9</v>
      </c>
      <c r="K21" s="10">
        <f t="shared" si="3"/>
        <v>12</v>
      </c>
    </row>
    <row r="22" spans="2:11" x14ac:dyDescent="0.35">
      <c r="B22" s="15">
        <f t="shared" si="7"/>
        <v>11</v>
      </c>
      <c r="C22" s="34">
        <f t="shared" si="5"/>
        <v>15</v>
      </c>
      <c r="D22" s="34">
        <f t="shared" si="6"/>
        <v>0.73333333333333328</v>
      </c>
      <c r="E22" s="16">
        <v>58</v>
      </c>
      <c r="F22" s="16">
        <v>8</v>
      </c>
      <c r="G22" s="17" t="s">
        <v>18</v>
      </c>
      <c r="I22" s="10">
        <v>18</v>
      </c>
      <c r="J22" s="10">
        <f t="shared" si="2"/>
        <v>10</v>
      </c>
      <c r="K22" s="10">
        <f t="shared" si="3"/>
        <v>13</v>
      </c>
    </row>
    <row r="23" spans="2:11" x14ac:dyDescent="0.35">
      <c r="B23" s="15">
        <f t="shared" si="7"/>
        <v>10</v>
      </c>
      <c r="C23" s="34">
        <f t="shared" si="5"/>
        <v>15</v>
      </c>
      <c r="D23" s="34">
        <f t="shared" si="6"/>
        <v>0.66666666666666663</v>
      </c>
      <c r="E23" s="16">
        <v>76</v>
      </c>
      <c r="F23" s="16">
        <v>8</v>
      </c>
      <c r="G23" s="17" t="s">
        <v>19</v>
      </c>
      <c r="I23" s="10">
        <v>19</v>
      </c>
      <c r="J23" s="10">
        <f t="shared" si="2"/>
        <v>10</v>
      </c>
      <c r="K23" s="10">
        <f t="shared" si="3"/>
        <v>13</v>
      </c>
    </row>
    <row r="24" spans="2:11" x14ac:dyDescent="0.35">
      <c r="B24" s="15">
        <f t="shared" si="7"/>
        <v>9</v>
      </c>
      <c r="C24" s="34">
        <f t="shared" si="5"/>
        <v>15</v>
      </c>
      <c r="D24" s="34">
        <f t="shared" si="6"/>
        <v>0.6</v>
      </c>
      <c r="E24" s="16">
        <v>111</v>
      </c>
      <c r="F24" s="16">
        <v>8</v>
      </c>
      <c r="G24" s="17" t="s">
        <v>20</v>
      </c>
      <c r="I24" s="10">
        <v>20</v>
      </c>
      <c r="J24" s="10">
        <f t="shared" si="2"/>
        <v>11</v>
      </c>
      <c r="K24" s="10">
        <f t="shared" si="3"/>
        <v>14</v>
      </c>
    </row>
    <row r="25" spans="2:11" x14ac:dyDescent="0.35">
      <c r="B25" s="15">
        <f t="shared" si="7"/>
        <v>8</v>
      </c>
      <c r="C25" s="34">
        <f t="shared" si="5"/>
        <v>15</v>
      </c>
      <c r="D25" s="34">
        <f t="shared" si="6"/>
        <v>0.53333333333333333</v>
      </c>
      <c r="E25" s="16">
        <v>256</v>
      </c>
      <c r="F25" s="16">
        <v>8</v>
      </c>
      <c r="G25" s="17" t="s">
        <v>21</v>
      </c>
      <c r="I25" s="10">
        <v>21</v>
      </c>
      <c r="J25" s="10">
        <f t="shared" si="2"/>
        <v>11</v>
      </c>
      <c r="K25" s="10">
        <f t="shared" si="3"/>
        <v>15</v>
      </c>
    </row>
    <row r="26" spans="2:11" x14ac:dyDescent="0.35">
      <c r="B26" s="15">
        <f>B25-1</f>
        <v>7</v>
      </c>
      <c r="C26" s="34">
        <f t="shared" si="5"/>
        <v>15</v>
      </c>
      <c r="D26" s="34"/>
      <c r="E26" s="16">
        <v>60</v>
      </c>
      <c r="F26" s="17" t="s">
        <v>13</v>
      </c>
      <c r="G26" s="17" t="s">
        <v>13</v>
      </c>
      <c r="I26" s="10">
        <v>22</v>
      </c>
      <c r="J26" s="10">
        <f t="shared" si="2"/>
        <v>12</v>
      </c>
      <c r="K26" s="10">
        <f t="shared" si="3"/>
        <v>15</v>
      </c>
    </row>
    <row r="27" spans="2:11" x14ac:dyDescent="0.35">
      <c r="B27" s="15">
        <f t="shared" ref="B27:B33" si="8">B26-1</f>
        <v>6</v>
      </c>
      <c r="C27" s="34">
        <f t="shared" si="5"/>
        <v>15</v>
      </c>
      <c r="D27" s="34"/>
      <c r="E27" s="16">
        <v>60</v>
      </c>
      <c r="F27" s="17" t="s">
        <v>13</v>
      </c>
      <c r="G27" s="17" t="s">
        <v>13</v>
      </c>
      <c r="I27" s="10">
        <v>23</v>
      </c>
      <c r="J27" s="10">
        <f t="shared" si="2"/>
        <v>12</v>
      </c>
      <c r="K27" s="10">
        <f t="shared" si="3"/>
        <v>16</v>
      </c>
    </row>
    <row r="28" spans="2:11" x14ac:dyDescent="0.35">
      <c r="B28" s="15">
        <f t="shared" si="8"/>
        <v>5</v>
      </c>
      <c r="C28" s="34">
        <f t="shared" si="5"/>
        <v>15</v>
      </c>
      <c r="D28" s="34"/>
      <c r="E28" s="16">
        <v>60</v>
      </c>
      <c r="F28" s="17" t="s">
        <v>13</v>
      </c>
      <c r="G28" s="17" t="s">
        <v>13</v>
      </c>
      <c r="I28" s="10">
        <v>24</v>
      </c>
      <c r="J28" s="10">
        <f t="shared" si="2"/>
        <v>13</v>
      </c>
      <c r="K28" s="10">
        <f t="shared" si="3"/>
        <v>17</v>
      </c>
    </row>
    <row r="29" spans="2:11" x14ac:dyDescent="0.35">
      <c r="B29" s="15">
        <f t="shared" si="8"/>
        <v>4</v>
      </c>
      <c r="C29" s="34">
        <f t="shared" si="5"/>
        <v>15</v>
      </c>
      <c r="D29" s="34"/>
      <c r="E29" s="16">
        <v>60</v>
      </c>
      <c r="F29" s="17" t="s">
        <v>13</v>
      </c>
      <c r="G29" s="17" t="s">
        <v>13</v>
      </c>
      <c r="I29" s="10">
        <v>25</v>
      </c>
      <c r="J29" s="10">
        <f t="shared" si="2"/>
        <v>13</v>
      </c>
      <c r="K29" s="10">
        <f t="shared" si="3"/>
        <v>17</v>
      </c>
    </row>
    <row r="30" spans="2:11" x14ac:dyDescent="0.35">
      <c r="B30" s="15">
        <f t="shared" si="8"/>
        <v>3</v>
      </c>
      <c r="C30" s="34">
        <f t="shared" si="5"/>
        <v>15</v>
      </c>
      <c r="D30" s="34"/>
      <c r="E30" s="16">
        <v>60</v>
      </c>
      <c r="F30" s="17" t="s">
        <v>13</v>
      </c>
      <c r="G30" s="17" t="s">
        <v>13</v>
      </c>
      <c r="I30" s="10">
        <v>26</v>
      </c>
      <c r="J30" s="10">
        <f t="shared" si="2"/>
        <v>14</v>
      </c>
      <c r="K30" s="10">
        <f t="shared" si="3"/>
        <v>18</v>
      </c>
    </row>
    <row r="31" spans="2:11" x14ac:dyDescent="0.35">
      <c r="B31" s="15">
        <f t="shared" si="8"/>
        <v>2</v>
      </c>
      <c r="C31" s="34">
        <f t="shared" si="5"/>
        <v>15</v>
      </c>
      <c r="D31" s="34"/>
      <c r="E31" s="16">
        <v>60</v>
      </c>
      <c r="F31" s="17" t="s">
        <v>13</v>
      </c>
      <c r="G31" s="17" t="s">
        <v>13</v>
      </c>
      <c r="I31" s="10">
        <v>27</v>
      </c>
      <c r="J31" s="10">
        <f t="shared" si="2"/>
        <v>14</v>
      </c>
      <c r="K31" s="10">
        <f t="shared" si="3"/>
        <v>19</v>
      </c>
    </row>
    <row r="32" spans="2:11" x14ac:dyDescent="0.35">
      <c r="B32" s="15">
        <f t="shared" si="8"/>
        <v>1</v>
      </c>
      <c r="C32" s="34">
        <f t="shared" si="5"/>
        <v>15</v>
      </c>
      <c r="D32" s="34"/>
      <c r="E32" s="16">
        <v>60</v>
      </c>
      <c r="F32" s="17" t="s">
        <v>13</v>
      </c>
      <c r="G32" s="17" t="s">
        <v>13</v>
      </c>
      <c r="I32" s="10">
        <v>28</v>
      </c>
      <c r="J32" s="10">
        <f t="shared" si="2"/>
        <v>15</v>
      </c>
      <c r="K32" s="10">
        <f t="shared" si="3"/>
        <v>19</v>
      </c>
    </row>
    <row r="33" spans="2:11" x14ac:dyDescent="0.35">
      <c r="B33" s="15">
        <f t="shared" si="8"/>
        <v>0</v>
      </c>
      <c r="C33" s="34">
        <f t="shared" si="5"/>
        <v>15</v>
      </c>
      <c r="D33" s="34"/>
      <c r="E33" s="16">
        <v>60</v>
      </c>
      <c r="F33" s="17" t="s">
        <v>13</v>
      </c>
      <c r="G33" s="17" t="s">
        <v>13</v>
      </c>
      <c r="I33" s="10">
        <v>29</v>
      </c>
      <c r="J33" s="10">
        <f t="shared" si="2"/>
        <v>15</v>
      </c>
      <c r="K33" s="10">
        <f t="shared" si="3"/>
        <v>20</v>
      </c>
    </row>
    <row r="34" spans="2:11" x14ac:dyDescent="0.35">
      <c r="B34" s="6"/>
      <c r="C34" s="35"/>
      <c r="D34" s="35"/>
      <c r="I34" s="10">
        <v>30</v>
      </c>
      <c r="J34" s="10">
        <f t="shared" si="2"/>
        <v>16</v>
      </c>
      <c r="K34" s="10">
        <f t="shared" si="3"/>
        <v>21</v>
      </c>
    </row>
    <row r="35" spans="2:11" x14ac:dyDescent="0.35">
      <c r="B35" s="24" t="s">
        <v>4</v>
      </c>
      <c r="C35" s="24"/>
      <c r="D35" s="24"/>
      <c r="E35" s="24"/>
      <c r="F35" s="24"/>
      <c r="G35" s="24"/>
      <c r="I35" s="10">
        <v>31</v>
      </c>
      <c r="J35" s="10">
        <f t="shared" si="2"/>
        <v>16</v>
      </c>
      <c r="K35" s="10">
        <f t="shared" si="3"/>
        <v>21</v>
      </c>
    </row>
    <row r="36" spans="2:11" x14ac:dyDescent="0.35">
      <c r="B36" s="7" t="s">
        <v>72</v>
      </c>
      <c r="C36" s="33"/>
      <c r="D36" s="33"/>
      <c r="E36" s="8" t="s">
        <v>1</v>
      </c>
      <c r="F36" s="7" t="s">
        <v>7</v>
      </c>
      <c r="G36" s="7" t="s">
        <v>2</v>
      </c>
      <c r="I36" s="10">
        <v>32</v>
      </c>
      <c r="J36" s="10">
        <f t="shared" si="2"/>
        <v>17</v>
      </c>
      <c r="K36" s="10">
        <f t="shared" si="3"/>
        <v>22</v>
      </c>
    </row>
    <row r="37" spans="2:11" x14ac:dyDescent="0.35">
      <c r="B37" s="15">
        <v>21</v>
      </c>
      <c r="C37" s="34">
        <f>$B$37</f>
        <v>21</v>
      </c>
      <c r="D37" s="34">
        <f>B37/$B$37</f>
        <v>1</v>
      </c>
      <c r="E37" s="16">
        <v>60</v>
      </c>
      <c r="F37" s="16">
        <v>11</v>
      </c>
      <c r="G37" s="17" t="s">
        <v>22</v>
      </c>
      <c r="I37" s="10">
        <v>33</v>
      </c>
      <c r="J37" s="10">
        <f t="shared" si="2"/>
        <v>17</v>
      </c>
      <c r="K37" s="10">
        <f t="shared" si="3"/>
        <v>23</v>
      </c>
    </row>
    <row r="38" spans="2:11" x14ac:dyDescent="0.35">
      <c r="B38" s="15">
        <f>B37-1</f>
        <v>20</v>
      </c>
      <c r="C38" s="34">
        <f t="shared" ref="C38:C58" si="9">$B$37</f>
        <v>21</v>
      </c>
      <c r="D38" s="34">
        <f t="shared" ref="D38:D47" si="10">B38/$B$37</f>
        <v>0.95238095238095233</v>
      </c>
      <c r="E38" s="16">
        <v>57</v>
      </c>
      <c r="F38" s="16">
        <v>12</v>
      </c>
      <c r="G38" s="17" t="s">
        <v>23</v>
      </c>
      <c r="I38" s="10">
        <v>34</v>
      </c>
      <c r="J38" s="10">
        <f t="shared" ref="J38:J39" si="11">FLOOR(I38/2,1) +1</f>
        <v>18</v>
      </c>
      <c r="K38" s="10">
        <f t="shared" ref="K38:K39" si="12">FLOOR(I38/3*2,1) +1</f>
        <v>23</v>
      </c>
    </row>
    <row r="39" spans="2:11" x14ac:dyDescent="0.35">
      <c r="B39" s="15">
        <f t="shared" ref="B39:B44" si="13">B38-1</f>
        <v>19</v>
      </c>
      <c r="C39" s="34">
        <f t="shared" si="9"/>
        <v>21</v>
      </c>
      <c r="D39" s="34">
        <f t="shared" si="10"/>
        <v>0.90476190476190477</v>
      </c>
      <c r="E39" s="16">
        <v>82</v>
      </c>
      <c r="F39" s="16">
        <v>11</v>
      </c>
      <c r="G39" s="17" t="s">
        <v>24</v>
      </c>
      <c r="I39" s="10">
        <v>35</v>
      </c>
      <c r="J39" s="10">
        <f t="shared" si="11"/>
        <v>18</v>
      </c>
      <c r="K39" s="10">
        <f t="shared" si="12"/>
        <v>24</v>
      </c>
    </row>
    <row r="40" spans="2:11" x14ac:dyDescent="0.35">
      <c r="B40" s="15">
        <f t="shared" si="13"/>
        <v>18</v>
      </c>
      <c r="C40" s="34">
        <f t="shared" si="9"/>
        <v>21</v>
      </c>
      <c r="D40" s="34">
        <f t="shared" si="10"/>
        <v>0.8571428571428571</v>
      </c>
      <c r="E40" s="16">
        <v>92</v>
      </c>
      <c r="F40" s="16">
        <v>12</v>
      </c>
      <c r="G40" s="17" t="s">
        <v>25</v>
      </c>
    </row>
    <row r="41" spans="2:11" x14ac:dyDescent="0.35">
      <c r="B41" s="15">
        <f t="shared" si="13"/>
        <v>17</v>
      </c>
      <c r="C41" s="34">
        <f t="shared" si="9"/>
        <v>21</v>
      </c>
      <c r="D41" s="34">
        <f t="shared" si="10"/>
        <v>0.80952380952380953</v>
      </c>
      <c r="E41" s="16">
        <v>90</v>
      </c>
      <c r="F41" s="16">
        <v>12</v>
      </c>
      <c r="G41" s="17" t="s">
        <v>26</v>
      </c>
    </row>
    <row r="42" spans="2:11" x14ac:dyDescent="0.35">
      <c r="B42" s="15">
        <f t="shared" si="13"/>
        <v>16</v>
      </c>
      <c r="C42" s="34">
        <f t="shared" si="9"/>
        <v>21</v>
      </c>
      <c r="D42" s="34">
        <f t="shared" si="10"/>
        <v>0.76190476190476186</v>
      </c>
      <c r="E42" s="16">
        <v>54</v>
      </c>
      <c r="F42" s="16">
        <v>11</v>
      </c>
      <c r="G42" s="17" t="s">
        <v>27</v>
      </c>
      <c r="I42" s="21" t="s">
        <v>128</v>
      </c>
      <c r="J42" s="22"/>
      <c r="K42" s="23"/>
    </row>
    <row r="43" spans="2:11" x14ac:dyDescent="0.35">
      <c r="B43" s="15">
        <f t="shared" si="13"/>
        <v>15</v>
      </c>
      <c r="C43" s="34">
        <f t="shared" si="9"/>
        <v>21</v>
      </c>
      <c r="D43" s="34">
        <f t="shared" si="10"/>
        <v>0.7142857142857143</v>
      </c>
      <c r="E43" s="16">
        <v>55</v>
      </c>
      <c r="F43" s="16">
        <v>11</v>
      </c>
      <c r="G43" s="17" t="s">
        <v>28</v>
      </c>
      <c r="I43" s="9" t="s">
        <v>124</v>
      </c>
      <c r="J43" s="9" t="s">
        <v>121</v>
      </c>
      <c r="K43" s="9" t="s">
        <v>122</v>
      </c>
    </row>
    <row r="44" spans="2:11" x14ac:dyDescent="0.35">
      <c r="B44" s="15">
        <f t="shared" si="13"/>
        <v>14</v>
      </c>
      <c r="C44" s="34">
        <f t="shared" si="9"/>
        <v>21</v>
      </c>
      <c r="D44" s="34">
        <f t="shared" si="10"/>
        <v>0.66666666666666663</v>
      </c>
      <c r="E44" s="16">
        <v>102</v>
      </c>
      <c r="F44" s="16">
        <v>11</v>
      </c>
      <c r="G44" s="17" t="s">
        <v>29</v>
      </c>
      <c r="I44" s="30">
        <v>1</v>
      </c>
      <c r="J44" s="30">
        <f>(FLOOR(I44*100/2,1) +1)/100</f>
        <v>0.51</v>
      </c>
      <c r="K44" s="30">
        <f>(FLOOR(I44*100/3*2,1) +1)/100</f>
        <v>0.67</v>
      </c>
    </row>
    <row r="45" spans="2:11" x14ac:dyDescent="0.35">
      <c r="B45" s="15">
        <f>B44-1</f>
        <v>13</v>
      </c>
      <c r="C45" s="34">
        <f t="shared" si="9"/>
        <v>21</v>
      </c>
      <c r="D45" s="34">
        <f t="shared" si="10"/>
        <v>0.61904761904761907</v>
      </c>
      <c r="E45" s="16">
        <v>151</v>
      </c>
      <c r="F45" s="16">
        <v>11</v>
      </c>
      <c r="G45" s="17" t="s">
        <v>30</v>
      </c>
      <c r="I45" s="31">
        <v>960</v>
      </c>
    </row>
    <row r="46" spans="2:11" x14ac:dyDescent="0.35">
      <c r="B46" s="15">
        <f t="shared" ref="B46:B58" si="14">B45-1</f>
        <v>12</v>
      </c>
      <c r="C46" s="34">
        <f t="shared" si="9"/>
        <v>21</v>
      </c>
      <c r="D46" s="34">
        <f t="shared" si="10"/>
        <v>0.5714285714285714</v>
      </c>
      <c r="E46" s="16">
        <v>427</v>
      </c>
      <c r="F46" s="16">
        <v>11</v>
      </c>
      <c r="G46" s="17" t="s">
        <v>31</v>
      </c>
      <c r="I46" s="31">
        <v>0</v>
      </c>
    </row>
    <row r="47" spans="2:11" x14ac:dyDescent="0.35">
      <c r="B47" s="15">
        <f t="shared" si="14"/>
        <v>11</v>
      </c>
      <c r="C47" s="34">
        <f t="shared" si="9"/>
        <v>21</v>
      </c>
      <c r="D47" s="34">
        <f t="shared" si="10"/>
        <v>0.52380952380952384</v>
      </c>
      <c r="E47" s="16">
        <v>900</v>
      </c>
      <c r="F47" s="17" t="s">
        <v>13</v>
      </c>
      <c r="G47" s="17" t="s">
        <v>13</v>
      </c>
    </row>
    <row r="48" spans="2:11" x14ac:dyDescent="0.35">
      <c r="B48" s="15">
        <f t="shared" si="14"/>
        <v>10</v>
      </c>
      <c r="C48" s="34">
        <f t="shared" si="9"/>
        <v>21</v>
      </c>
      <c r="D48" s="34"/>
      <c r="E48" s="16">
        <v>60</v>
      </c>
      <c r="F48" s="17" t="s">
        <v>13</v>
      </c>
      <c r="G48" s="17" t="s">
        <v>13</v>
      </c>
    </row>
    <row r="49" spans="2:7" x14ac:dyDescent="0.35">
      <c r="B49" s="15">
        <f t="shared" si="14"/>
        <v>9</v>
      </c>
      <c r="C49" s="34">
        <f t="shared" si="9"/>
        <v>21</v>
      </c>
      <c r="D49" s="34"/>
      <c r="E49" s="16">
        <v>60</v>
      </c>
      <c r="F49" s="17" t="s">
        <v>13</v>
      </c>
      <c r="G49" s="17" t="s">
        <v>13</v>
      </c>
    </row>
    <row r="50" spans="2:7" x14ac:dyDescent="0.35">
      <c r="B50" s="15">
        <f t="shared" si="14"/>
        <v>8</v>
      </c>
      <c r="C50" s="34">
        <f t="shared" si="9"/>
        <v>21</v>
      </c>
      <c r="D50" s="34"/>
      <c r="E50" s="16">
        <v>60</v>
      </c>
      <c r="F50" s="17" t="s">
        <v>13</v>
      </c>
      <c r="G50" s="17" t="s">
        <v>13</v>
      </c>
    </row>
    <row r="51" spans="2:7" x14ac:dyDescent="0.35">
      <c r="B51" s="15">
        <f t="shared" si="14"/>
        <v>7</v>
      </c>
      <c r="C51" s="34">
        <f t="shared" si="9"/>
        <v>21</v>
      </c>
      <c r="D51" s="34"/>
      <c r="E51" s="16">
        <v>60</v>
      </c>
      <c r="F51" s="17" t="s">
        <v>13</v>
      </c>
      <c r="G51" s="17" t="s">
        <v>13</v>
      </c>
    </row>
    <row r="52" spans="2:7" x14ac:dyDescent="0.35">
      <c r="B52" s="15">
        <f t="shared" si="14"/>
        <v>6</v>
      </c>
      <c r="C52" s="34">
        <f t="shared" si="9"/>
        <v>21</v>
      </c>
      <c r="D52" s="34"/>
      <c r="E52" s="16">
        <v>60</v>
      </c>
      <c r="F52" s="17" t="s">
        <v>13</v>
      </c>
      <c r="G52" s="17" t="s">
        <v>13</v>
      </c>
    </row>
    <row r="53" spans="2:7" x14ac:dyDescent="0.35">
      <c r="B53" s="15">
        <f t="shared" si="14"/>
        <v>5</v>
      </c>
      <c r="C53" s="34">
        <f t="shared" si="9"/>
        <v>21</v>
      </c>
      <c r="D53" s="34"/>
      <c r="E53" s="16">
        <v>60</v>
      </c>
      <c r="F53" s="17" t="s">
        <v>13</v>
      </c>
      <c r="G53" s="17" t="s">
        <v>13</v>
      </c>
    </row>
    <row r="54" spans="2:7" x14ac:dyDescent="0.35">
      <c r="B54" s="15">
        <f t="shared" si="14"/>
        <v>4</v>
      </c>
      <c r="C54" s="34">
        <f t="shared" si="9"/>
        <v>21</v>
      </c>
      <c r="D54" s="34"/>
      <c r="E54" s="16">
        <v>60</v>
      </c>
      <c r="F54" s="17" t="s">
        <v>13</v>
      </c>
      <c r="G54" s="17" t="s">
        <v>13</v>
      </c>
    </row>
    <row r="55" spans="2:7" x14ac:dyDescent="0.35">
      <c r="B55" s="15">
        <f t="shared" si="14"/>
        <v>3</v>
      </c>
      <c r="C55" s="34">
        <f t="shared" si="9"/>
        <v>21</v>
      </c>
      <c r="D55" s="34"/>
      <c r="E55" s="16">
        <v>60</v>
      </c>
      <c r="F55" s="17" t="s">
        <v>13</v>
      </c>
      <c r="G55" s="17" t="s">
        <v>13</v>
      </c>
    </row>
    <row r="56" spans="2:7" x14ac:dyDescent="0.35">
      <c r="B56" s="15">
        <f t="shared" si="14"/>
        <v>2</v>
      </c>
      <c r="C56" s="34">
        <f t="shared" si="9"/>
        <v>21</v>
      </c>
      <c r="D56" s="34"/>
      <c r="E56" s="16">
        <v>60</v>
      </c>
      <c r="F56" s="17" t="s">
        <v>13</v>
      </c>
      <c r="G56" s="17" t="s">
        <v>13</v>
      </c>
    </row>
    <row r="57" spans="2:7" x14ac:dyDescent="0.35">
      <c r="B57" s="15">
        <f t="shared" si="14"/>
        <v>1</v>
      </c>
      <c r="C57" s="34">
        <f t="shared" si="9"/>
        <v>21</v>
      </c>
      <c r="D57" s="34"/>
      <c r="E57" s="16">
        <v>60</v>
      </c>
      <c r="F57" s="17" t="s">
        <v>13</v>
      </c>
      <c r="G57" s="17" t="s">
        <v>13</v>
      </c>
    </row>
    <row r="58" spans="2:7" x14ac:dyDescent="0.35">
      <c r="B58" s="15">
        <f t="shared" si="14"/>
        <v>0</v>
      </c>
      <c r="C58" s="34">
        <f t="shared" si="9"/>
        <v>21</v>
      </c>
      <c r="D58" s="34"/>
      <c r="E58" s="16">
        <v>60</v>
      </c>
      <c r="F58" s="17" t="s">
        <v>13</v>
      </c>
      <c r="G58" s="17" t="s">
        <v>13</v>
      </c>
    </row>
    <row r="60" spans="2:7" x14ac:dyDescent="0.35">
      <c r="B60" s="24" t="s">
        <v>5</v>
      </c>
      <c r="C60" s="24"/>
      <c r="D60" s="24"/>
      <c r="E60" s="24"/>
      <c r="F60" s="24"/>
      <c r="G60" s="24"/>
    </row>
    <row r="61" spans="2:7" x14ac:dyDescent="0.35">
      <c r="B61" s="7" t="s">
        <v>72</v>
      </c>
      <c r="C61" s="33"/>
      <c r="D61" s="33"/>
      <c r="E61" s="8" t="s">
        <v>1</v>
      </c>
      <c r="F61" s="7" t="s">
        <v>7</v>
      </c>
      <c r="G61" s="7" t="s">
        <v>2</v>
      </c>
    </row>
    <row r="62" spans="2:7" x14ac:dyDescent="0.35">
      <c r="B62" s="15">
        <v>27</v>
      </c>
      <c r="C62" s="34">
        <f>$B$62</f>
        <v>27</v>
      </c>
      <c r="D62" s="34">
        <f>B62/$B$62</f>
        <v>1</v>
      </c>
      <c r="E62" s="16">
        <v>63</v>
      </c>
      <c r="F62" s="16">
        <v>14</v>
      </c>
      <c r="G62" s="17" t="s">
        <v>32</v>
      </c>
    </row>
    <row r="63" spans="2:7" x14ac:dyDescent="0.35">
      <c r="B63" s="15">
        <f>B62-1</f>
        <v>26</v>
      </c>
      <c r="C63" s="34">
        <f t="shared" ref="C63:C89" si="15">$B$62</f>
        <v>27</v>
      </c>
      <c r="D63" s="34">
        <f t="shared" ref="D63:D75" si="16">B63/27</f>
        <v>0.96296296296296291</v>
      </c>
      <c r="E63" s="16">
        <v>54</v>
      </c>
      <c r="F63" s="16">
        <v>15</v>
      </c>
      <c r="G63" s="17" t="s">
        <v>33</v>
      </c>
    </row>
    <row r="64" spans="2:7" x14ac:dyDescent="0.35">
      <c r="B64" s="15">
        <f t="shared" ref="B64:B69" si="17">B63-1</f>
        <v>25</v>
      </c>
      <c r="C64" s="34">
        <f t="shared" si="15"/>
        <v>27</v>
      </c>
      <c r="D64" s="34">
        <f t="shared" si="16"/>
        <v>0.92592592592592593</v>
      </c>
      <c r="E64" s="16">
        <v>224</v>
      </c>
      <c r="F64" s="16">
        <v>14</v>
      </c>
      <c r="G64" s="17" t="s">
        <v>34</v>
      </c>
    </row>
    <row r="65" spans="2:7" x14ac:dyDescent="0.35">
      <c r="B65" s="15">
        <f t="shared" si="17"/>
        <v>24</v>
      </c>
      <c r="C65" s="34">
        <f t="shared" si="15"/>
        <v>27</v>
      </c>
      <c r="D65" s="34">
        <f t="shared" si="16"/>
        <v>0.88888888888888884</v>
      </c>
      <c r="E65" s="16">
        <v>101</v>
      </c>
      <c r="F65" s="16">
        <v>15</v>
      </c>
      <c r="G65" s="17" t="s">
        <v>35</v>
      </c>
    </row>
    <row r="66" spans="2:7" x14ac:dyDescent="0.35">
      <c r="B66" s="15">
        <f t="shared" si="17"/>
        <v>23</v>
      </c>
      <c r="C66" s="34">
        <f t="shared" si="15"/>
        <v>27</v>
      </c>
      <c r="D66" s="34">
        <f t="shared" si="16"/>
        <v>0.85185185185185186</v>
      </c>
      <c r="E66" s="16">
        <v>111</v>
      </c>
      <c r="F66" s="16">
        <v>14</v>
      </c>
      <c r="G66" s="17" t="s">
        <v>36</v>
      </c>
    </row>
    <row r="67" spans="2:7" x14ac:dyDescent="0.35">
      <c r="B67" s="15">
        <f t="shared" si="17"/>
        <v>22</v>
      </c>
      <c r="C67" s="34">
        <f t="shared" si="15"/>
        <v>27</v>
      </c>
      <c r="D67" s="34">
        <f t="shared" si="16"/>
        <v>0.81481481481481477</v>
      </c>
      <c r="E67" s="16">
        <v>55</v>
      </c>
      <c r="F67" s="16">
        <v>14</v>
      </c>
      <c r="G67" s="17" t="s">
        <v>37</v>
      </c>
    </row>
    <row r="68" spans="2:7" x14ac:dyDescent="0.35">
      <c r="B68" s="15">
        <f t="shared" si="17"/>
        <v>21</v>
      </c>
      <c r="C68" s="34">
        <f t="shared" si="15"/>
        <v>27</v>
      </c>
      <c r="D68" s="34">
        <f t="shared" si="16"/>
        <v>0.77777777777777779</v>
      </c>
      <c r="E68" s="16">
        <v>103</v>
      </c>
      <c r="F68" s="16">
        <v>14</v>
      </c>
      <c r="G68" s="17" t="s">
        <v>38</v>
      </c>
    </row>
    <row r="69" spans="2:7" x14ac:dyDescent="0.35">
      <c r="B69" s="15">
        <f t="shared" si="17"/>
        <v>20</v>
      </c>
      <c r="C69" s="34">
        <f t="shared" si="15"/>
        <v>27</v>
      </c>
      <c r="D69" s="34">
        <f t="shared" si="16"/>
        <v>0.7407407407407407</v>
      </c>
      <c r="E69" s="16">
        <v>103</v>
      </c>
      <c r="F69" s="16">
        <v>14</v>
      </c>
      <c r="G69" s="17" t="s">
        <v>39</v>
      </c>
    </row>
    <row r="70" spans="2:7" x14ac:dyDescent="0.35">
      <c r="B70" s="15">
        <f>B69-1</f>
        <v>19</v>
      </c>
      <c r="C70" s="34">
        <f t="shared" si="15"/>
        <v>27</v>
      </c>
      <c r="D70" s="34">
        <f t="shared" si="16"/>
        <v>0.70370370370370372</v>
      </c>
      <c r="E70" s="16">
        <v>60</v>
      </c>
      <c r="F70" s="16">
        <v>14</v>
      </c>
      <c r="G70" s="17" t="s">
        <v>40</v>
      </c>
    </row>
    <row r="71" spans="2:7" x14ac:dyDescent="0.35">
      <c r="B71" s="15">
        <f t="shared" ref="B71:B89" si="18">B70-1</f>
        <v>18</v>
      </c>
      <c r="C71" s="34">
        <f t="shared" si="15"/>
        <v>27</v>
      </c>
      <c r="D71" s="34">
        <f t="shared" si="16"/>
        <v>0.66666666666666663</v>
      </c>
      <c r="E71" s="16">
        <v>57</v>
      </c>
      <c r="F71" s="16">
        <v>14</v>
      </c>
      <c r="G71" s="17" t="s">
        <v>41</v>
      </c>
    </row>
    <row r="72" spans="2:7" x14ac:dyDescent="0.35">
      <c r="B72" s="15">
        <f t="shared" si="18"/>
        <v>17</v>
      </c>
      <c r="C72" s="34">
        <f t="shared" si="15"/>
        <v>27</v>
      </c>
      <c r="D72" s="34">
        <f t="shared" si="16"/>
        <v>0.62962962962962965</v>
      </c>
      <c r="E72" s="16">
        <v>116</v>
      </c>
      <c r="F72" s="16">
        <v>14</v>
      </c>
      <c r="G72" s="17" t="s">
        <v>42</v>
      </c>
    </row>
    <row r="73" spans="2:7" x14ac:dyDescent="0.35">
      <c r="B73" s="15">
        <f t="shared" si="18"/>
        <v>16</v>
      </c>
      <c r="C73" s="34">
        <f t="shared" si="15"/>
        <v>27</v>
      </c>
      <c r="D73" s="34">
        <f t="shared" si="16"/>
        <v>0.59259259259259256</v>
      </c>
      <c r="E73" s="16">
        <v>900</v>
      </c>
      <c r="F73" s="17" t="s">
        <v>13</v>
      </c>
      <c r="G73" s="17" t="s">
        <v>13</v>
      </c>
    </row>
    <row r="74" spans="2:7" x14ac:dyDescent="0.35">
      <c r="B74" s="15">
        <f t="shared" si="18"/>
        <v>15</v>
      </c>
      <c r="C74" s="34">
        <f t="shared" si="15"/>
        <v>27</v>
      </c>
      <c r="D74" s="34">
        <f t="shared" si="16"/>
        <v>0.55555555555555558</v>
      </c>
      <c r="E74" s="16">
        <v>900</v>
      </c>
      <c r="F74" s="17" t="s">
        <v>13</v>
      </c>
      <c r="G74" s="17" t="s">
        <v>13</v>
      </c>
    </row>
    <row r="75" spans="2:7" x14ac:dyDescent="0.35">
      <c r="B75" s="15">
        <f t="shared" si="18"/>
        <v>14</v>
      </c>
      <c r="C75" s="34">
        <f t="shared" si="15"/>
        <v>27</v>
      </c>
      <c r="D75" s="34">
        <f t="shared" si="16"/>
        <v>0.51851851851851849</v>
      </c>
      <c r="E75" s="16">
        <v>900</v>
      </c>
      <c r="F75" s="17" t="s">
        <v>13</v>
      </c>
      <c r="G75" s="17" t="s">
        <v>13</v>
      </c>
    </row>
    <row r="76" spans="2:7" x14ac:dyDescent="0.35">
      <c r="B76" s="15">
        <f t="shared" si="18"/>
        <v>13</v>
      </c>
      <c r="C76" s="34">
        <f t="shared" si="15"/>
        <v>27</v>
      </c>
      <c r="D76" s="34"/>
      <c r="E76" s="16">
        <v>60</v>
      </c>
      <c r="F76" s="17" t="s">
        <v>13</v>
      </c>
      <c r="G76" s="17" t="s">
        <v>13</v>
      </c>
    </row>
    <row r="77" spans="2:7" x14ac:dyDescent="0.35">
      <c r="B77" s="15">
        <f t="shared" si="18"/>
        <v>12</v>
      </c>
      <c r="C77" s="34">
        <f t="shared" si="15"/>
        <v>27</v>
      </c>
      <c r="D77" s="34"/>
      <c r="E77" s="16">
        <v>60</v>
      </c>
      <c r="F77" s="17" t="s">
        <v>13</v>
      </c>
      <c r="G77" s="17" t="s">
        <v>13</v>
      </c>
    </row>
    <row r="78" spans="2:7" x14ac:dyDescent="0.35">
      <c r="B78" s="15">
        <f t="shared" si="18"/>
        <v>11</v>
      </c>
      <c r="C78" s="34">
        <f t="shared" si="15"/>
        <v>27</v>
      </c>
      <c r="D78" s="34"/>
      <c r="E78" s="16">
        <v>60</v>
      </c>
      <c r="F78" s="17" t="s">
        <v>13</v>
      </c>
      <c r="G78" s="17" t="s">
        <v>13</v>
      </c>
    </row>
    <row r="79" spans="2:7" x14ac:dyDescent="0.35">
      <c r="B79" s="15">
        <f t="shared" si="18"/>
        <v>10</v>
      </c>
      <c r="C79" s="34">
        <f t="shared" si="15"/>
        <v>27</v>
      </c>
      <c r="D79" s="34"/>
      <c r="E79" s="16">
        <v>60</v>
      </c>
      <c r="F79" s="17" t="s">
        <v>13</v>
      </c>
      <c r="G79" s="17" t="s">
        <v>13</v>
      </c>
    </row>
    <row r="80" spans="2:7" x14ac:dyDescent="0.35">
      <c r="B80" s="15">
        <f t="shared" si="18"/>
        <v>9</v>
      </c>
      <c r="C80" s="34">
        <f t="shared" si="15"/>
        <v>27</v>
      </c>
      <c r="D80" s="34"/>
      <c r="E80" s="16">
        <v>60</v>
      </c>
      <c r="F80" s="17" t="s">
        <v>13</v>
      </c>
      <c r="G80" s="17" t="s">
        <v>13</v>
      </c>
    </row>
    <row r="81" spans="2:7" x14ac:dyDescent="0.35">
      <c r="B81" s="15">
        <f t="shared" si="18"/>
        <v>8</v>
      </c>
      <c r="C81" s="34">
        <f t="shared" si="15"/>
        <v>27</v>
      </c>
      <c r="D81" s="34"/>
      <c r="E81" s="16">
        <v>60</v>
      </c>
      <c r="F81" s="17" t="s">
        <v>13</v>
      </c>
      <c r="G81" s="17" t="s">
        <v>13</v>
      </c>
    </row>
    <row r="82" spans="2:7" x14ac:dyDescent="0.35">
      <c r="B82" s="15">
        <f t="shared" si="18"/>
        <v>7</v>
      </c>
      <c r="C82" s="34">
        <f t="shared" si="15"/>
        <v>27</v>
      </c>
      <c r="D82" s="34"/>
      <c r="E82" s="16">
        <v>60</v>
      </c>
      <c r="F82" s="17" t="s">
        <v>13</v>
      </c>
      <c r="G82" s="17" t="s">
        <v>13</v>
      </c>
    </row>
    <row r="83" spans="2:7" x14ac:dyDescent="0.35">
      <c r="B83" s="15">
        <f t="shared" si="18"/>
        <v>6</v>
      </c>
      <c r="C83" s="34">
        <f t="shared" si="15"/>
        <v>27</v>
      </c>
      <c r="D83" s="34"/>
      <c r="E83" s="16">
        <v>60</v>
      </c>
      <c r="F83" s="17" t="s">
        <v>13</v>
      </c>
      <c r="G83" s="17" t="s">
        <v>13</v>
      </c>
    </row>
    <row r="84" spans="2:7" x14ac:dyDescent="0.35">
      <c r="B84" s="15">
        <f t="shared" si="18"/>
        <v>5</v>
      </c>
      <c r="C84" s="34">
        <f t="shared" si="15"/>
        <v>27</v>
      </c>
      <c r="D84" s="34"/>
      <c r="E84" s="16">
        <v>60</v>
      </c>
      <c r="F84" s="17" t="s">
        <v>13</v>
      </c>
      <c r="G84" s="17" t="s">
        <v>13</v>
      </c>
    </row>
    <row r="85" spans="2:7" x14ac:dyDescent="0.35">
      <c r="B85" s="15">
        <f t="shared" si="18"/>
        <v>4</v>
      </c>
      <c r="C85" s="34">
        <f t="shared" si="15"/>
        <v>27</v>
      </c>
      <c r="D85" s="34"/>
      <c r="E85" s="16">
        <v>60</v>
      </c>
      <c r="F85" s="17" t="s">
        <v>13</v>
      </c>
      <c r="G85" s="17" t="s">
        <v>13</v>
      </c>
    </row>
    <row r="86" spans="2:7" x14ac:dyDescent="0.35">
      <c r="B86" s="15">
        <f t="shared" si="18"/>
        <v>3</v>
      </c>
      <c r="C86" s="34">
        <f t="shared" si="15"/>
        <v>27</v>
      </c>
      <c r="D86" s="34"/>
      <c r="E86" s="16">
        <v>60</v>
      </c>
      <c r="F86" s="17" t="s">
        <v>13</v>
      </c>
      <c r="G86" s="17" t="s">
        <v>13</v>
      </c>
    </row>
    <row r="87" spans="2:7" x14ac:dyDescent="0.35">
      <c r="B87" s="15">
        <f t="shared" si="18"/>
        <v>2</v>
      </c>
      <c r="C87" s="34">
        <f t="shared" si="15"/>
        <v>27</v>
      </c>
      <c r="D87" s="34"/>
      <c r="E87" s="16">
        <v>60</v>
      </c>
      <c r="F87" s="17" t="s">
        <v>13</v>
      </c>
      <c r="G87" s="17" t="s">
        <v>13</v>
      </c>
    </row>
    <row r="88" spans="2:7" x14ac:dyDescent="0.35">
      <c r="B88" s="15">
        <f t="shared" si="18"/>
        <v>1</v>
      </c>
      <c r="C88" s="34">
        <f t="shared" si="15"/>
        <v>27</v>
      </c>
      <c r="D88" s="34"/>
      <c r="E88" s="16">
        <v>60</v>
      </c>
      <c r="F88" s="17" t="s">
        <v>13</v>
      </c>
      <c r="G88" s="17" t="s">
        <v>13</v>
      </c>
    </row>
    <row r="89" spans="2:7" x14ac:dyDescent="0.35">
      <c r="B89" s="15">
        <f t="shared" si="18"/>
        <v>0</v>
      </c>
      <c r="C89" s="34">
        <f t="shared" si="15"/>
        <v>27</v>
      </c>
      <c r="D89" s="34"/>
      <c r="E89" s="16">
        <v>60</v>
      </c>
      <c r="F89" s="17" t="s">
        <v>13</v>
      </c>
      <c r="G89" s="17" t="s">
        <v>13</v>
      </c>
    </row>
    <row r="91" spans="2:7" x14ac:dyDescent="0.35">
      <c r="B91" s="24" t="s">
        <v>6</v>
      </c>
      <c r="C91" s="24"/>
      <c r="D91" s="24"/>
      <c r="E91" s="24"/>
      <c r="F91" s="24"/>
      <c r="G91" s="24"/>
    </row>
    <row r="92" spans="2:7" x14ac:dyDescent="0.35">
      <c r="B92" s="7" t="s">
        <v>72</v>
      </c>
      <c r="C92" s="33"/>
      <c r="D92" s="33"/>
      <c r="E92" s="8" t="s">
        <v>1</v>
      </c>
      <c r="F92" s="7" t="s">
        <v>7</v>
      </c>
      <c r="G92" s="7" t="s">
        <v>2</v>
      </c>
    </row>
    <row r="93" spans="2:7" x14ac:dyDescent="0.35">
      <c r="B93" s="15">
        <v>33</v>
      </c>
      <c r="C93" s="34">
        <f>$B$93</f>
        <v>33</v>
      </c>
      <c r="D93" s="34">
        <f>B93/$B$93</f>
        <v>1</v>
      </c>
      <c r="E93" s="16">
        <v>80</v>
      </c>
      <c r="F93" s="16">
        <v>17</v>
      </c>
      <c r="G93" s="17" t="s">
        <v>43</v>
      </c>
    </row>
    <row r="94" spans="2:7" x14ac:dyDescent="0.35">
      <c r="B94" s="15">
        <f>B93-1</f>
        <v>32</v>
      </c>
      <c r="C94" s="34">
        <f t="shared" ref="C94:C126" si="19">$B$93</f>
        <v>33</v>
      </c>
      <c r="D94" s="34">
        <f t="shared" ref="D94:D109" si="20">B94/$B$93</f>
        <v>0.96969696969696972</v>
      </c>
      <c r="E94" s="16">
        <v>58</v>
      </c>
      <c r="F94" s="16">
        <v>18</v>
      </c>
      <c r="G94" s="17" t="s">
        <v>44</v>
      </c>
    </row>
    <row r="95" spans="2:7" x14ac:dyDescent="0.35">
      <c r="B95" s="15">
        <f t="shared" ref="B95:B100" si="21">B94-1</f>
        <v>31</v>
      </c>
      <c r="C95" s="34">
        <f t="shared" si="19"/>
        <v>33</v>
      </c>
      <c r="D95" s="34">
        <f t="shared" si="20"/>
        <v>0.93939393939393945</v>
      </c>
      <c r="E95" s="16">
        <v>55</v>
      </c>
      <c r="F95" s="16">
        <v>17</v>
      </c>
      <c r="G95" s="17" t="s">
        <v>45</v>
      </c>
    </row>
    <row r="96" spans="2:7" x14ac:dyDescent="0.35">
      <c r="B96" s="15">
        <f t="shared" si="21"/>
        <v>30</v>
      </c>
      <c r="C96" s="34">
        <f t="shared" si="19"/>
        <v>33</v>
      </c>
      <c r="D96" s="34">
        <f t="shared" si="20"/>
        <v>0.90909090909090906</v>
      </c>
      <c r="E96" s="16">
        <v>60</v>
      </c>
      <c r="F96" s="16">
        <v>17</v>
      </c>
      <c r="G96" s="17" t="s">
        <v>46</v>
      </c>
    </row>
    <row r="97" spans="2:7" x14ac:dyDescent="0.35">
      <c r="B97" s="15">
        <f t="shared" si="21"/>
        <v>29</v>
      </c>
      <c r="C97" s="34">
        <f t="shared" si="19"/>
        <v>33</v>
      </c>
      <c r="D97" s="34">
        <f t="shared" si="20"/>
        <v>0.87878787878787878</v>
      </c>
      <c r="E97" s="16">
        <v>58</v>
      </c>
      <c r="F97" s="16">
        <v>18</v>
      </c>
      <c r="G97" s="17" t="s">
        <v>47</v>
      </c>
    </row>
    <row r="98" spans="2:7" x14ac:dyDescent="0.35">
      <c r="B98" s="15">
        <f t="shared" si="21"/>
        <v>28</v>
      </c>
      <c r="C98" s="34">
        <f t="shared" si="19"/>
        <v>33</v>
      </c>
      <c r="D98" s="34">
        <f t="shared" si="20"/>
        <v>0.84848484848484851</v>
      </c>
      <c r="E98" s="16">
        <v>62</v>
      </c>
      <c r="F98" s="16">
        <v>17</v>
      </c>
      <c r="G98" s="17" t="s">
        <v>48</v>
      </c>
    </row>
    <row r="99" spans="2:7" x14ac:dyDescent="0.35">
      <c r="B99" s="15">
        <f t="shared" si="21"/>
        <v>27</v>
      </c>
      <c r="C99" s="34">
        <f t="shared" si="19"/>
        <v>33</v>
      </c>
      <c r="D99" s="34">
        <f t="shared" si="20"/>
        <v>0.81818181818181823</v>
      </c>
      <c r="E99" s="16">
        <v>82</v>
      </c>
      <c r="F99" s="16">
        <v>17</v>
      </c>
      <c r="G99" s="17" t="s">
        <v>49</v>
      </c>
    </row>
    <row r="100" spans="2:7" x14ac:dyDescent="0.35">
      <c r="B100" s="15">
        <f t="shared" si="21"/>
        <v>26</v>
      </c>
      <c r="C100" s="34">
        <f t="shared" si="19"/>
        <v>33</v>
      </c>
      <c r="D100" s="34">
        <f t="shared" si="20"/>
        <v>0.78787878787878785</v>
      </c>
      <c r="E100" s="16">
        <v>98</v>
      </c>
      <c r="F100" s="16">
        <v>18</v>
      </c>
      <c r="G100" s="17" t="s">
        <v>50</v>
      </c>
    </row>
    <row r="101" spans="2:7" x14ac:dyDescent="0.35">
      <c r="B101" s="15">
        <f>B100-1</f>
        <v>25</v>
      </c>
      <c r="C101" s="34">
        <f t="shared" si="19"/>
        <v>33</v>
      </c>
      <c r="D101" s="34">
        <f t="shared" si="20"/>
        <v>0.75757575757575757</v>
      </c>
      <c r="E101" s="16">
        <v>59</v>
      </c>
      <c r="F101" s="16">
        <v>18</v>
      </c>
      <c r="G101" s="17" t="s">
        <v>51</v>
      </c>
    </row>
    <row r="102" spans="2:7" x14ac:dyDescent="0.35">
      <c r="B102" s="15">
        <f t="shared" ref="B102:B126" si="22">B101-1</f>
        <v>24</v>
      </c>
      <c r="C102" s="34">
        <f t="shared" si="19"/>
        <v>33</v>
      </c>
      <c r="D102" s="34">
        <f t="shared" si="20"/>
        <v>0.72727272727272729</v>
      </c>
      <c r="E102" s="16">
        <v>106</v>
      </c>
      <c r="F102" s="16">
        <v>18</v>
      </c>
      <c r="G102" s="17" t="s">
        <v>52</v>
      </c>
    </row>
    <row r="103" spans="2:7" x14ac:dyDescent="0.35">
      <c r="B103" s="15">
        <f t="shared" si="22"/>
        <v>23</v>
      </c>
      <c r="C103" s="34">
        <f t="shared" si="19"/>
        <v>33</v>
      </c>
      <c r="D103" s="34">
        <f t="shared" si="20"/>
        <v>0.69696969696969702</v>
      </c>
      <c r="E103" s="16">
        <v>85</v>
      </c>
      <c r="F103" s="16">
        <v>18</v>
      </c>
      <c r="G103" s="17" t="s">
        <v>53</v>
      </c>
    </row>
    <row r="104" spans="2:7" x14ac:dyDescent="0.35">
      <c r="B104" s="15">
        <f t="shared" si="22"/>
        <v>22</v>
      </c>
      <c r="C104" s="34">
        <f t="shared" si="19"/>
        <v>33</v>
      </c>
      <c r="D104" s="34">
        <f t="shared" si="20"/>
        <v>0.66666666666666663</v>
      </c>
      <c r="E104" s="16">
        <v>56</v>
      </c>
      <c r="F104" s="16">
        <v>18</v>
      </c>
      <c r="G104" s="17" t="s">
        <v>54</v>
      </c>
    </row>
    <row r="105" spans="2:7" x14ac:dyDescent="0.35">
      <c r="B105" s="15">
        <f t="shared" si="22"/>
        <v>21</v>
      </c>
      <c r="C105" s="34">
        <f t="shared" si="19"/>
        <v>33</v>
      </c>
      <c r="D105" s="34">
        <f t="shared" si="20"/>
        <v>0.63636363636363635</v>
      </c>
      <c r="E105" s="16">
        <v>54</v>
      </c>
      <c r="F105" s="16">
        <v>17</v>
      </c>
      <c r="G105" s="17" t="s">
        <v>55</v>
      </c>
    </row>
    <row r="106" spans="2:7" x14ac:dyDescent="0.35">
      <c r="B106" s="15">
        <f t="shared" si="22"/>
        <v>20</v>
      </c>
      <c r="C106" s="34">
        <f t="shared" si="19"/>
        <v>33</v>
      </c>
      <c r="D106" s="34">
        <f t="shared" si="20"/>
        <v>0.60606060606060608</v>
      </c>
      <c r="E106" s="16">
        <v>97</v>
      </c>
      <c r="F106" s="16">
        <v>18</v>
      </c>
      <c r="G106" s="17" t="s">
        <v>56</v>
      </c>
    </row>
    <row r="107" spans="2:7" x14ac:dyDescent="0.35">
      <c r="B107" s="15">
        <f t="shared" si="22"/>
        <v>19</v>
      </c>
      <c r="C107" s="34">
        <f t="shared" si="19"/>
        <v>33</v>
      </c>
      <c r="D107" s="34">
        <f t="shared" si="20"/>
        <v>0.5757575757575758</v>
      </c>
      <c r="E107" s="16">
        <v>900</v>
      </c>
      <c r="F107" s="17" t="s">
        <v>13</v>
      </c>
      <c r="G107" s="17" t="s">
        <v>13</v>
      </c>
    </row>
    <row r="108" spans="2:7" x14ac:dyDescent="0.35">
      <c r="B108" s="15">
        <f t="shared" si="22"/>
        <v>18</v>
      </c>
      <c r="C108" s="34">
        <f t="shared" si="19"/>
        <v>33</v>
      </c>
      <c r="D108" s="34">
        <f t="shared" si="20"/>
        <v>0.54545454545454541</v>
      </c>
      <c r="E108" s="16">
        <v>900</v>
      </c>
      <c r="F108" s="17" t="s">
        <v>13</v>
      </c>
      <c r="G108" s="17" t="s">
        <v>13</v>
      </c>
    </row>
    <row r="109" spans="2:7" x14ac:dyDescent="0.35">
      <c r="B109" s="15">
        <f t="shared" si="22"/>
        <v>17</v>
      </c>
      <c r="C109" s="34">
        <f t="shared" si="19"/>
        <v>33</v>
      </c>
      <c r="D109" s="34">
        <f t="shared" si="20"/>
        <v>0.51515151515151514</v>
      </c>
      <c r="E109" s="16">
        <v>900</v>
      </c>
      <c r="F109" s="17" t="s">
        <v>13</v>
      </c>
      <c r="G109" s="17" t="s">
        <v>13</v>
      </c>
    </row>
    <row r="110" spans="2:7" x14ac:dyDescent="0.35">
      <c r="B110" s="15">
        <f t="shared" si="22"/>
        <v>16</v>
      </c>
      <c r="C110" s="34">
        <f t="shared" si="19"/>
        <v>33</v>
      </c>
      <c r="D110" s="34"/>
      <c r="E110" s="16">
        <v>60</v>
      </c>
      <c r="F110" s="17" t="s">
        <v>13</v>
      </c>
      <c r="G110" s="17" t="s">
        <v>13</v>
      </c>
    </row>
    <row r="111" spans="2:7" x14ac:dyDescent="0.35">
      <c r="B111" s="15">
        <f t="shared" si="22"/>
        <v>15</v>
      </c>
      <c r="C111" s="34">
        <f t="shared" si="19"/>
        <v>33</v>
      </c>
      <c r="D111" s="34"/>
      <c r="E111" s="16">
        <v>60</v>
      </c>
      <c r="F111" s="17" t="s">
        <v>13</v>
      </c>
      <c r="G111" s="17" t="s">
        <v>13</v>
      </c>
    </row>
    <row r="112" spans="2:7" x14ac:dyDescent="0.35">
      <c r="B112" s="15">
        <f t="shared" si="22"/>
        <v>14</v>
      </c>
      <c r="C112" s="34">
        <f t="shared" si="19"/>
        <v>33</v>
      </c>
      <c r="D112" s="34"/>
      <c r="E112" s="16">
        <v>60</v>
      </c>
      <c r="F112" s="17" t="s">
        <v>13</v>
      </c>
      <c r="G112" s="17" t="s">
        <v>13</v>
      </c>
    </row>
    <row r="113" spans="2:7" x14ac:dyDescent="0.35">
      <c r="B113" s="15">
        <f t="shared" si="22"/>
        <v>13</v>
      </c>
      <c r="C113" s="34">
        <f t="shared" si="19"/>
        <v>33</v>
      </c>
      <c r="D113" s="34"/>
      <c r="E113" s="16">
        <v>60</v>
      </c>
      <c r="F113" s="17" t="s">
        <v>13</v>
      </c>
      <c r="G113" s="17" t="s">
        <v>13</v>
      </c>
    </row>
    <row r="114" spans="2:7" x14ac:dyDescent="0.35">
      <c r="B114" s="15">
        <f t="shared" si="22"/>
        <v>12</v>
      </c>
      <c r="C114" s="34">
        <f t="shared" si="19"/>
        <v>33</v>
      </c>
      <c r="D114" s="34"/>
      <c r="E114" s="16">
        <v>60</v>
      </c>
      <c r="F114" s="17" t="s">
        <v>13</v>
      </c>
      <c r="G114" s="17" t="s">
        <v>13</v>
      </c>
    </row>
    <row r="115" spans="2:7" x14ac:dyDescent="0.35">
      <c r="B115" s="15">
        <f t="shared" si="22"/>
        <v>11</v>
      </c>
      <c r="C115" s="34">
        <f t="shared" si="19"/>
        <v>33</v>
      </c>
      <c r="D115" s="34"/>
      <c r="E115" s="16">
        <v>60</v>
      </c>
      <c r="F115" s="17" t="s">
        <v>13</v>
      </c>
      <c r="G115" s="17" t="s">
        <v>13</v>
      </c>
    </row>
    <row r="116" spans="2:7" x14ac:dyDescent="0.35">
      <c r="B116" s="15">
        <f t="shared" si="22"/>
        <v>10</v>
      </c>
      <c r="C116" s="34">
        <f t="shared" si="19"/>
        <v>33</v>
      </c>
      <c r="D116" s="34"/>
      <c r="E116" s="16">
        <v>60</v>
      </c>
      <c r="F116" s="17" t="s">
        <v>13</v>
      </c>
      <c r="G116" s="17" t="s">
        <v>13</v>
      </c>
    </row>
    <row r="117" spans="2:7" x14ac:dyDescent="0.35">
      <c r="B117" s="15">
        <f t="shared" si="22"/>
        <v>9</v>
      </c>
      <c r="C117" s="34">
        <f t="shared" si="19"/>
        <v>33</v>
      </c>
      <c r="D117" s="34"/>
      <c r="E117" s="16">
        <v>60</v>
      </c>
      <c r="F117" s="17" t="s">
        <v>13</v>
      </c>
      <c r="G117" s="17" t="s">
        <v>13</v>
      </c>
    </row>
    <row r="118" spans="2:7" x14ac:dyDescent="0.35">
      <c r="B118" s="15">
        <f t="shared" si="22"/>
        <v>8</v>
      </c>
      <c r="C118" s="34">
        <f t="shared" si="19"/>
        <v>33</v>
      </c>
      <c r="D118" s="34"/>
      <c r="E118" s="16">
        <v>60</v>
      </c>
      <c r="F118" s="17" t="s">
        <v>13</v>
      </c>
      <c r="G118" s="17" t="s">
        <v>13</v>
      </c>
    </row>
    <row r="119" spans="2:7" x14ac:dyDescent="0.35">
      <c r="B119" s="15">
        <f t="shared" si="22"/>
        <v>7</v>
      </c>
      <c r="C119" s="34">
        <f t="shared" si="19"/>
        <v>33</v>
      </c>
      <c r="D119" s="34"/>
      <c r="E119" s="16">
        <v>60</v>
      </c>
      <c r="F119" s="17" t="s">
        <v>13</v>
      </c>
      <c r="G119" s="17" t="s">
        <v>13</v>
      </c>
    </row>
    <row r="120" spans="2:7" x14ac:dyDescent="0.35">
      <c r="B120" s="15">
        <f t="shared" si="22"/>
        <v>6</v>
      </c>
      <c r="C120" s="34">
        <f t="shared" si="19"/>
        <v>33</v>
      </c>
      <c r="D120" s="34"/>
      <c r="E120" s="16">
        <v>60</v>
      </c>
      <c r="F120" s="17" t="s">
        <v>13</v>
      </c>
      <c r="G120" s="17" t="s">
        <v>13</v>
      </c>
    </row>
    <row r="121" spans="2:7" x14ac:dyDescent="0.35">
      <c r="B121" s="15">
        <f t="shared" si="22"/>
        <v>5</v>
      </c>
      <c r="C121" s="34">
        <f t="shared" si="19"/>
        <v>33</v>
      </c>
      <c r="D121" s="34"/>
      <c r="E121" s="16">
        <v>60</v>
      </c>
      <c r="F121" s="17" t="s">
        <v>13</v>
      </c>
      <c r="G121" s="17" t="s">
        <v>13</v>
      </c>
    </row>
    <row r="122" spans="2:7" x14ac:dyDescent="0.35">
      <c r="B122" s="15">
        <f t="shared" si="22"/>
        <v>4</v>
      </c>
      <c r="C122" s="34">
        <f t="shared" si="19"/>
        <v>33</v>
      </c>
      <c r="D122" s="34"/>
      <c r="E122" s="16">
        <v>60</v>
      </c>
      <c r="F122" s="17" t="s">
        <v>13</v>
      </c>
      <c r="G122" s="17" t="s">
        <v>13</v>
      </c>
    </row>
    <row r="123" spans="2:7" x14ac:dyDescent="0.35">
      <c r="B123" s="15">
        <f t="shared" si="22"/>
        <v>3</v>
      </c>
      <c r="C123" s="34">
        <f t="shared" si="19"/>
        <v>33</v>
      </c>
      <c r="D123" s="34"/>
      <c r="E123" s="16">
        <v>60</v>
      </c>
      <c r="F123" s="17" t="s">
        <v>13</v>
      </c>
      <c r="G123" s="17" t="s">
        <v>13</v>
      </c>
    </row>
    <row r="124" spans="2:7" x14ac:dyDescent="0.35">
      <c r="B124" s="15">
        <f t="shared" si="22"/>
        <v>2</v>
      </c>
      <c r="C124" s="34">
        <f t="shared" si="19"/>
        <v>33</v>
      </c>
      <c r="D124" s="34"/>
      <c r="E124" s="16">
        <v>60</v>
      </c>
      <c r="F124" s="17" t="s">
        <v>13</v>
      </c>
      <c r="G124" s="17" t="s">
        <v>13</v>
      </c>
    </row>
    <row r="125" spans="2:7" x14ac:dyDescent="0.35">
      <c r="B125" s="15">
        <f t="shared" si="22"/>
        <v>1</v>
      </c>
      <c r="C125" s="34">
        <f t="shared" si="19"/>
        <v>33</v>
      </c>
      <c r="D125" s="34"/>
      <c r="E125" s="16">
        <v>60</v>
      </c>
      <c r="F125" s="17" t="s">
        <v>13</v>
      </c>
      <c r="G125" s="17" t="s">
        <v>13</v>
      </c>
    </row>
    <row r="126" spans="2:7" x14ac:dyDescent="0.35">
      <c r="B126" s="15">
        <f t="shared" si="22"/>
        <v>0</v>
      </c>
      <c r="C126" s="34">
        <f t="shared" si="19"/>
        <v>33</v>
      </c>
      <c r="D126" s="34"/>
      <c r="E126" s="16">
        <v>60</v>
      </c>
      <c r="F126" s="17" t="s">
        <v>13</v>
      </c>
      <c r="G126" s="17" t="s">
        <v>13</v>
      </c>
    </row>
  </sheetData>
  <mergeCells count="8">
    <mergeCell ref="B60:G60"/>
    <mergeCell ref="B91:G91"/>
    <mergeCell ref="I42:K42"/>
    <mergeCell ref="B2:G2"/>
    <mergeCell ref="I2:K2"/>
    <mergeCell ref="B3:G3"/>
    <mergeCell ref="B16:G16"/>
    <mergeCell ref="B35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EAD4-736E-4CB3-9295-0285EE9C62F7}">
  <dimension ref="A1:L121"/>
  <sheetViews>
    <sheetView topLeftCell="A4" zoomScale="85" zoomScaleNormal="85" workbookViewId="0">
      <selection activeCell="L56" sqref="L56"/>
    </sheetView>
  </sheetViews>
  <sheetFormatPr defaultRowHeight="14.5" x14ac:dyDescent="0.35"/>
  <cols>
    <col min="1" max="1" width="1.453125" style="1" customWidth="1"/>
    <col min="2" max="2" width="3.81640625" style="1" customWidth="1"/>
    <col min="3" max="4" width="0.26953125" style="32" customWidth="1"/>
    <col min="5" max="5" width="7.81640625" style="1" bestFit="1" customWidth="1"/>
    <col min="6" max="7" width="5.81640625" style="1" bestFit="1" customWidth="1"/>
    <col min="8" max="8" width="76.26953125" style="1" bestFit="1" customWidth="1"/>
    <col min="9" max="9" width="7" customWidth="1"/>
    <col min="10" max="10" width="10.26953125" bestFit="1" customWidth="1"/>
    <col min="11" max="12" width="8.26953125" customWidth="1"/>
    <col min="13" max="13" width="9.6328125" customWidth="1"/>
    <col min="14" max="29" width="10.08984375" customWidth="1"/>
  </cols>
  <sheetData>
    <row r="1" spans="2:12" ht="7" customHeight="1" x14ac:dyDescent="0.35"/>
    <row r="2" spans="2:12" ht="15.5" x14ac:dyDescent="0.35">
      <c r="B2" s="18" t="s">
        <v>59</v>
      </c>
      <c r="C2" s="19"/>
      <c r="D2" s="19"/>
      <c r="E2" s="19"/>
      <c r="F2" s="19"/>
      <c r="G2" s="19"/>
      <c r="H2" s="20"/>
      <c r="J2" s="21" t="s">
        <v>123</v>
      </c>
      <c r="K2" s="22"/>
      <c r="L2" s="23"/>
    </row>
    <row r="3" spans="2:12" x14ac:dyDescent="0.35">
      <c r="B3" s="24" t="s">
        <v>0</v>
      </c>
      <c r="C3" s="24"/>
      <c r="D3" s="24"/>
      <c r="E3" s="24"/>
      <c r="F3" s="24"/>
      <c r="G3" s="24"/>
      <c r="H3" s="24"/>
      <c r="J3" s="9" t="s">
        <v>124</v>
      </c>
      <c r="K3" s="9" t="s">
        <v>121</v>
      </c>
      <c r="L3" s="9" t="s">
        <v>122</v>
      </c>
    </row>
    <row r="4" spans="2:12" x14ac:dyDescent="0.35">
      <c r="B4" s="7" t="s">
        <v>72</v>
      </c>
      <c r="C4" s="33"/>
      <c r="D4" s="33"/>
      <c r="E4" s="8" t="s">
        <v>57</v>
      </c>
      <c r="F4" s="8" t="s">
        <v>58</v>
      </c>
      <c r="G4" s="7" t="s">
        <v>7</v>
      </c>
      <c r="H4" s="7" t="s">
        <v>2</v>
      </c>
      <c r="J4" s="10">
        <v>0</v>
      </c>
      <c r="K4" s="10">
        <v>0</v>
      </c>
      <c r="L4" s="10">
        <v>0</v>
      </c>
    </row>
    <row r="5" spans="2:12" x14ac:dyDescent="0.35">
      <c r="B5" s="12">
        <v>1</v>
      </c>
      <c r="C5" s="36">
        <v>9</v>
      </c>
      <c r="D5" s="36"/>
      <c r="E5" s="13" t="s">
        <v>13</v>
      </c>
      <c r="F5" s="13">
        <v>60</v>
      </c>
      <c r="G5" s="13" t="s">
        <v>13</v>
      </c>
      <c r="H5" s="13" t="s">
        <v>13</v>
      </c>
      <c r="J5" s="10">
        <v>1</v>
      </c>
      <c r="K5" s="10">
        <f>FLOOR(J5/2,1) +1</f>
        <v>1</v>
      </c>
      <c r="L5" s="10">
        <f>FLOOR(J5/3*2,1) +1</f>
        <v>1</v>
      </c>
    </row>
    <row r="6" spans="2:12" x14ac:dyDescent="0.35">
      <c r="B6" s="12">
        <v>2</v>
      </c>
      <c r="C6" s="36">
        <v>9</v>
      </c>
      <c r="D6" s="36"/>
      <c r="E6" s="13" t="s">
        <v>13</v>
      </c>
      <c r="F6" s="13">
        <v>60</v>
      </c>
      <c r="G6" s="13" t="s">
        <v>13</v>
      </c>
      <c r="H6" s="13" t="s">
        <v>13</v>
      </c>
      <c r="J6" s="10">
        <v>2</v>
      </c>
      <c r="K6" s="10">
        <f t="shared" ref="K6:K37" si="0">FLOOR(J6/2,1) +1</f>
        <v>2</v>
      </c>
      <c r="L6" s="10">
        <f t="shared" ref="L6:L37" si="1">FLOOR(J6/3*2,1) +1</f>
        <v>2</v>
      </c>
    </row>
    <row r="7" spans="2:12" x14ac:dyDescent="0.35">
      <c r="B7" s="12">
        <v>3</v>
      </c>
      <c r="C7" s="36">
        <v>9</v>
      </c>
      <c r="D7" s="36"/>
      <c r="E7" s="13" t="s">
        <v>13</v>
      </c>
      <c r="F7" s="13">
        <v>60</v>
      </c>
      <c r="G7" s="13" t="s">
        <v>13</v>
      </c>
      <c r="H7" s="13" t="s">
        <v>13</v>
      </c>
      <c r="J7" s="10">
        <v>3</v>
      </c>
      <c r="K7" s="10">
        <f t="shared" si="0"/>
        <v>2</v>
      </c>
      <c r="L7" s="10">
        <f t="shared" si="1"/>
        <v>3</v>
      </c>
    </row>
    <row r="8" spans="2:12" x14ac:dyDescent="0.35">
      <c r="B8" s="3">
        <v>4</v>
      </c>
      <c r="C8" s="37">
        <v>9</v>
      </c>
      <c r="D8" s="37"/>
      <c r="E8" s="5" t="s">
        <v>13</v>
      </c>
      <c r="F8" s="5">
        <v>60</v>
      </c>
      <c r="G8" s="5" t="s">
        <v>13</v>
      </c>
      <c r="H8" s="5" t="s">
        <v>13</v>
      </c>
      <c r="J8" s="10">
        <v>4</v>
      </c>
      <c r="K8" s="10">
        <f t="shared" si="0"/>
        <v>3</v>
      </c>
      <c r="L8" s="10">
        <f t="shared" si="1"/>
        <v>3</v>
      </c>
    </row>
    <row r="9" spans="2:12" x14ac:dyDescent="0.35">
      <c r="B9" s="3">
        <v>5</v>
      </c>
      <c r="C9" s="37">
        <v>9</v>
      </c>
      <c r="D9" s="37">
        <f>B9/C9</f>
        <v>0.55555555555555558</v>
      </c>
      <c r="E9" s="4" t="s">
        <v>62</v>
      </c>
      <c r="F9" s="4">
        <v>131</v>
      </c>
      <c r="G9" s="5">
        <v>5</v>
      </c>
      <c r="H9" s="5" t="s">
        <v>63</v>
      </c>
      <c r="J9" s="10">
        <v>5</v>
      </c>
      <c r="K9" s="10">
        <f t="shared" si="0"/>
        <v>3</v>
      </c>
      <c r="L9" s="10">
        <f t="shared" si="1"/>
        <v>4</v>
      </c>
    </row>
    <row r="10" spans="2:12" x14ac:dyDescent="0.35">
      <c r="B10" s="2">
        <v>6</v>
      </c>
      <c r="C10" s="38">
        <v>9</v>
      </c>
      <c r="D10" s="38"/>
      <c r="E10" s="11" t="s">
        <v>13</v>
      </c>
      <c r="F10" s="11" t="s">
        <v>13</v>
      </c>
      <c r="G10" s="11" t="s">
        <v>13</v>
      </c>
      <c r="H10" s="11" t="s">
        <v>13</v>
      </c>
      <c r="J10" s="10">
        <v>6</v>
      </c>
      <c r="K10" s="10">
        <f t="shared" si="0"/>
        <v>4</v>
      </c>
      <c r="L10" s="10">
        <f t="shared" si="1"/>
        <v>5</v>
      </c>
    </row>
    <row r="11" spans="2:12" x14ac:dyDescent="0.35">
      <c r="B11" s="2">
        <v>7</v>
      </c>
      <c r="C11" s="38">
        <v>9</v>
      </c>
      <c r="D11" s="38"/>
      <c r="E11" s="11" t="s">
        <v>13</v>
      </c>
      <c r="F11" s="11" t="s">
        <v>13</v>
      </c>
      <c r="G11" s="11" t="s">
        <v>13</v>
      </c>
      <c r="H11" s="11" t="s">
        <v>13</v>
      </c>
      <c r="J11" s="10">
        <v>7</v>
      </c>
      <c r="K11" s="10">
        <f t="shared" si="0"/>
        <v>4</v>
      </c>
      <c r="L11" s="10">
        <f t="shared" si="1"/>
        <v>5</v>
      </c>
    </row>
    <row r="12" spans="2:12" x14ac:dyDescent="0.35">
      <c r="B12" s="2">
        <v>8</v>
      </c>
      <c r="C12" s="38">
        <v>9</v>
      </c>
      <c r="D12" s="38"/>
      <c r="E12" s="11" t="s">
        <v>13</v>
      </c>
      <c r="F12" s="11" t="s">
        <v>13</v>
      </c>
      <c r="G12" s="11" t="s">
        <v>13</v>
      </c>
      <c r="H12" s="11" t="s">
        <v>13</v>
      </c>
      <c r="J12" s="10">
        <v>8</v>
      </c>
      <c r="K12" s="10">
        <f t="shared" si="0"/>
        <v>5</v>
      </c>
      <c r="L12" s="10">
        <f t="shared" si="1"/>
        <v>6</v>
      </c>
    </row>
    <row r="13" spans="2:12" x14ac:dyDescent="0.35">
      <c r="B13" s="2">
        <v>9</v>
      </c>
      <c r="C13" s="38">
        <v>9</v>
      </c>
      <c r="D13" s="38"/>
      <c r="E13" s="11" t="s">
        <v>13</v>
      </c>
      <c r="F13" s="11" t="s">
        <v>13</v>
      </c>
      <c r="G13" s="11" t="s">
        <v>13</v>
      </c>
      <c r="H13" s="11" t="s">
        <v>13</v>
      </c>
      <c r="J13" s="10">
        <v>9</v>
      </c>
      <c r="K13" s="10">
        <f t="shared" si="0"/>
        <v>5</v>
      </c>
      <c r="L13" s="10">
        <f t="shared" si="1"/>
        <v>7</v>
      </c>
    </row>
    <row r="14" spans="2:12" x14ac:dyDescent="0.35">
      <c r="J14" s="10">
        <v>10</v>
      </c>
      <c r="K14" s="10">
        <f t="shared" si="0"/>
        <v>6</v>
      </c>
      <c r="L14" s="10">
        <f t="shared" si="1"/>
        <v>7</v>
      </c>
    </row>
    <row r="15" spans="2:12" x14ac:dyDescent="0.35">
      <c r="B15" s="24" t="s">
        <v>3</v>
      </c>
      <c r="C15" s="24"/>
      <c r="D15" s="24"/>
      <c r="E15" s="24"/>
      <c r="F15" s="24"/>
      <c r="G15" s="24"/>
      <c r="H15" s="24"/>
      <c r="J15" s="10">
        <v>11</v>
      </c>
      <c r="K15" s="10">
        <f t="shared" si="0"/>
        <v>6</v>
      </c>
      <c r="L15" s="10">
        <f t="shared" si="1"/>
        <v>8</v>
      </c>
    </row>
    <row r="16" spans="2:12" x14ac:dyDescent="0.35">
      <c r="B16" s="7" t="s">
        <v>72</v>
      </c>
      <c r="C16" s="33"/>
      <c r="D16" s="33"/>
      <c r="E16" s="8" t="s">
        <v>57</v>
      </c>
      <c r="F16" s="8" t="s">
        <v>58</v>
      </c>
      <c r="G16" s="7" t="s">
        <v>7</v>
      </c>
      <c r="H16" s="7" t="s">
        <v>2</v>
      </c>
      <c r="J16" s="10">
        <v>12</v>
      </c>
      <c r="K16" s="10">
        <f t="shared" si="0"/>
        <v>7</v>
      </c>
      <c r="L16" s="10">
        <f t="shared" si="1"/>
        <v>9</v>
      </c>
    </row>
    <row r="17" spans="2:12" x14ac:dyDescent="0.35">
      <c r="B17" s="12">
        <v>1</v>
      </c>
      <c r="C17" s="36">
        <v>15</v>
      </c>
      <c r="D17" s="36"/>
      <c r="E17" s="13" t="s">
        <v>13</v>
      </c>
      <c r="F17" s="13">
        <v>60</v>
      </c>
      <c r="G17" s="13" t="s">
        <v>13</v>
      </c>
      <c r="H17" s="13" t="s">
        <v>13</v>
      </c>
      <c r="J17" s="10">
        <v>13</v>
      </c>
      <c r="K17" s="10">
        <f t="shared" si="0"/>
        <v>7</v>
      </c>
      <c r="L17" s="10">
        <f t="shared" si="1"/>
        <v>9</v>
      </c>
    </row>
    <row r="18" spans="2:12" x14ac:dyDescent="0.35">
      <c r="B18" s="12">
        <v>2</v>
      </c>
      <c r="C18" s="36">
        <v>15</v>
      </c>
      <c r="D18" s="36"/>
      <c r="E18" s="13" t="s">
        <v>13</v>
      </c>
      <c r="F18" s="13">
        <v>60</v>
      </c>
      <c r="G18" s="13" t="s">
        <v>13</v>
      </c>
      <c r="H18" s="13" t="s">
        <v>13</v>
      </c>
      <c r="J18" s="10">
        <v>14</v>
      </c>
      <c r="K18" s="10">
        <f t="shared" si="0"/>
        <v>8</v>
      </c>
      <c r="L18" s="10">
        <f t="shared" si="1"/>
        <v>10</v>
      </c>
    </row>
    <row r="19" spans="2:12" x14ac:dyDescent="0.35">
      <c r="B19" s="12">
        <v>3</v>
      </c>
      <c r="C19" s="36">
        <v>15</v>
      </c>
      <c r="D19" s="36"/>
      <c r="E19" s="13" t="s">
        <v>13</v>
      </c>
      <c r="F19" s="13">
        <v>60</v>
      </c>
      <c r="G19" s="13" t="s">
        <v>13</v>
      </c>
      <c r="H19" s="13" t="s">
        <v>13</v>
      </c>
      <c r="J19" s="10">
        <v>15</v>
      </c>
      <c r="K19" s="10">
        <f t="shared" si="0"/>
        <v>8</v>
      </c>
      <c r="L19" s="10">
        <f t="shared" si="1"/>
        <v>11</v>
      </c>
    </row>
    <row r="20" spans="2:12" x14ac:dyDescent="0.35">
      <c r="B20" s="12">
        <v>4</v>
      </c>
      <c r="C20" s="36">
        <v>15</v>
      </c>
      <c r="D20" s="36"/>
      <c r="E20" s="13" t="s">
        <v>13</v>
      </c>
      <c r="F20" s="13">
        <v>60</v>
      </c>
      <c r="G20" s="13" t="s">
        <v>13</v>
      </c>
      <c r="H20" s="13" t="s">
        <v>13</v>
      </c>
      <c r="J20" s="10">
        <v>16</v>
      </c>
      <c r="K20" s="10">
        <f t="shared" si="0"/>
        <v>9</v>
      </c>
      <c r="L20" s="10">
        <f t="shared" si="1"/>
        <v>11</v>
      </c>
    </row>
    <row r="21" spans="2:12" x14ac:dyDescent="0.35">
      <c r="B21" s="12">
        <v>5</v>
      </c>
      <c r="C21" s="36">
        <v>15</v>
      </c>
      <c r="D21" s="36"/>
      <c r="E21" s="13" t="s">
        <v>13</v>
      </c>
      <c r="F21" s="13">
        <v>60</v>
      </c>
      <c r="G21" s="13" t="s">
        <v>13</v>
      </c>
      <c r="H21" s="13" t="s">
        <v>13</v>
      </c>
      <c r="J21" s="10">
        <v>17</v>
      </c>
      <c r="K21" s="10">
        <f t="shared" si="0"/>
        <v>9</v>
      </c>
      <c r="L21" s="10">
        <f t="shared" si="1"/>
        <v>12</v>
      </c>
    </row>
    <row r="22" spans="2:12" x14ac:dyDescent="0.35">
      <c r="B22" s="12">
        <v>6</v>
      </c>
      <c r="C22" s="36">
        <v>15</v>
      </c>
      <c r="D22" s="36"/>
      <c r="E22" s="13" t="s">
        <v>13</v>
      </c>
      <c r="F22" s="13">
        <v>60</v>
      </c>
      <c r="G22" s="13" t="s">
        <v>13</v>
      </c>
      <c r="H22" s="13" t="s">
        <v>13</v>
      </c>
      <c r="J22" s="10">
        <v>18</v>
      </c>
      <c r="K22" s="10">
        <f t="shared" si="0"/>
        <v>10</v>
      </c>
      <c r="L22" s="10">
        <f t="shared" si="1"/>
        <v>13</v>
      </c>
    </row>
    <row r="23" spans="2:12" x14ac:dyDescent="0.35">
      <c r="B23" s="3">
        <v>7</v>
      </c>
      <c r="C23" s="37">
        <v>15</v>
      </c>
      <c r="D23" s="37"/>
      <c r="E23" s="5" t="s">
        <v>13</v>
      </c>
      <c r="F23" s="5">
        <v>60</v>
      </c>
      <c r="G23" s="5" t="s">
        <v>13</v>
      </c>
      <c r="H23" s="5" t="s">
        <v>13</v>
      </c>
      <c r="J23" s="10">
        <v>19</v>
      </c>
      <c r="K23" s="10">
        <f t="shared" si="0"/>
        <v>10</v>
      </c>
      <c r="L23" s="10">
        <f t="shared" si="1"/>
        <v>13</v>
      </c>
    </row>
    <row r="24" spans="2:12" x14ac:dyDescent="0.35">
      <c r="B24" s="3">
        <v>8</v>
      </c>
      <c r="C24" s="37">
        <v>15</v>
      </c>
      <c r="D24" s="37">
        <f>B24/C24</f>
        <v>0.53333333333333333</v>
      </c>
      <c r="E24" s="4" t="s">
        <v>64</v>
      </c>
      <c r="F24" s="4">
        <v>24</v>
      </c>
      <c r="G24" s="4">
        <v>8</v>
      </c>
      <c r="H24" s="5" t="s">
        <v>65</v>
      </c>
      <c r="J24" s="10">
        <v>20</v>
      </c>
      <c r="K24" s="10">
        <f t="shared" si="0"/>
        <v>11</v>
      </c>
      <c r="L24" s="10">
        <f t="shared" si="1"/>
        <v>14</v>
      </c>
    </row>
    <row r="25" spans="2:12" x14ac:dyDescent="0.35">
      <c r="B25" s="2">
        <v>9</v>
      </c>
      <c r="C25" s="38">
        <v>15</v>
      </c>
      <c r="D25" s="38"/>
      <c r="E25" s="11" t="s">
        <v>13</v>
      </c>
      <c r="F25" s="11" t="s">
        <v>13</v>
      </c>
      <c r="G25" s="11" t="s">
        <v>13</v>
      </c>
      <c r="H25" s="11" t="s">
        <v>13</v>
      </c>
      <c r="J25" s="10">
        <v>21</v>
      </c>
      <c r="K25" s="10">
        <f t="shared" si="0"/>
        <v>11</v>
      </c>
      <c r="L25" s="10">
        <f t="shared" si="1"/>
        <v>15</v>
      </c>
    </row>
    <row r="26" spans="2:12" x14ac:dyDescent="0.35">
      <c r="B26" s="2">
        <v>10</v>
      </c>
      <c r="C26" s="38">
        <v>15</v>
      </c>
      <c r="D26" s="38"/>
      <c r="E26" s="11" t="s">
        <v>13</v>
      </c>
      <c r="F26" s="11" t="s">
        <v>13</v>
      </c>
      <c r="G26" s="11" t="s">
        <v>13</v>
      </c>
      <c r="H26" s="11" t="s">
        <v>13</v>
      </c>
      <c r="J26" s="10">
        <v>22</v>
      </c>
      <c r="K26" s="10">
        <f t="shared" si="0"/>
        <v>12</v>
      </c>
      <c r="L26" s="10">
        <f t="shared" si="1"/>
        <v>15</v>
      </c>
    </row>
    <row r="27" spans="2:12" x14ac:dyDescent="0.35">
      <c r="B27" s="2">
        <v>11</v>
      </c>
      <c r="C27" s="38">
        <v>15</v>
      </c>
      <c r="D27" s="38"/>
      <c r="E27" s="11" t="s">
        <v>13</v>
      </c>
      <c r="F27" s="11" t="s">
        <v>13</v>
      </c>
      <c r="G27" s="11" t="s">
        <v>13</v>
      </c>
      <c r="H27" s="11" t="s">
        <v>13</v>
      </c>
      <c r="J27" s="10">
        <v>23</v>
      </c>
      <c r="K27" s="10">
        <f t="shared" si="0"/>
        <v>12</v>
      </c>
      <c r="L27" s="10">
        <f t="shared" si="1"/>
        <v>16</v>
      </c>
    </row>
    <row r="28" spans="2:12" x14ac:dyDescent="0.35">
      <c r="B28" s="2">
        <v>12</v>
      </c>
      <c r="C28" s="38">
        <v>15</v>
      </c>
      <c r="D28" s="38"/>
      <c r="E28" s="11" t="s">
        <v>13</v>
      </c>
      <c r="F28" s="11" t="s">
        <v>13</v>
      </c>
      <c r="G28" s="11" t="s">
        <v>13</v>
      </c>
      <c r="H28" s="11" t="s">
        <v>13</v>
      </c>
      <c r="J28" s="10">
        <v>24</v>
      </c>
      <c r="K28" s="10">
        <f t="shared" si="0"/>
        <v>13</v>
      </c>
      <c r="L28" s="10">
        <f t="shared" si="1"/>
        <v>17</v>
      </c>
    </row>
    <row r="29" spans="2:12" x14ac:dyDescent="0.35">
      <c r="B29" s="2">
        <v>13</v>
      </c>
      <c r="C29" s="38">
        <v>15</v>
      </c>
      <c r="D29" s="38"/>
      <c r="E29" s="11" t="s">
        <v>13</v>
      </c>
      <c r="F29" s="11" t="s">
        <v>13</v>
      </c>
      <c r="G29" s="11" t="s">
        <v>13</v>
      </c>
      <c r="H29" s="11" t="s">
        <v>13</v>
      </c>
      <c r="J29" s="10">
        <v>25</v>
      </c>
      <c r="K29" s="10">
        <f t="shared" si="0"/>
        <v>13</v>
      </c>
      <c r="L29" s="10">
        <f t="shared" si="1"/>
        <v>17</v>
      </c>
    </row>
    <row r="30" spans="2:12" x14ac:dyDescent="0.35">
      <c r="B30" s="2">
        <v>14</v>
      </c>
      <c r="C30" s="38">
        <v>15</v>
      </c>
      <c r="D30" s="38"/>
      <c r="E30" s="11" t="s">
        <v>13</v>
      </c>
      <c r="F30" s="11" t="s">
        <v>13</v>
      </c>
      <c r="G30" s="11" t="s">
        <v>13</v>
      </c>
      <c r="H30" s="11" t="s">
        <v>13</v>
      </c>
      <c r="J30" s="10">
        <v>26</v>
      </c>
      <c r="K30" s="10">
        <f t="shared" si="0"/>
        <v>14</v>
      </c>
      <c r="L30" s="10">
        <f t="shared" si="1"/>
        <v>18</v>
      </c>
    </row>
    <row r="31" spans="2:12" x14ac:dyDescent="0.35">
      <c r="B31" s="2">
        <v>15</v>
      </c>
      <c r="C31" s="38">
        <v>15</v>
      </c>
      <c r="D31" s="38"/>
      <c r="E31" s="11" t="s">
        <v>13</v>
      </c>
      <c r="F31" s="11" t="s">
        <v>13</v>
      </c>
      <c r="G31" s="11" t="s">
        <v>13</v>
      </c>
      <c r="H31" s="11" t="s">
        <v>13</v>
      </c>
      <c r="J31" s="10">
        <v>27</v>
      </c>
      <c r="K31" s="10">
        <f t="shared" si="0"/>
        <v>14</v>
      </c>
      <c r="L31" s="10">
        <f t="shared" si="1"/>
        <v>19</v>
      </c>
    </row>
    <row r="32" spans="2:12" x14ac:dyDescent="0.35">
      <c r="J32" s="10">
        <v>28</v>
      </c>
      <c r="K32" s="10">
        <f t="shared" si="0"/>
        <v>15</v>
      </c>
      <c r="L32" s="10">
        <f t="shared" si="1"/>
        <v>19</v>
      </c>
    </row>
    <row r="33" spans="2:12" x14ac:dyDescent="0.35">
      <c r="B33" s="25" t="s">
        <v>4</v>
      </c>
      <c r="C33" s="26"/>
      <c r="D33" s="26"/>
      <c r="E33" s="26"/>
      <c r="F33" s="26"/>
      <c r="G33" s="26"/>
      <c r="H33" s="27"/>
      <c r="J33" s="10">
        <v>29</v>
      </c>
      <c r="K33" s="10">
        <f t="shared" si="0"/>
        <v>15</v>
      </c>
      <c r="L33" s="10">
        <f t="shared" si="1"/>
        <v>20</v>
      </c>
    </row>
    <row r="34" spans="2:12" x14ac:dyDescent="0.35">
      <c r="B34" s="7" t="s">
        <v>72</v>
      </c>
      <c r="C34" s="33"/>
      <c r="D34" s="33"/>
      <c r="E34" s="8" t="s">
        <v>57</v>
      </c>
      <c r="F34" s="8" t="s">
        <v>58</v>
      </c>
      <c r="G34" s="7" t="s">
        <v>7</v>
      </c>
      <c r="H34" s="7" t="s">
        <v>2</v>
      </c>
      <c r="J34" s="10">
        <v>30</v>
      </c>
      <c r="K34" s="10">
        <f t="shared" si="0"/>
        <v>16</v>
      </c>
      <c r="L34" s="10">
        <f t="shared" si="1"/>
        <v>21</v>
      </c>
    </row>
    <row r="35" spans="2:12" x14ac:dyDescent="0.35">
      <c r="B35" s="12">
        <v>1</v>
      </c>
      <c r="C35" s="36">
        <v>21</v>
      </c>
      <c r="D35" s="36"/>
      <c r="E35" s="13" t="s">
        <v>13</v>
      </c>
      <c r="F35" s="13">
        <v>60</v>
      </c>
      <c r="G35" s="13" t="s">
        <v>13</v>
      </c>
      <c r="H35" s="13" t="s">
        <v>13</v>
      </c>
      <c r="J35" s="10">
        <v>31</v>
      </c>
      <c r="K35" s="10">
        <f t="shared" si="0"/>
        <v>16</v>
      </c>
      <c r="L35" s="10">
        <f t="shared" si="1"/>
        <v>21</v>
      </c>
    </row>
    <row r="36" spans="2:12" x14ac:dyDescent="0.35">
      <c r="B36" s="12">
        <v>2</v>
      </c>
      <c r="C36" s="36">
        <v>21</v>
      </c>
      <c r="D36" s="36"/>
      <c r="E36" s="13" t="s">
        <v>13</v>
      </c>
      <c r="F36" s="13">
        <v>60</v>
      </c>
      <c r="G36" s="13" t="s">
        <v>13</v>
      </c>
      <c r="H36" s="13" t="s">
        <v>13</v>
      </c>
      <c r="J36" s="10">
        <v>32</v>
      </c>
      <c r="K36" s="10">
        <f t="shared" si="0"/>
        <v>17</v>
      </c>
      <c r="L36" s="10">
        <f t="shared" si="1"/>
        <v>22</v>
      </c>
    </row>
    <row r="37" spans="2:12" x14ac:dyDescent="0.35">
      <c r="B37" s="12">
        <v>3</v>
      </c>
      <c r="C37" s="36">
        <v>21</v>
      </c>
      <c r="D37" s="36"/>
      <c r="E37" s="13" t="s">
        <v>13</v>
      </c>
      <c r="F37" s="13">
        <v>60</v>
      </c>
      <c r="G37" s="13" t="s">
        <v>13</v>
      </c>
      <c r="H37" s="13" t="s">
        <v>13</v>
      </c>
      <c r="J37" s="10">
        <v>33</v>
      </c>
      <c r="K37" s="10">
        <f t="shared" si="0"/>
        <v>17</v>
      </c>
      <c r="L37" s="10">
        <f t="shared" si="1"/>
        <v>23</v>
      </c>
    </row>
    <row r="38" spans="2:12" ht="14.5" customHeight="1" x14ac:dyDescent="0.35">
      <c r="B38" s="12">
        <v>4</v>
      </c>
      <c r="C38" s="36">
        <v>21</v>
      </c>
      <c r="D38" s="36"/>
      <c r="E38" s="13" t="s">
        <v>13</v>
      </c>
      <c r="F38" s="13">
        <v>60</v>
      </c>
      <c r="G38" s="13" t="s">
        <v>13</v>
      </c>
      <c r="H38" s="13" t="s">
        <v>13</v>
      </c>
      <c r="J38" s="10">
        <v>34</v>
      </c>
      <c r="K38" s="10">
        <f t="shared" ref="K38:K39" si="2">FLOOR(J38/2,1) +1</f>
        <v>18</v>
      </c>
      <c r="L38" s="10">
        <f t="shared" ref="L38:L39" si="3">FLOOR(J38/3*2,1) +1</f>
        <v>23</v>
      </c>
    </row>
    <row r="39" spans="2:12" x14ac:dyDescent="0.35">
      <c r="B39" s="12">
        <v>5</v>
      </c>
      <c r="C39" s="36">
        <v>21</v>
      </c>
      <c r="D39" s="36"/>
      <c r="E39" s="13" t="s">
        <v>13</v>
      </c>
      <c r="F39" s="13">
        <v>60</v>
      </c>
      <c r="G39" s="13" t="s">
        <v>13</v>
      </c>
      <c r="H39" s="13" t="s">
        <v>13</v>
      </c>
      <c r="J39" s="10">
        <v>35</v>
      </c>
      <c r="K39" s="10">
        <f t="shared" si="2"/>
        <v>18</v>
      </c>
      <c r="L39" s="10">
        <f t="shared" si="3"/>
        <v>24</v>
      </c>
    </row>
    <row r="40" spans="2:12" x14ac:dyDescent="0.35">
      <c r="B40" s="12">
        <v>6</v>
      </c>
      <c r="C40" s="36">
        <v>21</v>
      </c>
      <c r="D40" s="36"/>
      <c r="E40" s="13" t="s">
        <v>13</v>
      </c>
      <c r="F40" s="13">
        <v>60</v>
      </c>
      <c r="G40" s="13" t="s">
        <v>13</v>
      </c>
      <c r="H40" s="13" t="s">
        <v>13</v>
      </c>
    </row>
    <row r="41" spans="2:12" x14ac:dyDescent="0.35">
      <c r="B41" s="12">
        <v>7</v>
      </c>
      <c r="C41" s="36">
        <v>21</v>
      </c>
      <c r="D41" s="36"/>
      <c r="E41" s="13" t="s">
        <v>13</v>
      </c>
      <c r="F41" s="13">
        <v>60</v>
      </c>
      <c r="G41" s="13" t="s">
        <v>13</v>
      </c>
      <c r="H41" s="13" t="s">
        <v>13</v>
      </c>
      <c r="J41" s="28" t="s">
        <v>125</v>
      </c>
      <c r="K41" s="28"/>
      <c r="L41" s="28"/>
    </row>
    <row r="42" spans="2:12" ht="14.5" customHeight="1" x14ac:dyDescent="0.35">
      <c r="B42" s="12">
        <v>8</v>
      </c>
      <c r="C42" s="36">
        <v>21</v>
      </c>
      <c r="D42" s="36"/>
      <c r="E42" s="13" t="s">
        <v>13</v>
      </c>
      <c r="F42" s="13">
        <v>60</v>
      </c>
      <c r="G42" s="13" t="s">
        <v>13</v>
      </c>
      <c r="H42" s="13" t="s">
        <v>13</v>
      </c>
      <c r="J42" s="28"/>
      <c r="K42" s="28"/>
      <c r="L42" s="28"/>
    </row>
    <row r="43" spans="2:12" ht="14.5" customHeight="1" x14ac:dyDescent="0.35">
      <c r="B43" s="12">
        <v>9</v>
      </c>
      <c r="C43" s="36">
        <v>21</v>
      </c>
      <c r="D43" s="36"/>
      <c r="E43" s="13" t="s">
        <v>13</v>
      </c>
      <c r="F43" s="13">
        <v>60</v>
      </c>
      <c r="G43" s="13" t="s">
        <v>13</v>
      </c>
      <c r="H43" s="13" t="s">
        <v>13</v>
      </c>
      <c r="J43" s="28"/>
      <c r="K43" s="28"/>
      <c r="L43" s="28"/>
    </row>
    <row r="44" spans="2:12" x14ac:dyDescent="0.35">
      <c r="B44" s="3">
        <v>10</v>
      </c>
      <c r="C44" s="37">
        <v>21</v>
      </c>
      <c r="D44" s="37"/>
      <c r="E44" s="5" t="s">
        <v>13</v>
      </c>
      <c r="F44" s="5">
        <v>60</v>
      </c>
      <c r="G44" s="5" t="s">
        <v>13</v>
      </c>
      <c r="H44" s="5" t="s">
        <v>13</v>
      </c>
    </row>
    <row r="45" spans="2:12" x14ac:dyDescent="0.35">
      <c r="B45" s="3">
        <v>11</v>
      </c>
      <c r="C45" s="37">
        <v>21</v>
      </c>
      <c r="D45" s="37">
        <f>B45/C45</f>
        <v>0.52380952380952384</v>
      </c>
      <c r="E45" s="5" t="s">
        <v>13</v>
      </c>
      <c r="F45" s="4">
        <v>900</v>
      </c>
      <c r="G45" s="5" t="s">
        <v>13</v>
      </c>
      <c r="H45" s="5" t="s">
        <v>13</v>
      </c>
      <c r="J45" s="29" t="s">
        <v>126</v>
      </c>
      <c r="K45" s="29"/>
      <c r="L45" s="29"/>
    </row>
    <row r="46" spans="2:12" x14ac:dyDescent="0.35">
      <c r="B46" s="3">
        <v>12</v>
      </c>
      <c r="C46" s="37">
        <v>21</v>
      </c>
      <c r="D46" s="37">
        <f t="shared" ref="D46:D47" si="4">B46/C46</f>
        <v>0.5714285714285714</v>
      </c>
      <c r="E46" s="5" t="s">
        <v>13</v>
      </c>
      <c r="F46" s="4">
        <v>900</v>
      </c>
      <c r="G46" s="5" t="s">
        <v>13</v>
      </c>
      <c r="H46" s="5" t="s">
        <v>13</v>
      </c>
      <c r="J46" s="29"/>
      <c r="K46" s="29"/>
      <c r="L46" s="29"/>
    </row>
    <row r="47" spans="2:12" x14ac:dyDescent="0.35">
      <c r="B47" s="3">
        <v>13</v>
      </c>
      <c r="C47" s="37">
        <v>21</v>
      </c>
      <c r="D47" s="37">
        <f t="shared" si="4"/>
        <v>0.61904761904761907</v>
      </c>
      <c r="E47" s="4" t="s">
        <v>66</v>
      </c>
      <c r="F47" s="4">
        <v>82</v>
      </c>
      <c r="G47" s="5">
        <v>11</v>
      </c>
      <c r="H47" s="5" t="s">
        <v>67</v>
      </c>
      <c r="J47" s="29"/>
      <c r="K47" s="29"/>
      <c r="L47" s="29"/>
    </row>
    <row r="48" spans="2:12" x14ac:dyDescent="0.35">
      <c r="B48" s="2">
        <v>14</v>
      </c>
      <c r="C48" s="38">
        <v>21</v>
      </c>
      <c r="D48" s="38"/>
      <c r="E48" s="11" t="s">
        <v>13</v>
      </c>
      <c r="F48" s="11" t="s">
        <v>13</v>
      </c>
      <c r="G48" s="11" t="s">
        <v>13</v>
      </c>
      <c r="H48" s="11" t="s">
        <v>13</v>
      </c>
      <c r="J48" s="29"/>
      <c r="K48" s="29"/>
      <c r="L48" s="29"/>
    </row>
    <row r="49" spans="2:8" x14ac:dyDescent="0.35">
      <c r="B49" s="2">
        <v>15</v>
      </c>
      <c r="C49" s="38">
        <v>21</v>
      </c>
      <c r="D49" s="38"/>
      <c r="E49" s="11" t="s">
        <v>13</v>
      </c>
      <c r="F49" s="11" t="s">
        <v>13</v>
      </c>
      <c r="G49" s="11" t="s">
        <v>13</v>
      </c>
      <c r="H49" s="11" t="s">
        <v>13</v>
      </c>
    </row>
    <row r="50" spans="2:8" x14ac:dyDescent="0.35">
      <c r="B50" s="2">
        <v>16</v>
      </c>
      <c r="C50" s="38">
        <v>21</v>
      </c>
      <c r="D50" s="38"/>
      <c r="E50" s="11" t="s">
        <v>13</v>
      </c>
      <c r="F50" s="11" t="s">
        <v>13</v>
      </c>
      <c r="G50" s="11" t="s">
        <v>13</v>
      </c>
      <c r="H50" s="11" t="s">
        <v>13</v>
      </c>
    </row>
    <row r="51" spans="2:8" x14ac:dyDescent="0.35">
      <c r="B51" s="2">
        <v>17</v>
      </c>
      <c r="C51" s="38">
        <v>21</v>
      </c>
      <c r="D51" s="38"/>
      <c r="E51" s="11" t="s">
        <v>13</v>
      </c>
      <c r="F51" s="11" t="s">
        <v>13</v>
      </c>
      <c r="G51" s="11" t="s">
        <v>13</v>
      </c>
      <c r="H51" s="11" t="s">
        <v>13</v>
      </c>
    </row>
    <row r="52" spans="2:8" x14ac:dyDescent="0.35">
      <c r="B52" s="2">
        <v>18</v>
      </c>
      <c r="C52" s="38">
        <v>21</v>
      </c>
      <c r="D52" s="38"/>
      <c r="E52" s="11" t="s">
        <v>13</v>
      </c>
      <c r="F52" s="11" t="s">
        <v>13</v>
      </c>
      <c r="G52" s="11" t="s">
        <v>13</v>
      </c>
      <c r="H52" s="11" t="s">
        <v>13</v>
      </c>
    </row>
    <row r="53" spans="2:8" x14ac:dyDescent="0.35">
      <c r="B53" s="2">
        <v>19</v>
      </c>
      <c r="C53" s="38">
        <v>21</v>
      </c>
      <c r="D53" s="38"/>
      <c r="E53" s="11" t="s">
        <v>13</v>
      </c>
      <c r="F53" s="11" t="s">
        <v>13</v>
      </c>
      <c r="G53" s="11" t="s">
        <v>13</v>
      </c>
      <c r="H53" s="11" t="s">
        <v>13</v>
      </c>
    </row>
    <row r="54" spans="2:8" x14ac:dyDescent="0.35">
      <c r="B54" s="2">
        <v>20</v>
      </c>
      <c r="C54" s="38">
        <v>21</v>
      </c>
      <c r="D54" s="38"/>
      <c r="E54" s="11" t="s">
        <v>13</v>
      </c>
      <c r="F54" s="11" t="s">
        <v>13</v>
      </c>
      <c r="G54" s="11" t="s">
        <v>13</v>
      </c>
      <c r="H54" s="11" t="s">
        <v>13</v>
      </c>
    </row>
    <row r="55" spans="2:8" x14ac:dyDescent="0.35">
      <c r="B55" s="2">
        <v>21</v>
      </c>
      <c r="C55" s="38">
        <v>21</v>
      </c>
      <c r="D55" s="38"/>
      <c r="E55" s="11" t="s">
        <v>13</v>
      </c>
      <c r="F55" s="11" t="s">
        <v>13</v>
      </c>
      <c r="G55" s="11" t="s">
        <v>13</v>
      </c>
      <c r="H55" s="11" t="s">
        <v>13</v>
      </c>
    </row>
    <row r="57" spans="2:8" x14ac:dyDescent="0.35">
      <c r="B57" s="25" t="s">
        <v>5</v>
      </c>
      <c r="C57" s="26"/>
      <c r="D57" s="26"/>
      <c r="E57" s="26"/>
      <c r="F57" s="26"/>
      <c r="G57" s="26"/>
      <c r="H57" s="27"/>
    </row>
    <row r="58" spans="2:8" x14ac:dyDescent="0.35">
      <c r="B58" s="7" t="s">
        <v>72</v>
      </c>
      <c r="C58" s="33"/>
      <c r="D58" s="33"/>
      <c r="E58" s="8" t="s">
        <v>57</v>
      </c>
      <c r="F58" s="8" t="s">
        <v>58</v>
      </c>
      <c r="G58" s="7" t="s">
        <v>7</v>
      </c>
      <c r="H58" s="7" t="s">
        <v>2</v>
      </c>
    </row>
    <row r="59" spans="2:8" x14ac:dyDescent="0.35">
      <c r="B59" s="12">
        <v>1</v>
      </c>
      <c r="C59" s="36">
        <v>27</v>
      </c>
      <c r="D59" s="36"/>
      <c r="E59" s="13" t="s">
        <v>13</v>
      </c>
      <c r="F59" s="13">
        <v>60</v>
      </c>
      <c r="G59" s="13" t="s">
        <v>13</v>
      </c>
      <c r="H59" s="13" t="s">
        <v>13</v>
      </c>
    </row>
    <row r="60" spans="2:8" x14ac:dyDescent="0.35">
      <c r="B60" s="12">
        <v>2</v>
      </c>
      <c r="C60" s="36">
        <v>27</v>
      </c>
      <c r="D60" s="36"/>
      <c r="E60" s="13" t="s">
        <v>13</v>
      </c>
      <c r="F60" s="13">
        <v>60</v>
      </c>
      <c r="G60" s="13" t="s">
        <v>13</v>
      </c>
      <c r="H60" s="13" t="s">
        <v>13</v>
      </c>
    </row>
    <row r="61" spans="2:8" x14ac:dyDescent="0.35">
      <c r="B61" s="12">
        <v>3</v>
      </c>
      <c r="C61" s="36">
        <v>27</v>
      </c>
      <c r="D61" s="36"/>
      <c r="E61" s="13" t="s">
        <v>13</v>
      </c>
      <c r="F61" s="13">
        <v>60</v>
      </c>
      <c r="G61" s="13" t="s">
        <v>13</v>
      </c>
      <c r="H61" s="13" t="s">
        <v>13</v>
      </c>
    </row>
    <row r="62" spans="2:8" x14ac:dyDescent="0.35">
      <c r="B62" s="12">
        <v>4</v>
      </c>
      <c r="C62" s="36">
        <v>27</v>
      </c>
      <c r="D62" s="36"/>
      <c r="E62" s="13" t="s">
        <v>13</v>
      </c>
      <c r="F62" s="13">
        <v>60</v>
      </c>
      <c r="G62" s="13" t="s">
        <v>13</v>
      </c>
      <c r="H62" s="13" t="s">
        <v>13</v>
      </c>
    </row>
    <row r="63" spans="2:8" x14ac:dyDescent="0.35">
      <c r="B63" s="12">
        <v>5</v>
      </c>
      <c r="C63" s="36">
        <v>27</v>
      </c>
      <c r="D63" s="36"/>
      <c r="E63" s="13" t="s">
        <v>13</v>
      </c>
      <c r="F63" s="13">
        <v>60</v>
      </c>
      <c r="G63" s="13" t="s">
        <v>13</v>
      </c>
      <c r="H63" s="13" t="s">
        <v>13</v>
      </c>
    </row>
    <row r="64" spans="2:8" x14ac:dyDescent="0.35">
      <c r="B64" s="12">
        <v>6</v>
      </c>
      <c r="C64" s="36">
        <v>27</v>
      </c>
      <c r="D64" s="36"/>
      <c r="E64" s="13" t="s">
        <v>13</v>
      </c>
      <c r="F64" s="13">
        <v>60</v>
      </c>
      <c r="G64" s="13" t="s">
        <v>13</v>
      </c>
      <c r="H64" s="13" t="s">
        <v>13</v>
      </c>
    </row>
    <row r="65" spans="2:8" x14ac:dyDescent="0.35">
      <c r="B65" s="12">
        <v>7</v>
      </c>
      <c r="C65" s="36">
        <v>27</v>
      </c>
      <c r="D65" s="36"/>
      <c r="E65" s="13" t="s">
        <v>13</v>
      </c>
      <c r="F65" s="13">
        <v>60</v>
      </c>
      <c r="G65" s="13" t="s">
        <v>13</v>
      </c>
      <c r="H65" s="13" t="s">
        <v>13</v>
      </c>
    </row>
    <row r="66" spans="2:8" x14ac:dyDescent="0.35">
      <c r="B66" s="12">
        <v>8</v>
      </c>
      <c r="C66" s="36">
        <v>27</v>
      </c>
      <c r="D66" s="36"/>
      <c r="E66" s="13" t="s">
        <v>13</v>
      </c>
      <c r="F66" s="13">
        <v>60</v>
      </c>
      <c r="G66" s="13" t="s">
        <v>13</v>
      </c>
      <c r="H66" s="13" t="s">
        <v>13</v>
      </c>
    </row>
    <row r="67" spans="2:8" x14ac:dyDescent="0.35">
      <c r="B67" s="12">
        <v>9</v>
      </c>
      <c r="C67" s="36">
        <v>27</v>
      </c>
      <c r="D67" s="36"/>
      <c r="E67" s="13" t="s">
        <v>13</v>
      </c>
      <c r="F67" s="13">
        <v>60</v>
      </c>
      <c r="G67" s="13" t="s">
        <v>13</v>
      </c>
      <c r="H67" s="13" t="s">
        <v>13</v>
      </c>
    </row>
    <row r="68" spans="2:8" x14ac:dyDescent="0.35">
      <c r="B68" s="12">
        <v>10</v>
      </c>
      <c r="C68" s="36">
        <v>27</v>
      </c>
      <c r="D68" s="36"/>
      <c r="E68" s="13" t="s">
        <v>13</v>
      </c>
      <c r="F68" s="13">
        <v>60</v>
      </c>
      <c r="G68" s="13" t="s">
        <v>13</v>
      </c>
      <c r="H68" s="13" t="s">
        <v>13</v>
      </c>
    </row>
    <row r="69" spans="2:8" x14ac:dyDescent="0.35">
      <c r="B69" s="12">
        <v>11</v>
      </c>
      <c r="C69" s="36">
        <v>27</v>
      </c>
      <c r="D69" s="36"/>
      <c r="E69" s="13" t="s">
        <v>13</v>
      </c>
      <c r="F69" s="13">
        <v>60</v>
      </c>
      <c r="G69" s="13" t="s">
        <v>13</v>
      </c>
      <c r="H69" s="13" t="s">
        <v>13</v>
      </c>
    </row>
    <row r="70" spans="2:8" x14ac:dyDescent="0.35">
      <c r="B70" s="12">
        <v>12</v>
      </c>
      <c r="C70" s="36">
        <v>27</v>
      </c>
      <c r="D70" s="36"/>
      <c r="E70" s="13" t="s">
        <v>13</v>
      </c>
      <c r="F70" s="13">
        <v>60</v>
      </c>
      <c r="G70" s="13" t="s">
        <v>13</v>
      </c>
      <c r="H70" s="13" t="s">
        <v>13</v>
      </c>
    </row>
    <row r="71" spans="2:8" x14ac:dyDescent="0.35">
      <c r="B71" s="3">
        <v>13</v>
      </c>
      <c r="C71" s="37">
        <v>27</v>
      </c>
      <c r="D71" s="37"/>
      <c r="E71" s="5" t="s">
        <v>13</v>
      </c>
      <c r="F71" s="5">
        <v>60</v>
      </c>
      <c r="G71" s="5" t="s">
        <v>13</v>
      </c>
      <c r="H71" s="5" t="s">
        <v>13</v>
      </c>
    </row>
    <row r="72" spans="2:8" x14ac:dyDescent="0.35">
      <c r="B72" s="3">
        <v>14</v>
      </c>
      <c r="C72" s="37">
        <v>27</v>
      </c>
      <c r="D72" s="37">
        <f>B72/C72</f>
        <v>0.51851851851851849</v>
      </c>
      <c r="E72" s="5" t="s">
        <v>13</v>
      </c>
      <c r="F72" s="4">
        <v>900</v>
      </c>
      <c r="G72" s="5" t="s">
        <v>13</v>
      </c>
      <c r="H72" s="5" t="s">
        <v>13</v>
      </c>
    </row>
    <row r="73" spans="2:8" x14ac:dyDescent="0.35">
      <c r="B73" s="3">
        <v>15</v>
      </c>
      <c r="C73" s="37">
        <v>27</v>
      </c>
      <c r="D73" s="37">
        <f>B73/C73</f>
        <v>0.55555555555555558</v>
      </c>
      <c r="E73" s="4" t="s">
        <v>69</v>
      </c>
      <c r="F73" s="4">
        <v>47</v>
      </c>
      <c r="G73" s="5">
        <v>15</v>
      </c>
      <c r="H73" s="5" t="s">
        <v>68</v>
      </c>
    </row>
    <row r="74" spans="2:8" x14ac:dyDescent="0.35">
      <c r="B74" s="2">
        <v>16</v>
      </c>
      <c r="C74" s="38">
        <v>27</v>
      </c>
      <c r="D74" s="38"/>
      <c r="E74" s="11" t="s">
        <v>13</v>
      </c>
      <c r="F74" s="11" t="s">
        <v>13</v>
      </c>
      <c r="G74" s="11" t="s">
        <v>13</v>
      </c>
      <c r="H74" s="11" t="s">
        <v>13</v>
      </c>
    </row>
    <row r="75" spans="2:8" x14ac:dyDescent="0.35">
      <c r="B75" s="2">
        <v>17</v>
      </c>
      <c r="C75" s="38">
        <v>27</v>
      </c>
      <c r="D75" s="38"/>
      <c r="E75" s="11" t="s">
        <v>13</v>
      </c>
      <c r="F75" s="11" t="s">
        <v>13</v>
      </c>
      <c r="G75" s="11" t="s">
        <v>13</v>
      </c>
      <c r="H75" s="11" t="s">
        <v>13</v>
      </c>
    </row>
    <row r="76" spans="2:8" x14ac:dyDescent="0.35">
      <c r="B76" s="2">
        <v>18</v>
      </c>
      <c r="C76" s="38">
        <v>27</v>
      </c>
      <c r="D76" s="38"/>
      <c r="E76" s="11" t="s">
        <v>13</v>
      </c>
      <c r="F76" s="11" t="s">
        <v>13</v>
      </c>
      <c r="G76" s="11" t="s">
        <v>13</v>
      </c>
      <c r="H76" s="11" t="s">
        <v>13</v>
      </c>
    </row>
    <row r="77" spans="2:8" x14ac:dyDescent="0.35">
      <c r="B77" s="2">
        <v>19</v>
      </c>
      <c r="C77" s="38">
        <v>27</v>
      </c>
      <c r="D77" s="38"/>
      <c r="E77" s="11" t="s">
        <v>13</v>
      </c>
      <c r="F77" s="11" t="s">
        <v>13</v>
      </c>
      <c r="G77" s="11" t="s">
        <v>13</v>
      </c>
      <c r="H77" s="11" t="s">
        <v>13</v>
      </c>
    </row>
    <row r="78" spans="2:8" x14ac:dyDescent="0.35">
      <c r="B78" s="2">
        <v>20</v>
      </c>
      <c r="C78" s="38">
        <v>27</v>
      </c>
      <c r="D78" s="38"/>
      <c r="E78" s="11" t="s">
        <v>13</v>
      </c>
      <c r="F78" s="11" t="s">
        <v>13</v>
      </c>
      <c r="G78" s="11" t="s">
        <v>13</v>
      </c>
      <c r="H78" s="11" t="s">
        <v>13</v>
      </c>
    </row>
    <row r="79" spans="2:8" x14ac:dyDescent="0.35">
      <c r="B79" s="2">
        <v>21</v>
      </c>
      <c r="C79" s="38">
        <v>27</v>
      </c>
      <c r="D79" s="38"/>
      <c r="E79" s="11" t="s">
        <v>13</v>
      </c>
      <c r="F79" s="11" t="s">
        <v>13</v>
      </c>
      <c r="G79" s="11" t="s">
        <v>13</v>
      </c>
      <c r="H79" s="11" t="s">
        <v>13</v>
      </c>
    </row>
    <row r="80" spans="2:8" x14ac:dyDescent="0.35">
      <c r="B80" s="2">
        <v>22</v>
      </c>
      <c r="C80" s="38">
        <v>27</v>
      </c>
      <c r="D80" s="38"/>
      <c r="E80" s="11" t="s">
        <v>13</v>
      </c>
      <c r="F80" s="11" t="s">
        <v>13</v>
      </c>
      <c r="G80" s="11" t="s">
        <v>13</v>
      </c>
      <c r="H80" s="11" t="s">
        <v>13</v>
      </c>
    </row>
    <row r="81" spans="2:8" x14ac:dyDescent="0.35">
      <c r="B81" s="2">
        <v>23</v>
      </c>
      <c r="C81" s="38">
        <v>27</v>
      </c>
      <c r="D81" s="38"/>
      <c r="E81" s="11" t="s">
        <v>13</v>
      </c>
      <c r="F81" s="11" t="s">
        <v>13</v>
      </c>
      <c r="G81" s="11" t="s">
        <v>13</v>
      </c>
      <c r="H81" s="11" t="s">
        <v>13</v>
      </c>
    </row>
    <row r="82" spans="2:8" x14ac:dyDescent="0.35">
      <c r="B82" s="2">
        <v>24</v>
      </c>
      <c r="C82" s="38">
        <v>27</v>
      </c>
      <c r="D82" s="38"/>
      <c r="E82" s="11" t="s">
        <v>13</v>
      </c>
      <c r="F82" s="11" t="s">
        <v>13</v>
      </c>
      <c r="G82" s="11" t="s">
        <v>13</v>
      </c>
      <c r="H82" s="11" t="s">
        <v>13</v>
      </c>
    </row>
    <row r="83" spans="2:8" x14ac:dyDescent="0.35">
      <c r="B83" s="2">
        <v>25</v>
      </c>
      <c r="C83" s="38">
        <v>27</v>
      </c>
      <c r="D83" s="38"/>
      <c r="E83" s="11" t="s">
        <v>13</v>
      </c>
      <c r="F83" s="11" t="s">
        <v>13</v>
      </c>
      <c r="G83" s="11" t="s">
        <v>13</v>
      </c>
      <c r="H83" s="11" t="s">
        <v>13</v>
      </c>
    </row>
    <row r="84" spans="2:8" x14ac:dyDescent="0.35">
      <c r="B84" s="2">
        <v>26</v>
      </c>
      <c r="C84" s="38">
        <v>27</v>
      </c>
      <c r="D84" s="38"/>
      <c r="E84" s="11" t="s">
        <v>13</v>
      </c>
      <c r="F84" s="11" t="s">
        <v>13</v>
      </c>
      <c r="G84" s="11" t="s">
        <v>13</v>
      </c>
      <c r="H84" s="11" t="s">
        <v>13</v>
      </c>
    </row>
    <row r="85" spans="2:8" x14ac:dyDescent="0.35">
      <c r="B85" s="2">
        <v>27</v>
      </c>
      <c r="C85" s="38">
        <v>27</v>
      </c>
      <c r="D85" s="38"/>
      <c r="E85" s="11" t="s">
        <v>13</v>
      </c>
      <c r="F85" s="11" t="s">
        <v>13</v>
      </c>
      <c r="G85" s="11" t="s">
        <v>13</v>
      </c>
      <c r="H85" s="11" t="s">
        <v>13</v>
      </c>
    </row>
    <row r="86" spans="2:8" x14ac:dyDescent="0.35">
      <c r="B86" s="6"/>
      <c r="C86" s="35"/>
      <c r="D86" s="35"/>
    </row>
    <row r="87" spans="2:8" x14ac:dyDescent="0.35">
      <c r="B87" s="25" t="s">
        <v>6</v>
      </c>
      <c r="C87" s="26"/>
      <c r="D87" s="26"/>
      <c r="E87" s="26"/>
      <c r="F87" s="26"/>
      <c r="G87" s="26"/>
      <c r="H87" s="27"/>
    </row>
    <row r="88" spans="2:8" x14ac:dyDescent="0.35">
      <c r="B88" s="7" t="s">
        <v>72</v>
      </c>
      <c r="C88" s="33"/>
      <c r="D88" s="33"/>
      <c r="E88" s="8" t="s">
        <v>57</v>
      </c>
      <c r="F88" s="8" t="s">
        <v>58</v>
      </c>
      <c r="G88" s="7" t="s">
        <v>7</v>
      </c>
      <c r="H88" s="7" t="s">
        <v>2</v>
      </c>
    </row>
    <row r="89" spans="2:8" x14ac:dyDescent="0.35">
      <c r="B89" s="12">
        <v>1</v>
      </c>
      <c r="C89" s="36">
        <v>33</v>
      </c>
      <c r="D89" s="36"/>
      <c r="E89" s="13" t="s">
        <v>13</v>
      </c>
      <c r="F89" s="13">
        <v>60</v>
      </c>
      <c r="G89" s="13" t="s">
        <v>13</v>
      </c>
      <c r="H89" s="13" t="s">
        <v>13</v>
      </c>
    </row>
    <row r="90" spans="2:8" x14ac:dyDescent="0.35">
      <c r="B90" s="12">
        <v>2</v>
      </c>
      <c r="C90" s="36">
        <v>33</v>
      </c>
      <c r="D90" s="36"/>
      <c r="E90" s="13" t="s">
        <v>13</v>
      </c>
      <c r="F90" s="13">
        <v>60</v>
      </c>
      <c r="G90" s="13" t="s">
        <v>13</v>
      </c>
      <c r="H90" s="13" t="s">
        <v>13</v>
      </c>
    </row>
    <row r="91" spans="2:8" x14ac:dyDescent="0.35">
      <c r="B91" s="12">
        <v>3</v>
      </c>
      <c r="C91" s="36">
        <v>33</v>
      </c>
      <c r="D91" s="36"/>
      <c r="E91" s="13" t="s">
        <v>13</v>
      </c>
      <c r="F91" s="13">
        <v>60</v>
      </c>
      <c r="G91" s="13" t="s">
        <v>13</v>
      </c>
      <c r="H91" s="13" t="s">
        <v>13</v>
      </c>
    </row>
    <row r="92" spans="2:8" x14ac:dyDescent="0.35">
      <c r="B92" s="12">
        <v>4</v>
      </c>
      <c r="C92" s="36">
        <v>33</v>
      </c>
      <c r="D92" s="36"/>
      <c r="E92" s="13" t="s">
        <v>13</v>
      </c>
      <c r="F92" s="13">
        <v>60</v>
      </c>
      <c r="G92" s="13" t="s">
        <v>13</v>
      </c>
      <c r="H92" s="13" t="s">
        <v>13</v>
      </c>
    </row>
    <row r="93" spans="2:8" x14ac:dyDescent="0.35">
      <c r="B93" s="12">
        <v>5</v>
      </c>
      <c r="C93" s="36">
        <v>33</v>
      </c>
      <c r="D93" s="36"/>
      <c r="E93" s="13" t="s">
        <v>13</v>
      </c>
      <c r="F93" s="13">
        <v>60</v>
      </c>
      <c r="G93" s="13" t="s">
        <v>13</v>
      </c>
      <c r="H93" s="13" t="s">
        <v>13</v>
      </c>
    </row>
    <row r="94" spans="2:8" x14ac:dyDescent="0.35">
      <c r="B94" s="12">
        <v>6</v>
      </c>
      <c r="C94" s="36">
        <v>33</v>
      </c>
      <c r="D94" s="36"/>
      <c r="E94" s="13" t="s">
        <v>13</v>
      </c>
      <c r="F94" s="13">
        <v>60</v>
      </c>
      <c r="G94" s="13" t="s">
        <v>13</v>
      </c>
      <c r="H94" s="13" t="s">
        <v>13</v>
      </c>
    </row>
    <row r="95" spans="2:8" x14ac:dyDescent="0.35">
      <c r="B95" s="12">
        <v>7</v>
      </c>
      <c r="C95" s="36">
        <v>33</v>
      </c>
      <c r="D95" s="36"/>
      <c r="E95" s="13" t="s">
        <v>13</v>
      </c>
      <c r="F95" s="13">
        <v>60</v>
      </c>
      <c r="G95" s="13" t="s">
        <v>13</v>
      </c>
      <c r="H95" s="13" t="s">
        <v>13</v>
      </c>
    </row>
    <row r="96" spans="2:8" x14ac:dyDescent="0.35">
      <c r="B96" s="12">
        <v>8</v>
      </c>
      <c r="C96" s="36">
        <v>33</v>
      </c>
      <c r="D96" s="36"/>
      <c r="E96" s="13" t="s">
        <v>13</v>
      </c>
      <c r="F96" s="13">
        <v>60</v>
      </c>
      <c r="G96" s="13" t="s">
        <v>13</v>
      </c>
      <c r="H96" s="13" t="s">
        <v>13</v>
      </c>
    </row>
    <row r="97" spans="2:8" x14ac:dyDescent="0.35">
      <c r="B97" s="12">
        <v>9</v>
      </c>
      <c r="C97" s="36">
        <v>33</v>
      </c>
      <c r="D97" s="36"/>
      <c r="E97" s="13" t="s">
        <v>13</v>
      </c>
      <c r="F97" s="13">
        <v>60</v>
      </c>
      <c r="G97" s="13" t="s">
        <v>13</v>
      </c>
      <c r="H97" s="13" t="s">
        <v>13</v>
      </c>
    </row>
    <row r="98" spans="2:8" x14ac:dyDescent="0.35">
      <c r="B98" s="12">
        <v>10</v>
      </c>
      <c r="C98" s="36">
        <v>33</v>
      </c>
      <c r="D98" s="36"/>
      <c r="E98" s="13" t="s">
        <v>13</v>
      </c>
      <c r="F98" s="13">
        <v>60</v>
      </c>
      <c r="G98" s="13" t="s">
        <v>13</v>
      </c>
      <c r="H98" s="13" t="s">
        <v>13</v>
      </c>
    </row>
    <row r="99" spans="2:8" x14ac:dyDescent="0.35">
      <c r="B99" s="12">
        <v>11</v>
      </c>
      <c r="C99" s="36">
        <v>33</v>
      </c>
      <c r="D99" s="36"/>
      <c r="E99" s="13" t="s">
        <v>13</v>
      </c>
      <c r="F99" s="13">
        <v>60</v>
      </c>
      <c r="G99" s="13" t="s">
        <v>13</v>
      </c>
      <c r="H99" s="13" t="s">
        <v>13</v>
      </c>
    </row>
    <row r="100" spans="2:8" x14ac:dyDescent="0.35">
      <c r="B100" s="12">
        <v>12</v>
      </c>
      <c r="C100" s="36">
        <v>33</v>
      </c>
      <c r="D100" s="36"/>
      <c r="E100" s="13" t="s">
        <v>13</v>
      </c>
      <c r="F100" s="13">
        <v>60</v>
      </c>
      <c r="G100" s="13" t="s">
        <v>13</v>
      </c>
      <c r="H100" s="13" t="s">
        <v>13</v>
      </c>
    </row>
    <row r="101" spans="2:8" x14ac:dyDescent="0.35">
      <c r="B101" s="12">
        <v>13</v>
      </c>
      <c r="C101" s="36">
        <v>33</v>
      </c>
      <c r="D101" s="36"/>
      <c r="E101" s="13" t="s">
        <v>13</v>
      </c>
      <c r="F101" s="13">
        <v>60</v>
      </c>
      <c r="G101" s="13" t="s">
        <v>13</v>
      </c>
      <c r="H101" s="13" t="s">
        <v>13</v>
      </c>
    </row>
    <row r="102" spans="2:8" x14ac:dyDescent="0.35">
      <c r="B102" s="12">
        <v>14</v>
      </c>
      <c r="C102" s="36">
        <v>33</v>
      </c>
      <c r="D102" s="36"/>
      <c r="E102" s="13" t="s">
        <v>13</v>
      </c>
      <c r="F102" s="14">
        <v>60</v>
      </c>
      <c r="G102" s="13" t="s">
        <v>13</v>
      </c>
      <c r="H102" s="13" t="s">
        <v>13</v>
      </c>
    </row>
    <row r="103" spans="2:8" x14ac:dyDescent="0.35">
      <c r="B103" s="12">
        <v>15</v>
      </c>
      <c r="C103" s="36">
        <v>33</v>
      </c>
      <c r="D103" s="36"/>
      <c r="E103" s="13" t="s">
        <v>13</v>
      </c>
      <c r="F103" s="14">
        <v>60</v>
      </c>
      <c r="G103" s="13" t="s">
        <v>13</v>
      </c>
      <c r="H103" s="13" t="s">
        <v>13</v>
      </c>
    </row>
    <row r="104" spans="2:8" x14ac:dyDescent="0.35">
      <c r="B104" s="3">
        <v>16</v>
      </c>
      <c r="C104" s="37">
        <v>33</v>
      </c>
      <c r="D104" s="37"/>
      <c r="E104" s="5" t="s">
        <v>13</v>
      </c>
      <c r="F104" s="5">
        <v>60</v>
      </c>
      <c r="G104" s="5" t="s">
        <v>13</v>
      </c>
      <c r="H104" s="5" t="s">
        <v>13</v>
      </c>
    </row>
    <row r="105" spans="2:8" x14ac:dyDescent="0.35">
      <c r="B105" s="3">
        <v>17</v>
      </c>
      <c r="C105" s="37">
        <v>33</v>
      </c>
      <c r="D105" s="37">
        <f>B105/C105</f>
        <v>0.51515151515151514</v>
      </c>
      <c r="E105" s="5" t="s">
        <v>13</v>
      </c>
      <c r="F105" s="4">
        <v>900</v>
      </c>
      <c r="G105" s="5" t="s">
        <v>13</v>
      </c>
      <c r="H105" s="5" t="s">
        <v>13</v>
      </c>
    </row>
    <row r="106" spans="2:8" x14ac:dyDescent="0.35">
      <c r="B106" s="3">
        <v>18</v>
      </c>
      <c r="C106" s="37">
        <v>33</v>
      </c>
      <c r="D106" s="37">
        <f t="shared" ref="D106:D107" si="5">B106/C106</f>
        <v>0.54545454545454541</v>
      </c>
      <c r="E106" s="5" t="s">
        <v>13</v>
      </c>
      <c r="F106" s="4">
        <v>900</v>
      </c>
      <c r="G106" s="5" t="s">
        <v>13</v>
      </c>
      <c r="H106" s="5" t="s">
        <v>13</v>
      </c>
    </row>
    <row r="107" spans="2:8" x14ac:dyDescent="0.35">
      <c r="B107" s="3">
        <v>19</v>
      </c>
      <c r="C107" s="37">
        <v>33</v>
      </c>
      <c r="D107" s="37">
        <f t="shared" si="5"/>
        <v>0.5757575757575758</v>
      </c>
      <c r="E107" s="4" t="s">
        <v>71</v>
      </c>
      <c r="F107" s="4">
        <v>161</v>
      </c>
      <c r="G107" s="5">
        <v>17</v>
      </c>
      <c r="H107" s="5" t="s">
        <v>70</v>
      </c>
    </row>
    <row r="108" spans="2:8" x14ac:dyDescent="0.35">
      <c r="B108" s="2">
        <v>20</v>
      </c>
      <c r="C108" s="38">
        <v>33</v>
      </c>
      <c r="D108" s="38"/>
      <c r="E108" s="11" t="s">
        <v>13</v>
      </c>
      <c r="F108" s="11" t="s">
        <v>13</v>
      </c>
      <c r="G108" s="11" t="s">
        <v>13</v>
      </c>
      <c r="H108" s="11" t="s">
        <v>13</v>
      </c>
    </row>
    <row r="109" spans="2:8" x14ac:dyDescent="0.35">
      <c r="B109" s="2">
        <v>21</v>
      </c>
      <c r="C109" s="38">
        <v>33</v>
      </c>
      <c r="D109" s="38"/>
      <c r="E109" s="11" t="s">
        <v>13</v>
      </c>
      <c r="F109" s="11" t="s">
        <v>13</v>
      </c>
      <c r="G109" s="11" t="s">
        <v>13</v>
      </c>
      <c r="H109" s="11" t="s">
        <v>13</v>
      </c>
    </row>
    <row r="110" spans="2:8" x14ac:dyDescent="0.35">
      <c r="B110" s="2">
        <v>22</v>
      </c>
      <c r="C110" s="38">
        <v>33</v>
      </c>
      <c r="D110" s="38"/>
      <c r="E110" s="11" t="s">
        <v>13</v>
      </c>
      <c r="F110" s="11" t="s">
        <v>13</v>
      </c>
      <c r="G110" s="11" t="s">
        <v>13</v>
      </c>
      <c r="H110" s="11" t="s">
        <v>13</v>
      </c>
    </row>
    <row r="111" spans="2:8" x14ac:dyDescent="0.35">
      <c r="B111" s="2">
        <v>23</v>
      </c>
      <c r="C111" s="38">
        <v>33</v>
      </c>
      <c r="D111" s="38"/>
      <c r="E111" s="11" t="s">
        <v>13</v>
      </c>
      <c r="F111" s="11" t="s">
        <v>13</v>
      </c>
      <c r="G111" s="11" t="s">
        <v>13</v>
      </c>
      <c r="H111" s="11" t="s">
        <v>13</v>
      </c>
    </row>
    <row r="112" spans="2:8" x14ac:dyDescent="0.35">
      <c r="B112" s="2">
        <v>24</v>
      </c>
      <c r="C112" s="38">
        <v>33</v>
      </c>
      <c r="D112" s="38"/>
      <c r="E112" s="11" t="s">
        <v>13</v>
      </c>
      <c r="F112" s="11" t="s">
        <v>13</v>
      </c>
      <c r="G112" s="11" t="s">
        <v>13</v>
      </c>
      <c r="H112" s="11" t="s">
        <v>13</v>
      </c>
    </row>
    <row r="113" spans="2:8" x14ac:dyDescent="0.35">
      <c r="B113" s="2">
        <v>25</v>
      </c>
      <c r="C113" s="38">
        <v>33</v>
      </c>
      <c r="D113" s="38"/>
      <c r="E113" s="11" t="s">
        <v>13</v>
      </c>
      <c r="F113" s="11" t="s">
        <v>13</v>
      </c>
      <c r="G113" s="11" t="s">
        <v>13</v>
      </c>
      <c r="H113" s="11" t="s">
        <v>13</v>
      </c>
    </row>
    <row r="114" spans="2:8" x14ac:dyDescent="0.35">
      <c r="B114" s="2">
        <v>26</v>
      </c>
      <c r="C114" s="38">
        <v>33</v>
      </c>
      <c r="D114" s="38"/>
      <c r="E114" s="11" t="s">
        <v>13</v>
      </c>
      <c r="F114" s="11" t="s">
        <v>13</v>
      </c>
      <c r="G114" s="11" t="s">
        <v>13</v>
      </c>
      <c r="H114" s="11" t="s">
        <v>13</v>
      </c>
    </row>
    <row r="115" spans="2:8" x14ac:dyDescent="0.35">
      <c r="B115" s="2">
        <v>27</v>
      </c>
      <c r="C115" s="38">
        <v>33</v>
      </c>
      <c r="D115" s="38"/>
      <c r="E115" s="11" t="s">
        <v>13</v>
      </c>
      <c r="F115" s="11" t="s">
        <v>13</v>
      </c>
      <c r="G115" s="11" t="s">
        <v>13</v>
      </c>
      <c r="H115" s="11" t="s">
        <v>13</v>
      </c>
    </row>
    <row r="116" spans="2:8" x14ac:dyDescent="0.35">
      <c r="B116" s="2">
        <v>28</v>
      </c>
      <c r="C116" s="38">
        <v>33</v>
      </c>
      <c r="D116" s="38"/>
      <c r="E116" s="11" t="s">
        <v>13</v>
      </c>
      <c r="F116" s="11" t="s">
        <v>13</v>
      </c>
      <c r="G116" s="11" t="s">
        <v>13</v>
      </c>
      <c r="H116" s="11" t="s">
        <v>13</v>
      </c>
    </row>
    <row r="117" spans="2:8" x14ac:dyDescent="0.35">
      <c r="B117" s="2">
        <v>29</v>
      </c>
      <c r="C117" s="38">
        <v>33</v>
      </c>
      <c r="D117" s="38"/>
      <c r="E117" s="11" t="s">
        <v>13</v>
      </c>
      <c r="F117" s="11" t="s">
        <v>13</v>
      </c>
      <c r="G117" s="11" t="s">
        <v>13</v>
      </c>
      <c r="H117" s="11" t="s">
        <v>13</v>
      </c>
    </row>
    <row r="118" spans="2:8" x14ac:dyDescent="0.35">
      <c r="B118" s="2">
        <v>30</v>
      </c>
      <c r="C118" s="38">
        <v>33</v>
      </c>
      <c r="D118" s="38"/>
      <c r="E118" s="11" t="s">
        <v>13</v>
      </c>
      <c r="F118" s="11" t="s">
        <v>13</v>
      </c>
      <c r="G118" s="11" t="s">
        <v>13</v>
      </c>
      <c r="H118" s="11" t="s">
        <v>13</v>
      </c>
    </row>
    <row r="119" spans="2:8" x14ac:dyDescent="0.35">
      <c r="B119" s="2">
        <v>31</v>
      </c>
      <c r="C119" s="38">
        <v>33</v>
      </c>
      <c r="D119" s="38"/>
      <c r="E119" s="11" t="s">
        <v>13</v>
      </c>
      <c r="F119" s="11" t="s">
        <v>13</v>
      </c>
      <c r="G119" s="11" t="s">
        <v>13</v>
      </c>
      <c r="H119" s="11" t="s">
        <v>13</v>
      </c>
    </row>
    <row r="120" spans="2:8" x14ac:dyDescent="0.35">
      <c r="B120" s="2">
        <v>32</v>
      </c>
      <c r="C120" s="38">
        <v>33</v>
      </c>
      <c r="D120" s="38"/>
      <c r="E120" s="11" t="s">
        <v>13</v>
      </c>
      <c r="F120" s="11" t="s">
        <v>13</v>
      </c>
      <c r="G120" s="11" t="s">
        <v>13</v>
      </c>
      <c r="H120" s="11" t="s">
        <v>13</v>
      </c>
    </row>
    <row r="121" spans="2:8" x14ac:dyDescent="0.35">
      <c r="B121" s="2">
        <v>33</v>
      </c>
      <c r="C121" s="38">
        <v>33</v>
      </c>
      <c r="D121" s="38"/>
      <c r="E121" s="11" t="s">
        <v>13</v>
      </c>
      <c r="F121" s="11" t="s">
        <v>13</v>
      </c>
      <c r="G121" s="11" t="s">
        <v>13</v>
      </c>
      <c r="H121" s="11" t="s">
        <v>13</v>
      </c>
    </row>
  </sheetData>
  <mergeCells count="9">
    <mergeCell ref="B2:H2"/>
    <mergeCell ref="J2:L2"/>
    <mergeCell ref="B3:H3"/>
    <mergeCell ref="B15:H15"/>
    <mergeCell ref="B33:H33"/>
    <mergeCell ref="B57:H57"/>
    <mergeCell ref="B87:H87"/>
    <mergeCell ref="J41:L43"/>
    <mergeCell ref="J45:L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B635-0F56-4E47-9DDC-CD73467C8228}">
  <dimension ref="B1:P121"/>
  <sheetViews>
    <sheetView topLeftCell="A46" zoomScale="85" zoomScaleNormal="85" workbookViewId="0">
      <selection activeCell="H10" sqref="H10"/>
    </sheetView>
  </sheetViews>
  <sheetFormatPr defaultRowHeight="14.5" x14ac:dyDescent="0.35"/>
  <cols>
    <col min="1" max="1" width="1.453125" style="1" customWidth="1"/>
    <col min="2" max="2" width="3.81640625" style="1" bestFit="1" customWidth="1"/>
    <col min="3" max="4" width="0.1796875" style="32" customWidth="1"/>
    <col min="5" max="5" width="7.81640625" style="1" bestFit="1" customWidth="1"/>
    <col min="6" max="6" width="5.81640625" style="1" bestFit="1" customWidth="1"/>
    <col min="7" max="7" width="88.54296875" style="1" bestFit="1" customWidth="1"/>
    <col min="8" max="8" width="8.7265625" customWidth="1"/>
    <col min="9" max="9" width="10.26953125" bestFit="1" customWidth="1"/>
    <col min="10" max="15" width="8.7265625" customWidth="1"/>
    <col min="17" max="16384" width="8.7265625" style="1"/>
  </cols>
  <sheetData>
    <row r="1" spans="2:11" ht="7" customHeight="1" x14ac:dyDescent="0.35"/>
    <row r="2" spans="2:11" ht="15.5" x14ac:dyDescent="0.35">
      <c r="B2" s="18" t="s">
        <v>61</v>
      </c>
      <c r="C2" s="19"/>
      <c r="D2" s="19"/>
      <c r="E2" s="19"/>
      <c r="F2" s="19"/>
      <c r="G2" s="20"/>
      <c r="I2" s="21" t="s">
        <v>123</v>
      </c>
      <c r="J2" s="22"/>
      <c r="K2" s="23"/>
    </row>
    <row r="3" spans="2:11" x14ac:dyDescent="0.35">
      <c r="B3" s="24" t="s">
        <v>0</v>
      </c>
      <c r="C3" s="24"/>
      <c r="D3" s="24"/>
      <c r="E3" s="24"/>
      <c r="F3" s="24"/>
      <c r="G3" s="24"/>
      <c r="I3" s="9" t="s">
        <v>124</v>
      </c>
      <c r="J3" s="9" t="s">
        <v>121</v>
      </c>
      <c r="K3" s="9" t="s">
        <v>122</v>
      </c>
    </row>
    <row r="4" spans="2:11" x14ac:dyDescent="0.35">
      <c r="B4" s="7" t="s">
        <v>72</v>
      </c>
      <c r="C4" s="33"/>
      <c r="D4" s="33"/>
      <c r="E4" s="8" t="s">
        <v>1</v>
      </c>
      <c r="F4" s="7" t="s">
        <v>7</v>
      </c>
      <c r="G4" s="7" t="s">
        <v>2</v>
      </c>
      <c r="I4" s="10">
        <v>0</v>
      </c>
      <c r="J4" s="10">
        <v>0</v>
      </c>
      <c r="K4" s="10">
        <v>0</v>
      </c>
    </row>
    <row r="5" spans="2:11" ht="14.5" customHeight="1" x14ac:dyDescent="0.35">
      <c r="B5" s="12">
        <v>1</v>
      </c>
      <c r="C5" s="36">
        <v>9</v>
      </c>
      <c r="D5" s="36">
        <f>B5/C5</f>
        <v>0.1111111111111111</v>
      </c>
      <c r="E5" s="14">
        <v>60</v>
      </c>
      <c r="F5" s="13" t="s">
        <v>13</v>
      </c>
      <c r="G5" s="13" t="s">
        <v>13</v>
      </c>
      <c r="I5" s="10">
        <v>1</v>
      </c>
      <c r="J5" s="10">
        <f>FLOOR(I5/2,1) +1</f>
        <v>1</v>
      </c>
      <c r="K5" s="10">
        <f>FLOOR(I5/3*2,1) +1</f>
        <v>1</v>
      </c>
    </row>
    <row r="6" spans="2:11" x14ac:dyDescent="0.35">
      <c r="B6" s="12">
        <v>2</v>
      </c>
      <c r="C6" s="36">
        <v>9</v>
      </c>
      <c r="D6" s="36">
        <f t="shared" ref="D6:D13" si="0">B6/C6</f>
        <v>0.22222222222222221</v>
      </c>
      <c r="E6" s="14">
        <v>60</v>
      </c>
      <c r="F6" s="13" t="s">
        <v>13</v>
      </c>
      <c r="G6" s="13" t="s">
        <v>13</v>
      </c>
      <c r="I6" s="10">
        <v>2</v>
      </c>
      <c r="J6" s="10">
        <f t="shared" ref="J6:J37" si="1">FLOOR(I6/2,1) +1</f>
        <v>2</v>
      </c>
      <c r="K6" s="10">
        <f t="shared" ref="K6:K37" si="2">FLOOR(I6/3*2,1) +1</f>
        <v>2</v>
      </c>
    </row>
    <row r="7" spans="2:11" x14ac:dyDescent="0.35">
      <c r="B7" s="12">
        <v>3</v>
      </c>
      <c r="C7" s="36">
        <v>9</v>
      </c>
      <c r="D7" s="36">
        <f t="shared" si="0"/>
        <v>0.33333333333333331</v>
      </c>
      <c r="E7" s="14">
        <v>60</v>
      </c>
      <c r="F7" s="13" t="s">
        <v>13</v>
      </c>
      <c r="G7" s="13" t="s">
        <v>13</v>
      </c>
      <c r="I7" s="10">
        <v>3</v>
      </c>
      <c r="J7" s="10">
        <f t="shared" si="1"/>
        <v>2</v>
      </c>
      <c r="K7" s="10">
        <f t="shared" si="2"/>
        <v>3</v>
      </c>
    </row>
    <row r="8" spans="2:11" x14ac:dyDescent="0.35">
      <c r="B8" s="3">
        <v>4</v>
      </c>
      <c r="C8" s="37">
        <v>9</v>
      </c>
      <c r="D8" s="39">
        <f t="shared" si="0"/>
        <v>0.44444444444444442</v>
      </c>
      <c r="E8" s="4">
        <v>60</v>
      </c>
      <c r="F8" s="5" t="s">
        <v>13</v>
      </c>
      <c r="G8" s="5" t="s">
        <v>13</v>
      </c>
      <c r="I8" s="10">
        <v>4</v>
      </c>
      <c r="J8" s="10">
        <f t="shared" si="1"/>
        <v>3</v>
      </c>
      <c r="K8" s="10">
        <f t="shared" si="2"/>
        <v>3</v>
      </c>
    </row>
    <row r="9" spans="2:11" x14ac:dyDescent="0.35">
      <c r="B9" s="3">
        <v>5</v>
      </c>
      <c r="C9" s="37">
        <v>9</v>
      </c>
      <c r="D9" s="39">
        <f t="shared" si="0"/>
        <v>0.55555555555555558</v>
      </c>
      <c r="E9" s="4">
        <v>140</v>
      </c>
      <c r="F9" s="5">
        <v>5</v>
      </c>
      <c r="G9" s="5" t="s">
        <v>12</v>
      </c>
      <c r="I9" s="10">
        <v>5</v>
      </c>
      <c r="J9" s="10">
        <f t="shared" si="1"/>
        <v>3</v>
      </c>
      <c r="K9" s="10">
        <f t="shared" si="2"/>
        <v>4</v>
      </c>
    </row>
    <row r="10" spans="2:11" x14ac:dyDescent="0.35">
      <c r="B10" s="3">
        <v>6</v>
      </c>
      <c r="C10" s="37">
        <v>9</v>
      </c>
      <c r="D10" s="39">
        <f t="shared" si="0"/>
        <v>0.66666666666666663</v>
      </c>
      <c r="E10" s="4">
        <v>99</v>
      </c>
      <c r="F10" s="5">
        <v>5</v>
      </c>
      <c r="G10" s="5" t="s">
        <v>73</v>
      </c>
      <c r="I10" s="10">
        <v>6</v>
      </c>
      <c r="J10" s="10">
        <f t="shared" si="1"/>
        <v>4</v>
      </c>
      <c r="K10" s="10">
        <f t="shared" si="2"/>
        <v>5</v>
      </c>
    </row>
    <row r="11" spans="2:11" x14ac:dyDescent="0.35">
      <c r="B11" s="3">
        <v>7</v>
      </c>
      <c r="C11" s="37">
        <v>9</v>
      </c>
      <c r="D11" s="39">
        <f t="shared" si="0"/>
        <v>0.77777777777777779</v>
      </c>
      <c r="E11" s="4">
        <v>155</v>
      </c>
      <c r="F11" s="5">
        <v>5</v>
      </c>
      <c r="G11" s="5" t="s">
        <v>74</v>
      </c>
      <c r="I11" s="10">
        <v>7</v>
      </c>
      <c r="J11" s="10">
        <f t="shared" si="1"/>
        <v>4</v>
      </c>
      <c r="K11" s="10">
        <f t="shared" si="2"/>
        <v>5</v>
      </c>
    </row>
    <row r="12" spans="2:11" x14ac:dyDescent="0.35">
      <c r="B12" s="3">
        <v>8</v>
      </c>
      <c r="C12" s="37">
        <v>9</v>
      </c>
      <c r="D12" s="39">
        <f t="shared" si="0"/>
        <v>0.88888888888888884</v>
      </c>
      <c r="E12" s="4">
        <v>113</v>
      </c>
      <c r="F12" s="5">
        <v>6</v>
      </c>
      <c r="G12" s="5" t="s">
        <v>75</v>
      </c>
      <c r="I12" s="10">
        <v>8</v>
      </c>
      <c r="J12" s="10">
        <f t="shared" si="1"/>
        <v>5</v>
      </c>
      <c r="K12" s="10">
        <f t="shared" si="2"/>
        <v>6</v>
      </c>
    </row>
    <row r="13" spans="2:11" x14ac:dyDescent="0.35">
      <c r="B13" s="3">
        <v>9</v>
      </c>
      <c r="C13" s="37">
        <v>9</v>
      </c>
      <c r="D13" s="39">
        <f t="shared" si="0"/>
        <v>1</v>
      </c>
      <c r="E13" s="4">
        <v>70</v>
      </c>
      <c r="F13" s="5">
        <v>6</v>
      </c>
      <c r="G13" s="5" t="s">
        <v>76</v>
      </c>
      <c r="I13" s="10">
        <v>9</v>
      </c>
      <c r="J13" s="10">
        <f t="shared" si="1"/>
        <v>5</v>
      </c>
      <c r="K13" s="10">
        <f t="shared" si="2"/>
        <v>7</v>
      </c>
    </row>
    <row r="14" spans="2:11" x14ac:dyDescent="0.35">
      <c r="B14" s="6"/>
      <c r="C14" s="35"/>
      <c r="D14" s="35"/>
      <c r="I14" s="10">
        <v>10</v>
      </c>
      <c r="J14" s="10">
        <f t="shared" si="1"/>
        <v>6</v>
      </c>
      <c r="K14" s="10">
        <f t="shared" si="2"/>
        <v>7</v>
      </c>
    </row>
    <row r="15" spans="2:11" x14ac:dyDescent="0.35">
      <c r="B15" s="24" t="s">
        <v>3</v>
      </c>
      <c r="C15" s="24"/>
      <c r="D15" s="24"/>
      <c r="E15" s="24"/>
      <c r="F15" s="24"/>
      <c r="G15" s="24"/>
      <c r="I15" s="10">
        <v>11</v>
      </c>
      <c r="J15" s="10">
        <f t="shared" si="1"/>
        <v>6</v>
      </c>
      <c r="K15" s="10">
        <f t="shared" si="2"/>
        <v>8</v>
      </c>
    </row>
    <row r="16" spans="2:11" x14ac:dyDescent="0.35">
      <c r="B16" s="7" t="s">
        <v>72</v>
      </c>
      <c r="C16" s="33"/>
      <c r="D16" s="33"/>
      <c r="E16" s="8" t="s">
        <v>1</v>
      </c>
      <c r="F16" s="7" t="s">
        <v>7</v>
      </c>
      <c r="G16" s="7" t="s">
        <v>2</v>
      </c>
      <c r="I16" s="10">
        <v>12</v>
      </c>
      <c r="J16" s="10">
        <f t="shared" si="1"/>
        <v>7</v>
      </c>
      <c r="K16" s="10">
        <f t="shared" si="2"/>
        <v>9</v>
      </c>
    </row>
    <row r="17" spans="2:11" x14ac:dyDescent="0.35">
      <c r="B17" s="12">
        <v>1</v>
      </c>
      <c r="C17" s="36">
        <v>15</v>
      </c>
      <c r="D17" s="36">
        <f>B17/C17</f>
        <v>6.6666666666666666E-2</v>
      </c>
      <c r="E17" s="14">
        <v>60</v>
      </c>
      <c r="F17" s="13" t="s">
        <v>13</v>
      </c>
      <c r="G17" s="13" t="s">
        <v>13</v>
      </c>
      <c r="I17" s="10">
        <v>13</v>
      </c>
      <c r="J17" s="10">
        <f t="shared" si="1"/>
        <v>7</v>
      </c>
      <c r="K17" s="10">
        <f t="shared" si="2"/>
        <v>9</v>
      </c>
    </row>
    <row r="18" spans="2:11" x14ac:dyDescent="0.35">
      <c r="B18" s="12">
        <v>2</v>
      </c>
      <c r="C18" s="36">
        <v>15</v>
      </c>
      <c r="D18" s="36">
        <f t="shared" ref="D18:D31" si="3">B18/C18</f>
        <v>0.13333333333333333</v>
      </c>
      <c r="E18" s="14">
        <v>60</v>
      </c>
      <c r="F18" s="13" t="s">
        <v>13</v>
      </c>
      <c r="G18" s="13" t="s">
        <v>13</v>
      </c>
      <c r="I18" s="10">
        <v>14</v>
      </c>
      <c r="J18" s="10">
        <f t="shared" si="1"/>
        <v>8</v>
      </c>
      <c r="K18" s="10">
        <f t="shared" si="2"/>
        <v>10</v>
      </c>
    </row>
    <row r="19" spans="2:11" x14ac:dyDescent="0.35">
      <c r="B19" s="12">
        <v>3</v>
      </c>
      <c r="C19" s="36">
        <v>15</v>
      </c>
      <c r="D19" s="36">
        <f t="shared" si="3"/>
        <v>0.2</v>
      </c>
      <c r="E19" s="14">
        <v>60</v>
      </c>
      <c r="F19" s="13" t="s">
        <v>13</v>
      </c>
      <c r="G19" s="13" t="s">
        <v>13</v>
      </c>
      <c r="I19" s="10">
        <v>15</v>
      </c>
      <c r="J19" s="10">
        <f t="shared" si="1"/>
        <v>8</v>
      </c>
      <c r="K19" s="10">
        <f t="shared" si="2"/>
        <v>11</v>
      </c>
    </row>
    <row r="20" spans="2:11" x14ac:dyDescent="0.35">
      <c r="B20" s="12">
        <v>4</v>
      </c>
      <c r="C20" s="36">
        <v>15</v>
      </c>
      <c r="D20" s="36">
        <f t="shared" si="3"/>
        <v>0.26666666666666666</v>
      </c>
      <c r="E20" s="14">
        <v>60</v>
      </c>
      <c r="F20" s="13" t="s">
        <v>13</v>
      </c>
      <c r="G20" s="13" t="s">
        <v>13</v>
      </c>
      <c r="I20" s="10">
        <v>16</v>
      </c>
      <c r="J20" s="10">
        <f t="shared" si="1"/>
        <v>9</v>
      </c>
      <c r="K20" s="10">
        <f t="shared" si="2"/>
        <v>11</v>
      </c>
    </row>
    <row r="21" spans="2:11" x14ac:dyDescent="0.35">
      <c r="B21" s="12">
        <v>5</v>
      </c>
      <c r="C21" s="36">
        <v>15</v>
      </c>
      <c r="D21" s="36">
        <f t="shared" si="3"/>
        <v>0.33333333333333331</v>
      </c>
      <c r="E21" s="14">
        <v>60</v>
      </c>
      <c r="F21" s="13" t="s">
        <v>13</v>
      </c>
      <c r="G21" s="13" t="s">
        <v>13</v>
      </c>
      <c r="I21" s="10">
        <v>17</v>
      </c>
      <c r="J21" s="10">
        <f t="shared" si="1"/>
        <v>9</v>
      </c>
      <c r="K21" s="10">
        <f t="shared" si="2"/>
        <v>12</v>
      </c>
    </row>
    <row r="22" spans="2:11" x14ac:dyDescent="0.35">
      <c r="B22" s="12">
        <v>6</v>
      </c>
      <c r="C22" s="36">
        <v>15</v>
      </c>
      <c r="D22" s="36">
        <f t="shared" si="3"/>
        <v>0.4</v>
      </c>
      <c r="E22" s="14">
        <v>60</v>
      </c>
      <c r="F22" s="13" t="s">
        <v>13</v>
      </c>
      <c r="G22" s="13" t="s">
        <v>13</v>
      </c>
      <c r="I22" s="10">
        <v>18</v>
      </c>
      <c r="J22" s="10">
        <f t="shared" si="1"/>
        <v>10</v>
      </c>
      <c r="K22" s="10">
        <f t="shared" si="2"/>
        <v>13</v>
      </c>
    </row>
    <row r="23" spans="2:11" x14ac:dyDescent="0.35">
      <c r="B23" s="3">
        <v>7</v>
      </c>
      <c r="C23" s="37">
        <v>15</v>
      </c>
      <c r="D23" s="39">
        <f t="shared" si="3"/>
        <v>0.46666666666666667</v>
      </c>
      <c r="E23" s="4">
        <v>60</v>
      </c>
      <c r="F23" s="5" t="s">
        <v>13</v>
      </c>
      <c r="G23" s="5" t="s">
        <v>13</v>
      </c>
      <c r="I23" s="10">
        <v>19</v>
      </c>
      <c r="J23" s="10">
        <f t="shared" si="1"/>
        <v>10</v>
      </c>
      <c r="K23" s="10">
        <f t="shared" si="2"/>
        <v>13</v>
      </c>
    </row>
    <row r="24" spans="2:11" x14ac:dyDescent="0.35">
      <c r="B24" s="3">
        <v>8</v>
      </c>
      <c r="C24" s="37">
        <v>15</v>
      </c>
      <c r="D24" s="39">
        <f t="shared" si="3"/>
        <v>0.53333333333333333</v>
      </c>
      <c r="E24" s="4">
        <v>43</v>
      </c>
      <c r="F24" s="4">
        <v>8</v>
      </c>
      <c r="G24" s="4" t="s">
        <v>77</v>
      </c>
      <c r="I24" s="10">
        <v>20</v>
      </c>
      <c r="J24" s="10">
        <f t="shared" si="1"/>
        <v>11</v>
      </c>
      <c r="K24" s="10">
        <f t="shared" si="2"/>
        <v>14</v>
      </c>
    </row>
    <row r="25" spans="2:11" x14ac:dyDescent="0.35">
      <c r="B25" s="3">
        <v>9</v>
      </c>
      <c r="C25" s="37">
        <v>15</v>
      </c>
      <c r="D25" s="39">
        <f t="shared" si="3"/>
        <v>0.6</v>
      </c>
      <c r="E25" s="4">
        <v>156</v>
      </c>
      <c r="F25" s="5">
        <v>8</v>
      </c>
      <c r="G25" s="4" t="s">
        <v>78</v>
      </c>
      <c r="I25" s="10">
        <v>21</v>
      </c>
      <c r="J25" s="10">
        <f t="shared" si="1"/>
        <v>11</v>
      </c>
      <c r="K25" s="10">
        <f t="shared" si="2"/>
        <v>15</v>
      </c>
    </row>
    <row r="26" spans="2:11" x14ac:dyDescent="0.35">
      <c r="B26" s="3">
        <v>10</v>
      </c>
      <c r="C26" s="37">
        <v>15</v>
      </c>
      <c r="D26" s="39">
        <f t="shared" si="3"/>
        <v>0.66666666666666663</v>
      </c>
      <c r="E26" s="4">
        <v>109</v>
      </c>
      <c r="F26" s="5">
        <v>9</v>
      </c>
      <c r="G26" s="4" t="s">
        <v>79</v>
      </c>
      <c r="I26" s="10">
        <v>22</v>
      </c>
      <c r="J26" s="10">
        <f t="shared" si="1"/>
        <v>12</v>
      </c>
      <c r="K26" s="10">
        <f t="shared" si="2"/>
        <v>15</v>
      </c>
    </row>
    <row r="27" spans="2:11" x14ac:dyDescent="0.35">
      <c r="B27" s="3">
        <v>11</v>
      </c>
      <c r="C27" s="37">
        <v>15</v>
      </c>
      <c r="D27" s="39">
        <f t="shared" si="3"/>
        <v>0.73333333333333328</v>
      </c>
      <c r="E27" s="4">
        <v>109</v>
      </c>
      <c r="F27" s="5">
        <v>8</v>
      </c>
      <c r="G27" s="4" t="s">
        <v>80</v>
      </c>
      <c r="I27" s="10">
        <v>23</v>
      </c>
      <c r="J27" s="10">
        <f t="shared" si="1"/>
        <v>12</v>
      </c>
      <c r="K27" s="10">
        <f t="shared" si="2"/>
        <v>16</v>
      </c>
    </row>
    <row r="28" spans="2:11" x14ac:dyDescent="0.35">
      <c r="B28" s="3">
        <v>12</v>
      </c>
      <c r="C28" s="37">
        <v>15</v>
      </c>
      <c r="D28" s="39">
        <f t="shared" si="3"/>
        <v>0.8</v>
      </c>
      <c r="E28" s="4">
        <v>152</v>
      </c>
      <c r="F28" s="5">
        <v>8</v>
      </c>
      <c r="G28" s="4" t="s">
        <v>81</v>
      </c>
      <c r="I28" s="10">
        <v>24</v>
      </c>
      <c r="J28" s="10">
        <f t="shared" si="1"/>
        <v>13</v>
      </c>
      <c r="K28" s="10">
        <f t="shared" si="2"/>
        <v>17</v>
      </c>
    </row>
    <row r="29" spans="2:11" x14ac:dyDescent="0.35">
      <c r="B29" s="3">
        <v>13</v>
      </c>
      <c r="C29" s="37">
        <v>15</v>
      </c>
      <c r="D29" s="39">
        <f t="shared" si="3"/>
        <v>0.8666666666666667</v>
      </c>
      <c r="E29" s="4">
        <v>64</v>
      </c>
      <c r="F29" s="5">
        <v>9</v>
      </c>
      <c r="G29" s="4" t="s">
        <v>82</v>
      </c>
      <c r="I29" s="10">
        <v>25</v>
      </c>
      <c r="J29" s="10">
        <f t="shared" si="1"/>
        <v>13</v>
      </c>
      <c r="K29" s="10">
        <f t="shared" si="2"/>
        <v>17</v>
      </c>
    </row>
    <row r="30" spans="2:11" x14ac:dyDescent="0.35">
      <c r="B30" s="3">
        <v>14</v>
      </c>
      <c r="C30" s="37">
        <v>15</v>
      </c>
      <c r="D30" s="39">
        <f t="shared" si="3"/>
        <v>0.93333333333333335</v>
      </c>
      <c r="E30" s="4">
        <v>68</v>
      </c>
      <c r="F30" s="5">
        <v>9</v>
      </c>
      <c r="G30" s="4" t="s">
        <v>83</v>
      </c>
      <c r="I30" s="10">
        <v>26</v>
      </c>
      <c r="J30" s="10">
        <f t="shared" si="1"/>
        <v>14</v>
      </c>
      <c r="K30" s="10">
        <f t="shared" si="2"/>
        <v>18</v>
      </c>
    </row>
    <row r="31" spans="2:11" x14ac:dyDescent="0.35">
      <c r="B31" s="3">
        <v>15</v>
      </c>
      <c r="C31" s="37">
        <v>15</v>
      </c>
      <c r="D31" s="39">
        <f t="shared" si="3"/>
        <v>1</v>
      </c>
      <c r="E31" s="4">
        <v>70</v>
      </c>
      <c r="F31" s="5">
        <v>8</v>
      </c>
      <c r="G31" s="4" t="s">
        <v>84</v>
      </c>
      <c r="I31" s="10">
        <v>27</v>
      </c>
      <c r="J31" s="10">
        <f t="shared" si="1"/>
        <v>14</v>
      </c>
      <c r="K31" s="10">
        <f t="shared" si="2"/>
        <v>19</v>
      </c>
    </row>
    <row r="32" spans="2:11" x14ac:dyDescent="0.35">
      <c r="B32" s="6"/>
      <c r="C32" s="35"/>
      <c r="D32" s="35"/>
      <c r="I32" s="10">
        <v>28</v>
      </c>
      <c r="J32" s="10">
        <f t="shared" si="1"/>
        <v>15</v>
      </c>
      <c r="K32" s="10">
        <f t="shared" si="2"/>
        <v>19</v>
      </c>
    </row>
    <row r="33" spans="2:11" x14ac:dyDescent="0.35">
      <c r="B33" s="24" t="s">
        <v>4</v>
      </c>
      <c r="C33" s="24"/>
      <c r="D33" s="24"/>
      <c r="E33" s="24"/>
      <c r="F33" s="24"/>
      <c r="G33" s="24"/>
      <c r="I33" s="10">
        <v>29</v>
      </c>
      <c r="J33" s="10">
        <f t="shared" si="1"/>
        <v>15</v>
      </c>
      <c r="K33" s="10">
        <f t="shared" si="2"/>
        <v>20</v>
      </c>
    </row>
    <row r="34" spans="2:11" x14ac:dyDescent="0.35">
      <c r="B34" s="7" t="s">
        <v>72</v>
      </c>
      <c r="C34" s="33"/>
      <c r="D34" s="33"/>
      <c r="E34" s="8" t="s">
        <v>1</v>
      </c>
      <c r="F34" s="7" t="s">
        <v>7</v>
      </c>
      <c r="G34" s="7" t="s">
        <v>2</v>
      </c>
      <c r="I34" s="10">
        <v>30</v>
      </c>
      <c r="J34" s="10">
        <f t="shared" si="1"/>
        <v>16</v>
      </c>
      <c r="K34" s="10">
        <f t="shared" si="2"/>
        <v>21</v>
      </c>
    </row>
    <row r="35" spans="2:11" x14ac:dyDescent="0.35">
      <c r="B35" s="12">
        <v>1</v>
      </c>
      <c r="C35" s="36">
        <v>21</v>
      </c>
      <c r="D35" s="36">
        <f>B35/C35</f>
        <v>4.7619047619047616E-2</v>
      </c>
      <c r="E35" s="14">
        <v>60</v>
      </c>
      <c r="F35" s="13" t="s">
        <v>13</v>
      </c>
      <c r="G35" s="13" t="s">
        <v>13</v>
      </c>
      <c r="I35" s="10">
        <v>31</v>
      </c>
      <c r="J35" s="10">
        <f t="shared" si="1"/>
        <v>16</v>
      </c>
      <c r="K35" s="10">
        <f t="shared" si="2"/>
        <v>21</v>
      </c>
    </row>
    <row r="36" spans="2:11" x14ac:dyDescent="0.35">
      <c r="B36" s="12">
        <v>2</v>
      </c>
      <c r="C36" s="36">
        <v>21</v>
      </c>
      <c r="D36" s="36">
        <f t="shared" ref="D36:D55" si="4">B36/C36</f>
        <v>9.5238095238095233E-2</v>
      </c>
      <c r="E36" s="14">
        <v>60</v>
      </c>
      <c r="F36" s="13" t="s">
        <v>13</v>
      </c>
      <c r="G36" s="13" t="s">
        <v>13</v>
      </c>
      <c r="I36" s="10">
        <v>32</v>
      </c>
      <c r="J36" s="10">
        <f t="shared" si="1"/>
        <v>17</v>
      </c>
      <c r="K36" s="10">
        <f t="shared" si="2"/>
        <v>22</v>
      </c>
    </row>
    <row r="37" spans="2:11" x14ac:dyDescent="0.35">
      <c r="B37" s="12">
        <v>3</v>
      </c>
      <c r="C37" s="36">
        <v>21</v>
      </c>
      <c r="D37" s="36">
        <f t="shared" si="4"/>
        <v>0.14285714285714285</v>
      </c>
      <c r="E37" s="14">
        <v>60</v>
      </c>
      <c r="F37" s="13" t="s">
        <v>13</v>
      </c>
      <c r="G37" s="13" t="s">
        <v>13</v>
      </c>
      <c r="I37" s="10">
        <v>33</v>
      </c>
      <c r="J37" s="10">
        <f t="shared" si="1"/>
        <v>17</v>
      </c>
      <c r="K37" s="10">
        <f t="shared" si="2"/>
        <v>23</v>
      </c>
    </row>
    <row r="38" spans="2:11" ht="14.5" customHeight="1" x14ac:dyDescent="0.35">
      <c r="B38" s="12">
        <v>4</v>
      </c>
      <c r="C38" s="36">
        <v>21</v>
      </c>
      <c r="D38" s="36">
        <f t="shared" si="4"/>
        <v>0.19047619047619047</v>
      </c>
      <c r="E38" s="14">
        <v>60</v>
      </c>
      <c r="F38" s="13" t="s">
        <v>13</v>
      </c>
      <c r="G38" s="13" t="s">
        <v>13</v>
      </c>
      <c r="I38" s="10">
        <v>34</v>
      </c>
      <c r="J38" s="10">
        <f t="shared" ref="J38" si="5">FLOOR(I38/2,1) +1</f>
        <v>18</v>
      </c>
      <c r="K38" s="10">
        <f t="shared" ref="K38" si="6">FLOOR(I38/3*2,1) +1</f>
        <v>23</v>
      </c>
    </row>
    <row r="39" spans="2:11" x14ac:dyDescent="0.35">
      <c r="B39" s="12">
        <v>5</v>
      </c>
      <c r="C39" s="36">
        <v>21</v>
      </c>
      <c r="D39" s="36">
        <f t="shared" si="4"/>
        <v>0.23809523809523808</v>
      </c>
      <c r="E39" s="14">
        <v>60</v>
      </c>
      <c r="F39" s="13" t="s">
        <v>13</v>
      </c>
      <c r="G39" s="13" t="s">
        <v>13</v>
      </c>
      <c r="I39" s="10">
        <v>35</v>
      </c>
      <c r="J39" s="10">
        <f t="shared" ref="J39" si="7">FLOOR(I39/2,1) +1</f>
        <v>18</v>
      </c>
      <c r="K39" s="10">
        <f t="shared" ref="K39" si="8">FLOOR(I39/3*2,1) +1</f>
        <v>24</v>
      </c>
    </row>
    <row r="40" spans="2:11" x14ac:dyDescent="0.35">
      <c r="B40" s="12">
        <v>6</v>
      </c>
      <c r="C40" s="36">
        <v>21</v>
      </c>
      <c r="D40" s="36">
        <f t="shared" si="4"/>
        <v>0.2857142857142857</v>
      </c>
      <c r="E40" s="14">
        <v>60</v>
      </c>
      <c r="F40" s="13" t="s">
        <v>13</v>
      </c>
      <c r="G40" s="13" t="s">
        <v>13</v>
      </c>
    </row>
    <row r="41" spans="2:11" x14ac:dyDescent="0.35">
      <c r="B41" s="12">
        <v>7</v>
      </c>
      <c r="C41" s="36">
        <v>21</v>
      </c>
      <c r="D41" s="36">
        <f t="shared" si="4"/>
        <v>0.33333333333333331</v>
      </c>
      <c r="E41" s="14">
        <v>60</v>
      </c>
      <c r="F41" s="13" t="s">
        <v>13</v>
      </c>
      <c r="G41" s="13" t="s">
        <v>13</v>
      </c>
      <c r="I41" s="21" t="s">
        <v>128</v>
      </c>
      <c r="J41" s="22"/>
      <c r="K41" s="23"/>
    </row>
    <row r="42" spans="2:11" x14ac:dyDescent="0.35">
      <c r="B42" s="12">
        <v>8</v>
      </c>
      <c r="C42" s="36">
        <v>21</v>
      </c>
      <c r="D42" s="36">
        <f t="shared" si="4"/>
        <v>0.38095238095238093</v>
      </c>
      <c r="E42" s="14">
        <v>60</v>
      </c>
      <c r="F42" s="13" t="s">
        <v>13</v>
      </c>
      <c r="G42" s="13" t="s">
        <v>13</v>
      </c>
      <c r="I42" s="9" t="s">
        <v>124</v>
      </c>
      <c r="J42" s="9" t="s">
        <v>121</v>
      </c>
      <c r="K42" s="9" t="s">
        <v>122</v>
      </c>
    </row>
    <row r="43" spans="2:11" x14ac:dyDescent="0.35">
      <c r="B43" s="12">
        <v>9</v>
      </c>
      <c r="C43" s="36">
        <v>21</v>
      </c>
      <c r="D43" s="36">
        <f t="shared" si="4"/>
        <v>0.42857142857142855</v>
      </c>
      <c r="E43" s="14">
        <v>60</v>
      </c>
      <c r="F43" s="13" t="s">
        <v>13</v>
      </c>
      <c r="G43" s="13" t="s">
        <v>13</v>
      </c>
      <c r="I43" s="30">
        <v>1</v>
      </c>
      <c r="J43" s="30">
        <f>(FLOOR(I43*100/2,1) +1)/100</f>
        <v>0.51</v>
      </c>
      <c r="K43" s="30">
        <f>(FLOOR(I43*100/3*2,1) +1)/100</f>
        <v>0.67</v>
      </c>
    </row>
    <row r="44" spans="2:11" x14ac:dyDescent="0.35">
      <c r="B44" s="3">
        <v>10</v>
      </c>
      <c r="C44" s="37">
        <v>21</v>
      </c>
      <c r="D44" s="39">
        <f t="shared" si="4"/>
        <v>0.47619047619047616</v>
      </c>
      <c r="E44" s="4">
        <v>60</v>
      </c>
      <c r="F44" s="5" t="s">
        <v>13</v>
      </c>
      <c r="G44" s="5" t="s">
        <v>13</v>
      </c>
      <c r="I44" s="31">
        <v>960</v>
      </c>
    </row>
    <row r="45" spans="2:11" x14ac:dyDescent="0.35">
      <c r="B45" s="3">
        <v>11</v>
      </c>
      <c r="C45" s="37">
        <v>21</v>
      </c>
      <c r="D45" s="39">
        <f t="shared" si="4"/>
        <v>0.52380952380952384</v>
      </c>
      <c r="E45" s="4">
        <v>900</v>
      </c>
      <c r="F45" s="5" t="s">
        <v>13</v>
      </c>
      <c r="G45" s="5" t="s">
        <v>13</v>
      </c>
      <c r="I45" s="31">
        <v>0</v>
      </c>
    </row>
    <row r="46" spans="2:11" x14ac:dyDescent="0.35">
      <c r="B46" s="3">
        <v>12</v>
      </c>
      <c r="C46" s="37">
        <v>21</v>
      </c>
      <c r="D46" s="39">
        <f t="shared" si="4"/>
        <v>0.5714285714285714</v>
      </c>
      <c r="E46" s="4">
        <v>900</v>
      </c>
      <c r="F46" s="5" t="s">
        <v>13</v>
      </c>
      <c r="G46" s="5" t="s">
        <v>13</v>
      </c>
      <c r="I46" s="28" t="s">
        <v>127</v>
      </c>
      <c r="J46" s="28"/>
      <c r="K46" s="28"/>
    </row>
    <row r="47" spans="2:11" x14ac:dyDescent="0.35">
      <c r="B47" s="3">
        <v>13</v>
      </c>
      <c r="C47" s="37">
        <v>21</v>
      </c>
      <c r="D47" s="39">
        <f t="shared" si="4"/>
        <v>0.61904761904761907</v>
      </c>
      <c r="E47" s="4">
        <v>187</v>
      </c>
      <c r="F47" s="5">
        <v>12</v>
      </c>
      <c r="G47" s="5" t="s">
        <v>85</v>
      </c>
      <c r="I47" s="28"/>
      <c r="J47" s="28"/>
      <c r="K47" s="28"/>
    </row>
    <row r="48" spans="2:11" x14ac:dyDescent="0.35">
      <c r="B48" s="3">
        <v>14</v>
      </c>
      <c r="C48" s="37">
        <v>21</v>
      </c>
      <c r="D48" s="39">
        <f t="shared" si="4"/>
        <v>0.66666666666666663</v>
      </c>
      <c r="E48" s="4">
        <v>102</v>
      </c>
      <c r="F48" s="5">
        <v>11</v>
      </c>
      <c r="G48" s="5" t="s">
        <v>86</v>
      </c>
      <c r="I48" s="28"/>
      <c r="J48" s="28"/>
      <c r="K48" s="28"/>
    </row>
    <row r="49" spans="2:7" x14ac:dyDescent="0.35">
      <c r="B49" s="3">
        <v>15</v>
      </c>
      <c r="C49" s="37">
        <v>21</v>
      </c>
      <c r="D49" s="39">
        <f t="shared" si="4"/>
        <v>0.7142857142857143</v>
      </c>
      <c r="E49" s="4">
        <v>104</v>
      </c>
      <c r="F49" s="5">
        <v>11</v>
      </c>
      <c r="G49" s="5" t="s">
        <v>87</v>
      </c>
    </row>
    <row r="50" spans="2:7" x14ac:dyDescent="0.35">
      <c r="B50" s="3">
        <v>16</v>
      </c>
      <c r="C50" s="37">
        <v>21</v>
      </c>
      <c r="D50" s="39">
        <f t="shared" si="4"/>
        <v>0.76190476190476186</v>
      </c>
      <c r="E50" s="4">
        <v>163</v>
      </c>
      <c r="F50" s="5">
        <v>11</v>
      </c>
      <c r="G50" s="5" t="s">
        <v>88</v>
      </c>
    </row>
    <row r="51" spans="2:7" x14ac:dyDescent="0.35">
      <c r="B51" s="3">
        <v>17</v>
      </c>
      <c r="C51" s="37">
        <v>21</v>
      </c>
      <c r="D51" s="39">
        <f t="shared" si="4"/>
        <v>0.80952380952380953</v>
      </c>
      <c r="E51" s="4">
        <v>113</v>
      </c>
      <c r="F51" s="5">
        <v>11</v>
      </c>
      <c r="G51" s="5" t="s">
        <v>89</v>
      </c>
    </row>
    <row r="52" spans="2:7" x14ac:dyDescent="0.35">
      <c r="B52" s="3">
        <v>18</v>
      </c>
      <c r="C52" s="37">
        <v>21</v>
      </c>
      <c r="D52" s="39">
        <f t="shared" si="4"/>
        <v>0.8571428571428571</v>
      </c>
      <c r="E52" s="4">
        <v>100</v>
      </c>
      <c r="F52" s="5">
        <v>12</v>
      </c>
      <c r="G52" s="5" t="s">
        <v>90</v>
      </c>
    </row>
    <row r="53" spans="2:7" x14ac:dyDescent="0.35">
      <c r="B53" s="3">
        <v>19</v>
      </c>
      <c r="C53" s="37">
        <v>21</v>
      </c>
      <c r="D53" s="39">
        <f t="shared" si="4"/>
        <v>0.90476190476190477</v>
      </c>
      <c r="E53" s="4">
        <v>118</v>
      </c>
      <c r="F53" s="5">
        <v>11</v>
      </c>
      <c r="G53" s="5" t="s">
        <v>91</v>
      </c>
    </row>
    <row r="54" spans="2:7" x14ac:dyDescent="0.35">
      <c r="B54" s="3">
        <v>20</v>
      </c>
      <c r="C54" s="37">
        <v>21</v>
      </c>
      <c r="D54" s="39">
        <f t="shared" si="4"/>
        <v>0.95238095238095233</v>
      </c>
      <c r="E54" s="4">
        <v>112</v>
      </c>
      <c r="F54" s="5">
        <v>12</v>
      </c>
      <c r="G54" s="5" t="s">
        <v>92</v>
      </c>
    </row>
    <row r="55" spans="2:7" x14ac:dyDescent="0.35">
      <c r="B55" s="3">
        <v>21</v>
      </c>
      <c r="C55" s="37">
        <v>21</v>
      </c>
      <c r="D55" s="39">
        <f t="shared" si="4"/>
        <v>1</v>
      </c>
      <c r="E55" s="4">
        <v>90</v>
      </c>
      <c r="F55" s="5">
        <v>11</v>
      </c>
      <c r="G55" s="5" t="s">
        <v>93</v>
      </c>
    </row>
    <row r="57" spans="2:7" x14ac:dyDescent="0.35">
      <c r="B57" s="24" t="s">
        <v>5</v>
      </c>
      <c r="C57" s="24"/>
      <c r="D57" s="24"/>
      <c r="E57" s="24"/>
      <c r="F57" s="24"/>
      <c r="G57" s="24"/>
    </row>
    <row r="58" spans="2:7" x14ac:dyDescent="0.35">
      <c r="B58" s="7" t="s">
        <v>72</v>
      </c>
      <c r="C58" s="33"/>
      <c r="D58" s="33"/>
      <c r="E58" s="8" t="s">
        <v>1</v>
      </c>
      <c r="F58" s="7" t="s">
        <v>7</v>
      </c>
      <c r="G58" s="7" t="s">
        <v>2</v>
      </c>
    </row>
    <row r="59" spans="2:7" x14ac:dyDescent="0.35">
      <c r="B59" s="12">
        <v>1</v>
      </c>
      <c r="C59" s="36">
        <v>27</v>
      </c>
      <c r="D59" s="36">
        <f>B59/C59</f>
        <v>3.7037037037037035E-2</v>
      </c>
      <c r="E59" s="14">
        <v>60</v>
      </c>
      <c r="F59" s="13" t="s">
        <v>13</v>
      </c>
      <c r="G59" s="13" t="s">
        <v>13</v>
      </c>
    </row>
    <row r="60" spans="2:7" x14ac:dyDescent="0.35">
      <c r="B60" s="12">
        <v>2</v>
      </c>
      <c r="C60" s="36">
        <v>27</v>
      </c>
      <c r="D60" s="36">
        <f t="shared" ref="D60:D85" si="9">B60/C60</f>
        <v>7.407407407407407E-2</v>
      </c>
      <c r="E60" s="14">
        <v>60</v>
      </c>
      <c r="F60" s="13" t="s">
        <v>13</v>
      </c>
      <c r="G60" s="13" t="s">
        <v>13</v>
      </c>
    </row>
    <row r="61" spans="2:7" x14ac:dyDescent="0.35">
      <c r="B61" s="12">
        <v>3</v>
      </c>
      <c r="C61" s="36">
        <v>27</v>
      </c>
      <c r="D61" s="36">
        <f t="shared" si="9"/>
        <v>0.1111111111111111</v>
      </c>
      <c r="E61" s="14">
        <v>60</v>
      </c>
      <c r="F61" s="13" t="s">
        <v>13</v>
      </c>
      <c r="G61" s="13" t="s">
        <v>13</v>
      </c>
    </row>
    <row r="62" spans="2:7" x14ac:dyDescent="0.35">
      <c r="B62" s="12">
        <v>4</v>
      </c>
      <c r="C62" s="36">
        <v>27</v>
      </c>
      <c r="D62" s="36">
        <f t="shared" si="9"/>
        <v>0.14814814814814814</v>
      </c>
      <c r="E62" s="14">
        <v>60</v>
      </c>
      <c r="F62" s="13" t="s">
        <v>13</v>
      </c>
      <c r="G62" s="13" t="s">
        <v>13</v>
      </c>
    </row>
    <row r="63" spans="2:7" x14ac:dyDescent="0.35">
      <c r="B63" s="12">
        <v>5</v>
      </c>
      <c r="C63" s="36">
        <v>27</v>
      </c>
      <c r="D63" s="36">
        <f t="shared" si="9"/>
        <v>0.18518518518518517</v>
      </c>
      <c r="E63" s="14">
        <v>60</v>
      </c>
      <c r="F63" s="13" t="s">
        <v>13</v>
      </c>
      <c r="G63" s="13" t="s">
        <v>13</v>
      </c>
    </row>
    <row r="64" spans="2:7" x14ac:dyDescent="0.35">
      <c r="B64" s="12">
        <v>6</v>
      </c>
      <c r="C64" s="36">
        <v>27</v>
      </c>
      <c r="D64" s="36">
        <f t="shared" si="9"/>
        <v>0.22222222222222221</v>
      </c>
      <c r="E64" s="14">
        <v>60</v>
      </c>
      <c r="F64" s="13" t="s">
        <v>13</v>
      </c>
      <c r="G64" s="13" t="s">
        <v>13</v>
      </c>
    </row>
    <row r="65" spans="2:7" x14ac:dyDescent="0.35">
      <c r="B65" s="12">
        <v>7</v>
      </c>
      <c r="C65" s="36">
        <v>27</v>
      </c>
      <c r="D65" s="36">
        <f t="shared" si="9"/>
        <v>0.25925925925925924</v>
      </c>
      <c r="E65" s="14">
        <v>60</v>
      </c>
      <c r="F65" s="13" t="s">
        <v>13</v>
      </c>
      <c r="G65" s="13" t="s">
        <v>13</v>
      </c>
    </row>
    <row r="66" spans="2:7" x14ac:dyDescent="0.35">
      <c r="B66" s="12">
        <v>8</v>
      </c>
      <c r="C66" s="36">
        <v>27</v>
      </c>
      <c r="D66" s="36">
        <f t="shared" si="9"/>
        <v>0.29629629629629628</v>
      </c>
      <c r="E66" s="14">
        <v>60</v>
      </c>
      <c r="F66" s="13" t="s">
        <v>13</v>
      </c>
      <c r="G66" s="13" t="s">
        <v>13</v>
      </c>
    </row>
    <row r="67" spans="2:7" x14ac:dyDescent="0.35">
      <c r="B67" s="12">
        <v>9</v>
      </c>
      <c r="C67" s="36">
        <v>27</v>
      </c>
      <c r="D67" s="36">
        <f t="shared" si="9"/>
        <v>0.33333333333333331</v>
      </c>
      <c r="E67" s="14">
        <v>60</v>
      </c>
      <c r="F67" s="13" t="s">
        <v>13</v>
      </c>
      <c r="G67" s="13" t="s">
        <v>13</v>
      </c>
    </row>
    <row r="68" spans="2:7" x14ac:dyDescent="0.35">
      <c r="B68" s="12">
        <v>10</v>
      </c>
      <c r="C68" s="36">
        <v>27</v>
      </c>
      <c r="D68" s="36">
        <f t="shared" si="9"/>
        <v>0.37037037037037035</v>
      </c>
      <c r="E68" s="14">
        <v>60</v>
      </c>
      <c r="F68" s="13" t="s">
        <v>13</v>
      </c>
      <c r="G68" s="13" t="s">
        <v>13</v>
      </c>
    </row>
    <row r="69" spans="2:7" x14ac:dyDescent="0.35">
      <c r="B69" s="12">
        <v>11</v>
      </c>
      <c r="C69" s="36">
        <v>27</v>
      </c>
      <c r="D69" s="36">
        <f t="shared" si="9"/>
        <v>0.40740740740740738</v>
      </c>
      <c r="E69" s="14">
        <v>60</v>
      </c>
      <c r="F69" s="13" t="s">
        <v>13</v>
      </c>
      <c r="G69" s="13" t="s">
        <v>13</v>
      </c>
    </row>
    <row r="70" spans="2:7" x14ac:dyDescent="0.35">
      <c r="B70" s="12">
        <v>12</v>
      </c>
      <c r="C70" s="36">
        <v>27</v>
      </c>
      <c r="D70" s="36">
        <f t="shared" si="9"/>
        <v>0.44444444444444442</v>
      </c>
      <c r="E70" s="14">
        <v>60</v>
      </c>
      <c r="F70" s="13" t="s">
        <v>13</v>
      </c>
      <c r="G70" s="13" t="s">
        <v>13</v>
      </c>
    </row>
    <row r="71" spans="2:7" x14ac:dyDescent="0.35">
      <c r="B71" s="3">
        <v>13</v>
      </c>
      <c r="C71" s="37">
        <v>27</v>
      </c>
      <c r="D71" s="39">
        <f t="shared" si="9"/>
        <v>0.48148148148148145</v>
      </c>
      <c r="E71" s="4">
        <v>60</v>
      </c>
      <c r="F71" s="5" t="s">
        <v>13</v>
      </c>
      <c r="G71" s="5" t="s">
        <v>13</v>
      </c>
    </row>
    <row r="72" spans="2:7" x14ac:dyDescent="0.35">
      <c r="B72" s="3">
        <v>14</v>
      </c>
      <c r="C72" s="37">
        <v>27</v>
      </c>
      <c r="D72" s="39">
        <f t="shared" si="9"/>
        <v>0.51851851851851849</v>
      </c>
      <c r="E72" s="4">
        <v>900</v>
      </c>
      <c r="F72" s="5" t="s">
        <v>13</v>
      </c>
      <c r="G72" s="5" t="s">
        <v>13</v>
      </c>
    </row>
    <row r="73" spans="2:7" x14ac:dyDescent="0.35">
      <c r="B73" s="3">
        <v>15</v>
      </c>
      <c r="C73" s="37">
        <v>27</v>
      </c>
      <c r="D73" s="39">
        <f t="shared" si="9"/>
        <v>0.55555555555555558</v>
      </c>
      <c r="E73" s="4">
        <v>108</v>
      </c>
      <c r="F73" s="5">
        <v>14</v>
      </c>
      <c r="G73" s="5" t="s">
        <v>94</v>
      </c>
    </row>
    <row r="74" spans="2:7" x14ac:dyDescent="0.35">
      <c r="B74" s="3">
        <v>16</v>
      </c>
      <c r="C74" s="37">
        <v>27</v>
      </c>
      <c r="D74" s="39">
        <f t="shared" si="9"/>
        <v>0.59259259259259256</v>
      </c>
      <c r="E74" s="4">
        <v>116</v>
      </c>
      <c r="F74" s="5">
        <v>14</v>
      </c>
      <c r="G74" s="5" t="s">
        <v>95</v>
      </c>
    </row>
    <row r="75" spans="2:7" x14ac:dyDescent="0.35">
      <c r="B75" s="3">
        <v>17</v>
      </c>
      <c r="C75" s="37">
        <v>27</v>
      </c>
      <c r="D75" s="39">
        <f t="shared" si="9"/>
        <v>0.62962962962962965</v>
      </c>
      <c r="E75" s="4">
        <v>103</v>
      </c>
      <c r="F75" s="5">
        <v>14</v>
      </c>
      <c r="G75" s="5" t="s">
        <v>96</v>
      </c>
    </row>
    <row r="76" spans="2:7" x14ac:dyDescent="0.35">
      <c r="B76" s="3">
        <v>18</v>
      </c>
      <c r="C76" s="37">
        <v>27</v>
      </c>
      <c r="D76" s="39">
        <f t="shared" si="9"/>
        <v>0.66666666666666663</v>
      </c>
      <c r="E76" s="4">
        <v>114</v>
      </c>
      <c r="F76" s="5">
        <v>15</v>
      </c>
      <c r="G76" s="5" t="s">
        <v>97</v>
      </c>
    </row>
    <row r="77" spans="2:7" x14ac:dyDescent="0.35">
      <c r="B77" s="3">
        <v>19</v>
      </c>
      <c r="C77" s="37">
        <v>27</v>
      </c>
      <c r="D77" s="39">
        <f t="shared" si="9"/>
        <v>0.70370370370370372</v>
      </c>
      <c r="E77" s="4">
        <v>163</v>
      </c>
      <c r="F77" s="5">
        <v>14</v>
      </c>
      <c r="G77" s="5" t="s">
        <v>98</v>
      </c>
    </row>
    <row r="78" spans="2:7" x14ac:dyDescent="0.35">
      <c r="B78" s="3">
        <v>20</v>
      </c>
      <c r="C78" s="37">
        <v>27</v>
      </c>
      <c r="D78" s="39">
        <f t="shared" si="9"/>
        <v>0.7407407407407407</v>
      </c>
      <c r="E78" s="4">
        <v>63</v>
      </c>
      <c r="F78" s="5">
        <v>15</v>
      </c>
      <c r="G78" s="5" t="s">
        <v>99</v>
      </c>
    </row>
    <row r="79" spans="2:7" x14ac:dyDescent="0.35">
      <c r="B79" s="3">
        <v>21</v>
      </c>
      <c r="C79" s="37">
        <v>27</v>
      </c>
      <c r="D79" s="39">
        <f t="shared" si="9"/>
        <v>0.77777777777777779</v>
      </c>
      <c r="E79" s="4">
        <v>91</v>
      </c>
      <c r="F79" s="5">
        <v>15</v>
      </c>
      <c r="G79" s="5" t="s">
        <v>100</v>
      </c>
    </row>
    <row r="80" spans="2:7" x14ac:dyDescent="0.35">
      <c r="B80" s="3">
        <v>22</v>
      </c>
      <c r="C80" s="37">
        <v>27</v>
      </c>
      <c r="D80" s="39">
        <f t="shared" si="9"/>
        <v>0.81481481481481477</v>
      </c>
      <c r="E80" s="4">
        <v>110</v>
      </c>
      <c r="F80" s="5">
        <v>15</v>
      </c>
      <c r="G80" s="5" t="s">
        <v>101</v>
      </c>
    </row>
    <row r="81" spans="2:7" x14ac:dyDescent="0.35">
      <c r="B81" s="3">
        <v>23</v>
      </c>
      <c r="C81" s="37">
        <v>27</v>
      </c>
      <c r="D81" s="39">
        <f t="shared" si="9"/>
        <v>0.85185185185185186</v>
      </c>
      <c r="E81" s="4">
        <v>80</v>
      </c>
      <c r="F81" s="5">
        <v>15</v>
      </c>
      <c r="G81" s="5" t="s">
        <v>102</v>
      </c>
    </row>
    <row r="82" spans="2:7" x14ac:dyDescent="0.35">
      <c r="B82" s="3">
        <v>24</v>
      </c>
      <c r="C82" s="37">
        <v>27</v>
      </c>
      <c r="D82" s="39">
        <f t="shared" si="9"/>
        <v>0.88888888888888884</v>
      </c>
      <c r="E82" s="4">
        <v>123</v>
      </c>
      <c r="F82" s="5">
        <v>14</v>
      </c>
      <c r="G82" s="5" t="s">
        <v>103</v>
      </c>
    </row>
    <row r="83" spans="2:7" x14ac:dyDescent="0.35">
      <c r="B83" s="3">
        <v>25</v>
      </c>
      <c r="C83" s="37">
        <v>27</v>
      </c>
      <c r="D83" s="39">
        <f t="shared" si="9"/>
        <v>0.92592592592592593</v>
      </c>
      <c r="E83" s="4">
        <v>90</v>
      </c>
      <c r="F83" s="5">
        <v>15</v>
      </c>
      <c r="G83" s="5" t="s">
        <v>104</v>
      </c>
    </row>
    <row r="84" spans="2:7" x14ac:dyDescent="0.35">
      <c r="B84" s="3">
        <v>26</v>
      </c>
      <c r="C84" s="37">
        <v>27</v>
      </c>
      <c r="D84" s="39">
        <f t="shared" si="9"/>
        <v>0.96296296296296291</v>
      </c>
      <c r="E84" s="4">
        <v>123</v>
      </c>
      <c r="F84" s="5">
        <v>14</v>
      </c>
      <c r="G84" s="5" t="s">
        <v>105</v>
      </c>
    </row>
    <row r="85" spans="2:7" x14ac:dyDescent="0.35">
      <c r="B85" s="3">
        <v>27</v>
      </c>
      <c r="C85" s="37">
        <v>27</v>
      </c>
      <c r="D85" s="39">
        <f t="shared" si="9"/>
        <v>1</v>
      </c>
      <c r="E85" s="4">
        <v>62</v>
      </c>
      <c r="F85" s="5">
        <v>15</v>
      </c>
      <c r="G85" s="5" t="s">
        <v>106</v>
      </c>
    </row>
    <row r="87" spans="2:7" x14ac:dyDescent="0.35">
      <c r="B87" s="24" t="s">
        <v>6</v>
      </c>
      <c r="C87" s="24"/>
      <c r="D87" s="24"/>
      <c r="E87" s="24"/>
      <c r="F87" s="24"/>
      <c r="G87" s="24"/>
    </row>
    <row r="88" spans="2:7" x14ac:dyDescent="0.35">
      <c r="B88" s="7" t="s">
        <v>72</v>
      </c>
      <c r="C88" s="33"/>
      <c r="D88" s="33"/>
      <c r="E88" s="8" t="s">
        <v>1</v>
      </c>
      <c r="F88" s="7" t="s">
        <v>7</v>
      </c>
      <c r="G88" s="7" t="s">
        <v>2</v>
      </c>
    </row>
    <row r="89" spans="2:7" x14ac:dyDescent="0.35">
      <c r="B89" s="12">
        <v>1</v>
      </c>
      <c r="C89" s="36">
        <v>33</v>
      </c>
      <c r="D89" s="36">
        <f>B89/C89</f>
        <v>3.0303030303030304E-2</v>
      </c>
      <c r="E89" s="14">
        <v>60</v>
      </c>
      <c r="F89" s="13" t="s">
        <v>13</v>
      </c>
      <c r="G89" s="13" t="s">
        <v>13</v>
      </c>
    </row>
    <row r="90" spans="2:7" x14ac:dyDescent="0.35">
      <c r="B90" s="12">
        <v>2</v>
      </c>
      <c r="C90" s="36">
        <v>33</v>
      </c>
      <c r="D90" s="36">
        <f t="shared" ref="D90:D121" si="10">B90/C90</f>
        <v>6.0606060606060608E-2</v>
      </c>
      <c r="E90" s="14">
        <v>60</v>
      </c>
      <c r="F90" s="13" t="s">
        <v>13</v>
      </c>
      <c r="G90" s="13" t="s">
        <v>13</v>
      </c>
    </row>
    <row r="91" spans="2:7" x14ac:dyDescent="0.35">
      <c r="B91" s="12">
        <v>3</v>
      </c>
      <c r="C91" s="36">
        <v>33</v>
      </c>
      <c r="D91" s="36">
        <f t="shared" si="10"/>
        <v>9.0909090909090912E-2</v>
      </c>
      <c r="E91" s="14">
        <v>60</v>
      </c>
      <c r="F91" s="13" t="s">
        <v>13</v>
      </c>
      <c r="G91" s="13" t="s">
        <v>13</v>
      </c>
    </row>
    <row r="92" spans="2:7" x14ac:dyDescent="0.35">
      <c r="B92" s="12">
        <v>4</v>
      </c>
      <c r="C92" s="36">
        <v>33</v>
      </c>
      <c r="D92" s="36">
        <f t="shared" si="10"/>
        <v>0.12121212121212122</v>
      </c>
      <c r="E92" s="14">
        <v>60</v>
      </c>
      <c r="F92" s="13" t="s">
        <v>13</v>
      </c>
      <c r="G92" s="13" t="s">
        <v>13</v>
      </c>
    </row>
    <row r="93" spans="2:7" x14ac:dyDescent="0.35">
      <c r="B93" s="12">
        <v>5</v>
      </c>
      <c r="C93" s="36">
        <v>33</v>
      </c>
      <c r="D93" s="36">
        <f t="shared" si="10"/>
        <v>0.15151515151515152</v>
      </c>
      <c r="E93" s="14">
        <v>60</v>
      </c>
      <c r="F93" s="13" t="s">
        <v>13</v>
      </c>
      <c r="G93" s="13" t="s">
        <v>13</v>
      </c>
    </row>
    <row r="94" spans="2:7" x14ac:dyDescent="0.35">
      <c r="B94" s="12">
        <v>6</v>
      </c>
      <c r="C94" s="36">
        <v>33</v>
      </c>
      <c r="D94" s="36">
        <f t="shared" si="10"/>
        <v>0.18181818181818182</v>
      </c>
      <c r="E94" s="14">
        <v>60</v>
      </c>
      <c r="F94" s="13" t="s">
        <v>13</v>
      </c>
      <c r="G94" s="13" t="s">
        <v>13</v>
      </c>
    </row>
    <row r="95" spans="2:7" x14ac:dyDescent="0.35">
      <c r="B95" s="12">
        <v>7</v>
      </c>
      <c r="C95" s="36">
        <v>33</v>
      </c>
      <c r="D95" s="36">
        <f t="shared" si="10"/>
        <v>0.21212121212121213</v>
      </c>
      <c r="E95" s="14">
        <v>60</v>
      </c>
      <c r="F95" s="13" t="s">
        <v>13</v>
      </c>
      <c r="G95" s="13" t="s">
        <v>13</v>
      </c>
    </row>
    <row r="96" spans="2:7" x14ac:dyDescent="0.35">
      <c r="B96" s="12">
        <v>8</v>
      </c>
      <c r="C96" s="36">
        <v>33</v>
      </c>
      <c r="D96" s="36">
        <f t="shared" si="10"/>
        <v>0.24242424242424243</v>
      </c>
      <c r="E96" s="14">
        <v>60</v>
      </c>
      <c r="F96" s="13" t="s">
        <v>13</v>
      </c>
      <c r="G96" s="13" t="s">
        <v>13</v>
      </c>
    </row>
    <row r="97" spans="2:7" x14ac:dyDescent="0.35">
      <c r="B97" s="12">
        <v>9</v>
      </c>
      <c r="C97" s="36">
        <v>33</v>
      </c>
      <c r="D97" s="36">
        <f t="shared" si="10"/>
        <v>0.27272727272727271</v>
      </c>
      <c r="E97" s="14">
        <v>60</v>
      </c>
      <c r="F97" s="13" t="s">
        <v>13</v>
      </c>
      <c r="G97" s="13" t="s">
        <v>13</v>
      </c>
    </row>
    <row r="98" spans="2:7" x14ac:dyDescent="0.35">
      <c r="B98" s="12">
        <v>10</v>
      </c>
      <c r="C98" s="36">
        <v>33</v>
      </c>
      <c r="D98" s="36">
        <f t="shared" si="10"/>
        <v>0.30303030303030304</v>
      </c>
      <c r="E98" s="14">
        <v>60</v>
      </c>
      <c r="F98" s="13" t="s">
        <v>13</v>
      </c>
      <c r="G98" s="13" t="s">
        <v>13</v>
      </c>
    </row>
    <row r="99" spans="2:7" x14ac:dyDescent="0.35">
      <c r="B99" s="12">
        <v>11</v>
      </c>
      <c r="C99" s="36">
        <v>33</v>
      </c>
      <c r="D99" s="36">
        <f t="shared" si="10"/>
        <v>0.33333333333333331</v>
      </c>
      <c r="E99" s="14">
        <v>60</v>
      </c>
      <c r="F99" s="13" t="s">
        <v>13</v>
      </c>
      <c r="G99" s="13" t="s">
        <v>13</v>
      </c>
    </row>
    <row r="100" spans="2:7" x14ac:dyDescent="0.35">
      <c r="B100" s="12">
        <v>12</v>
      </c>
      <c r="C100" s="36">
        <v>33</v>
      </c>
      <c r="D100" s="36">
        <f t="shared" si="10"/>
        <v>0.36363636363636365</v>
      </c>
      <c r="E100" s="14">
        <v>60</v>
      </c>
      <c r="F100" s="13" t="s">
        <v>13</v>
      </c>
      <c r="G100" s="13" t="s">
        <v>13</v>
      </c>
    </row>
    <row r="101" spans="2:7" x14ac:dyDescent="0.35">
      <c r="B101" s="12">
        <v>13</v>
      </c>
      <c r="C101" s="36">
        <v>33</v>
      </c>
      <c r="D101" s="36">
        <f t="shared" si="10"/>
        <v>0.39393939393939392</v>
      </c>
      <c r="E101" s="14">
        <v>60</v>
      </c>
      <c r="F101" s="13" t="s">
        <v>13</v>
      </c>
      <c r="G101" s="13" t="s">
        <v>13</v>
      </c>
    </row>
    <row r="102" spans="2:7" x14ac:dyDescent="0.35">
      <c r="B102" s="12">
        <v>14</v>
      </c>
      <c r="C102" s="36">
        <v>33</v>
      </c>
      <c r="D102" s="36">
        <f t="shared" si="10"/>
        <v>0.42424242424242425</v>
      </c>
      <c r="E102" s="14">
        <v>60</v>
      </c>
      <c r="F102" s="13" t="s">
        <v>13</v>
      </c>
      <c r="G102" s="13" t="s">
        <v>13</v>
      </c>
    </row>
    <row r="103" spans="2:7" x14ac:dyDescent="0.35">
      <c r="B103" s="12">
        <v>15</v>
      </c>
      <c r="C103" s="36">
        <v>33</v>
      </c>
      <c r="D103" s="36">
        <f t="shared" si="10"/>
        <v>0.45454545454545453</v>
      </c>
      <c r="E103" s="14">
        <v>60</v>
      </c>
      <c r="F103" s="13" t="s">
        <v>13</v>
      </c>
      <c r="G103" s="13" t="s">
        <v>13</v>
      </c>
    </row>
    <row r="104" spans="2:7" x14ac:dyDescent="0.35">
      <c r="B104" s="3">
        <v>16</v>
      </c>
      <c r="C104" s="37">
        <v>33</v>
      </c>
      <c r="D104" s="39">
        <f t="shared" si="10"/>
        <v>0.48484848484848486</v>
      </c>
      <c r="E104" s="4">
        <v>60</v>
      </c>
      <c r="F104" s="5" t="s">
        <v>13</v>
      </c>
      <c r="G104" s="5" t="s">
        <v>13</v>
      </c>
    </row>
    <row r="105" spans="2:7" x14ac:dyDescent="0.35">
      <c r="B105" s="3">
        <v>17</v>
      </c>
      <c r="C105" s="37">
        <v>33</v>
      </c>
      <c r="D105" s="39">
        <f t="shared" si="10"/>
        <v>0.51515151515151514</v>
      </c>
      <c r="E105" s="4">
        <v>900</v>
      </c>
      <c r="F105" s="5" t="s">
        <v>13</v>
      </c>
      <c r="G105" s="5" t="s">
        <v>13</v>
      </c>
    </row>
    <row r="106" spans="2:7" x14ac:dyDescent="0.35">
      <c r="B106" s="3">
        <v>18</v>
      </c>
      <c r="C106" s="37">
        <v>33</v>
      </c>
      <c r="D106" s="39">
        <f t="shared" si="10"/>
        <v>0.54545454545454541</v>
      </c>
      <c r="E106" s="4">
        <v>900</v>
      </c>
      <c r="F106" s="5" t="s">
        <v>13</v>
      </c>
      <c r="G106" s="5" t="s">
        <v>13</v>
      </c>
    </row>
    <row r="107" spans="2:7" x14ac:dyDescent="0.35">
      <c r="B107" s="3">
        <v>19</v>
      </c>
      <c r="C107" s="37">
        <v>33</v>
      </c>
      <c r="D107" s="39">
        <f t="shared" si="10"/>
        <v>0.5757575757575758</v>
      </c>
      <c r="E107" s="4">
        <v>900</v>
      </c>
      <c r="F107" s="5" t="s">
        <v>13</v>
      </c>
      <c r="G107" s="5" t="s">
        <v>13</v>
      </c>
    </row>
    <row r="108" spans="2:7" x14ac:dyDescent="0.35">
      <c r="B108" s="3">
        <v>20</v>
      </c>
      <c r="C108" s="37">
        <v>33</v>
      </c>
      <c r="D108" s="39">
        <f t="shared" si="10"/>
        <v>0.60606060606060608</v>
      </c>
      <c r="E108" s="4">
        <v>55</v>
      </c>
      <c r="F108" s="5">
        <v>18</v>
      </c>
      <c r="G108" s="5" t="s">
        <v>107</v>
      </c>
    </row>
    <row r="109" spans="2:7" x14ac:dyDescent="0.35">
      <c r="B109" s="3">
        <v>21</v>
      </c>
      <c r="C109" s="37">
        <v>33</v>
      </c>
      <c r="D109" s="39">
        <f t="shared" si="10"/>
        <v>0.63636363636363635</v>
      </c>
      <c r="E109" s="4">
        <v>148</v>
      </c>
      <c r="F109" s="5">
        <v>17</v>
      </c>
      <c r="G109" s="5" t="s">
        <v>108</v>
      </c>
    </row>
    <row r="110" spans="2:7" x14ac:dyDescent="0.35">
      <c r="B110" s="3">
        <v>22</v>
      </c>
      <c r="C110" s="37">
        <v>33</v>
      </c>
      <c r="D110" s="39">
        <f t="shared" si="10"/>
        <v>0.66666666666666663</v>
      </c>
      <c r="E110" s="4">
        <v>71</v>
      </c>
      <c r="F110" s="5">
        <v>17</v>
      </c>
      <c r="G110" s="5" t="s">
        <v>109</v>
      </c>
    </row>
    <row r="111" spans="2:7" x14ac:dyDescent="0.35">
      <c r="B111" s="3">
        <v>23</v>
      </c>
      <c r="C111" s="37">
        <v>33</v>
      </c>
      <c r="D111" s="39">
        <f t="shared" si="10"/>
        <v>0.69696969696969702</v>
      </c>
      <c r="E111" s="4">
        <v>61</v>
      </c>
      <c r="F111" s="5">
        <v>18</v>
      </c>
      <c r="G111" s="5" t="s">
        <v>110</v>
      </c>
    </row>
    <row r="112" spans="2:7" x14ac:dyDescent="0.35">
      <c r="B112" s="3">
        <v>24</v>
      </c>
      <c r="C112" s="37">
        <v>33</v>
      </c>
      <c r="D112" s="39">
        <f t="shared" si="10"/>
        <v>0.72727272727272729</v>
      </c>
      <c r="E112" s="4">
        <v>115</v>
      </c>
      <c r="F112" s="5">
        <v>18</v>
      </c>
      <c r="G112" s="5" t="s">
        <v>111</v>
      </c>
    </row>
    <row r="113" spans="2:7" x14ac:dyDescent="0.35">
      <c r="B113" s="3">
        <v>25</v>
      </c>
      <c r="C113" s="37">
        <v>33</v>
      </c>
      <c r="D113" s="39">
        <f t="shared" si="10"/>
        <v>0.75757575757575757</v>
      </c>
      <c r="E113" s="4">
        <v>165</v>
      </c>
      <c r="F113" s="5">
        <v>18</v>
      </c>
      <c r="G113" s="5" t="s">
        <v>112</v>
      </c>
    </row>
    <row r="114" spans="2:7" x14ac:dyDescent="0.35">
      <c r="B114" s="3">
        <v>26</v>
      </c>
      <c r="C114" s="37">
        <v>33</v>
      </c>
      <c r="D114" s="39">
        <f t="shared" si="10"/>
        <v>0.78787878787878785</v>
      </c>
      <c r="E114" s="4">
        <v>164</v>
      </c>
      <c r="F114" s="5">
        <v>19</v>
      </c>
      <c r="G114" s="5" t="s">
        <v>113</v>
      </c>
    </row>
    <row r="115" spans="2:7" x14ac:dyDescent="0.35">
      <c r="B115" s="3">
        <v>27</v>
      </c>
      <c r="C115" s="37">
        <v>33</v>
      </c>
      <c r="D115" s="39">
        <f t="shared" si="10"/>
        <v>0.81818181818181823</v>
      </c>
      <c r="E115" s="4">
        <v>63</v>
      </c>
      <c r="F115" s="5">
        <v>18</v>
      </c>
      <c r="G115" s="5" t="s">
        <v>114</v>
      </c>
    </row>
    <row r="116" spans="2:7" x14ac:dyDescent="0.35">
      <c r="B116" s="3">
        <v>28</v>
      </c>
      <c r="C116" s="37">
        <v>33</v>
      </c>
      <c r="D116" s="39">
        <f t="shared" si="10"/>
        <v>0.84848484848484851</v>
      </c>
      <c r="E116" s="4">
        <v>104</v>
      </c>
      <c r="F116" s="5">
        <v>18</v>
      </c>
      <c r="G116" s="5" t="s">
        <v>115</v>
      </c>
    </row>
    <row r="117" spans="2:7" x14ac:dyDescent="0.35">
      <c r="B117" s="3">
        <v>29</v>
      </c>
      <c r="C117" s="37">
        <v>33</v>
      </c>
      <c r="D117" s="39">
        <f t="shared" si="10"/>
        <v>0.87878787878787878</v>
      </c>
      <c r="E117" s="4">
        <v>113</v>
      </c>
      <c r="F117" s="5">
        <v>17</v>
      </c>
      <c r="G117" s="5" t="s">
        <v>116</v>
      </c>
    </row>
    <row r="118" spans="2:7" x14ac:dyDescent="0.35">
      <c r="B118" s="3">
        <v>30</v>
      </c>
      <c r="C118" s="37">
        <v>33</v>
      </c>
      <c r="D118" s="39">
        <f t="shared" si="10"/>
        <v>0.90909090909090906</v>
      </c>
      <c r="E118" s="4">
        <v>81</v>
      </c>
      <c r="F118" s="5">
        <v>17</v>
      </c>
      <c r="G118" s="5" t="s">
        <v>117</v>
      </c>
    </row>
    <row r="119" spans="2:7" x14ac:dyDescent="0.35">
      <c r="B119" s="3">
        <v>31</v>
      </c>
      <c r="C119" s="37">
        <v>33</v>
      </c>
      <c r="D119" s="39">
        <f t="shared" si="10"/>
        <v>0.93939393939393945</v>
      </c>
      <c r="E119" s="4">
        <v>65</v>
      </c>
      <c r="F119" s="5">
        <v>18</v>
      </c>
      <c r="G119" s="5" t="s">
        <v>118</v>
      </c>
    </row>
    <row r="120" spans="2:7" x14ac:dyDescent="0.35">
      <c r="B120" s="3">
        <v>32</v>
      </c>
      <c r="C120" s="37">
        <v>33</v>
      </c>
      <c r="D120" s="39">
        <f t="shared" si="10"/>
        <v>0.96969696969696972</v>
      </c>
      <c r="E120" s="4">
        <v>63</v>
      </c>
      <c r="F120" s="5">
        <v>17</v>
      </c>
      <c r="G120" s="5" t="s">
        <v>119</v>
      </c>
    </row>
    <row r="121" spans="2:7" x14ac:dyDescent="0.35">
      <c r="B121" s="3">
        <v>33</v>
      </c>
      <c r="C121" s="37">
        <v>33</v>
      </c>
      <c r="D121" s="39">
        <f t="shared" si="10"/>
        <v>1</v>
      </c>
      <c r="E121" s="4">
        <v>69</v>
      </c>
      <c r="F121" s="5">
        <v>17</v>
      </c>
      <c r="G121" s="5" t="s">
        <v>120</v>
      </c>
    </row>
  </sheetData>
  <mergeCells count="9">
    <mergeCell ref="B57:G57"/>
    <mergeCell ref="B87:G87"/>
    <mergeCell ref="I41:K41"/>
    <mergeCell ref="B2:G2"/>
    <mergeCell ref="I2:K2"/>
    <mergeCell ref="I46:K48"/>
    <mergeCell ref="B3:G3"/>
    <mergeCell ref="B15:G15"/>
    <mergeCell ref="B33:G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Lee Cailleret</dc:creator>
  <cp:lastModifiedBy>Levi Cailleret</cp:lastModifiedBy>
  <dcterms:created xsi:type="dcterms:W3CDTF">2015-06-05T18:19:34Z</dcterms:created>
  <dcterms:modified xsi:type="dcterms:W3CDTF">2021-05-13T13:41:17Z</dcterms:modified>
</cp:coreProperties>
</file>