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QRA\Alan\CB Workshop\2025 Workshop\"/>
    </mc:Choice>
  </mc:AlternateContent>
  <xr:revisionPtr revIDLastSave="0" documentId="13_ncr:1_{2C9E2E6B-CAF1-47EA-9800-08F68C7DFE84}" xr6:coauthVersionLast="47" xr6:coauthVersionMax="47" xr10:uidLastSave="{00000000-0000-0000-0000-000000000000}"/>
  <bookViews>
    <workbookView xWindow="-103" yWindow="-103" windowWidth="22149" windowHeight="11829" xr2:uid="{3CF5745C-B1FC-40D1-ABF0-DAC01C4274A7}"/>
  </bookViews>
  <sheets>
    <sheet name="ewtcovarmx" sheetId="1" r:id="rId1"/>
  </sheets>
  <definedNames>
    <definedName name="lambda">ewtcovarmx!$N$3</definedName>
    <definedName name="mrtns">ewtcovarmx!$C$17:$H$226</definedName>
    <definedName name="mrtns_net">ewtcovarmx!$T$17:$Y$226</definedName>
    <definedName name="norm_coeff">ewtcovarmx!$N$7</definedName>
    <definedName name="numobs">ewtcovarmx!$N$5</definedName>
    <definedName name="sumwts">ewtcovarmx!$N$6</definedName>
    <definedName name="wmeans">ewtcovarmx!$M$13:$R$13</definedName>
    <definedName name="wts">ewtcovarmx!$K$17:$K$226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X9" i="1"/>
  <c r="W9" i="1"/>
  <c r="V9" i="1"/>
  <c r="U9" i="1"/>
  <c r="T9" i="1"/>
  <c r="Y8" i="1"/>
  <c r="X8" i="1"/>
  <c r="W8" i="1"/>
  <c r="V8" i="1"/>
  <c r="U8" i="1"/>
  <c r="T8" i="1"/>
  <c r="Y7" i="1"/>
  <c r="X7" i="1"/>
  <c r="W7" i="1"/>
  <c r="V7" i="1"/>
  <c r="U7" i="1"/>
  <c r="T7" i="1"/>
  <c r="Y6" i="1"/>
  <c r="X6" i="1"/>
  <c r="W6" i="1"/>
  <c r="V6" i="1"/>
  <c r="U6" i="1"/>
  <c r="T6" i="1"/>
  <c r="Y5" i="1"/>
  <c r="X5" i="1"/>
  <c r="W5" i="1"/>
  <c r="V5" i="1"/>
  <c r="U5" i="1"/>
  <c r="T5" i="1"/>
  <c r="Y4" i="1"/>
  <c r="X4" i="1"/>
  <c r="W4" i="1"/>
  <c r="V4" i="1"/>
  <c r="U4" i="1"/>
  <c r="T4" i="1"/>
  <c r="N9" i="1"/>
  <c r="Y226" i="1"/>
  <c r="X226" i="1"/>
  <c r="W226" i="1"/>
  <c r="V226" i="1"/>
  <c r="U226" i="1"/>
  <c r="T226" i="1"/>
  <c r="Y225" i="1"/>
  <c r="X225" i="1"/>
  <c r="W225" i="1"/>
  <c r="V225" i="1"/>
  <c r="U225" i="1"/>
  <c r="T225" i="1"/>
  <c r="Y224" i="1"/>
  <c r="X224" i="1"/>
  <c r="W224" i="1"/>
  <c r="V224" i="1"/>
  <c r="U224" i="1"/>
  <c r="T224" i="1"/>
  <c r="Y223" i="1"/>
  <c r="X223" i="1"/>
  <c r="W223" i="1"/>
  <c r="V223" i="1"/>
  <c r="U223" i="1"/>
  <c r="T223" i="1"/>
  <c r="Y222" i="1"/>
  <c r="X222" i="1"/>
  <c r="W222" i="1"/>
  <c r="V222" i="1"/>
  <c r="U222" i="1"/>
  <c r="T222" i="1"/>
  <c r="Y221" i="1"/>
  <c r="X221" i="1"/>
  <c r="W221" i="1"/>
  <c r="V221" i="1"/>
  <c r="U221" i="1"/>
  <c r="T221" i="1"/>
  <c r="Y220" i="1"/>
  <c r="X220" i="1"/>
  <c r="W220" i="1"/>
  <c r="V220" i="1"/>
  <c r="U220" i="1"/>
  <c r="T220" i="1"/>
  <c r="Y219" i="1"/>
  <c r="X219" i="1"/>
  <c r="W219" i="1"/>
  <c r="V219" i="1"/>
  <c r="U219" i="1"/>
  <c r="T219" i="1"/>
  <c r="Y218" i="1"/>
  <c r="X218" i="1"/>
  <c r="W218" i="1"/>
  <c r="V218" i="1"/>
  <c r="U218" i="1"/>
  <c r="T218" i="1"/>
  <c r="Y217" i="1"/>
  <c r="X217" i="1"/>
  <c r="W217" i="1"/>
  <c r="V217" i="1"/>
  <c r="U217" i="1"/>
  <c r="T217" i="1"/>
  <c r="Y216" i="1"/>
  <c r="X216" i="1"/>
  <c r="W216" i="1"/>
  <c r="V216" i="1"/>
  <c r="U216" i="1"/>
  <c r="T216" i="1"/>
  <c r="Y215" i="1"/>
  <c r="X215" i="1"/>
  <c r="W215" i="1"/>
  <c r="V215" i="1"/>
  <c r="U215" i="1"/>
  <c r="T215" i="1"/>
  <c r="Y214" i="1"/>
  <c r="X214" i="1"/>
  <c r="W214" i="1"/>
  <c r="V214" i="1"/>
  <c r="U214" i="1"/>
  <c r="T214" i="1"/>
  <c r="Y213" i="1"/>
  <c r="X213" i="1"/>
  <c r="W213" i="1"/>
  <c r="V213" i="1"/>
  <c r="U213" i="1"/>
  <c r="T213" i="1"/>
  <c r="Y212" i="1"/>
  <c r="X212" i="1"/>
  <c r="W212" i="1"/>
  <c r="V212" i="1"/>
  <c r="U212" i="1"/>
  <c r="T212" i="1"/>
  <c r="Y211" i="1"/>
  <c r="X211" i="1"/>
  <c r="W211" i="1"/>
  <c r="V211" i="1"/>
  <c r="U211" i="1"/>
  <c r="T211" i="1"/>
  <c r="Y210" i="1"/>
  <c r="X210" i="1"/>
  <c r="W210" i="1"/>
  <c r="V210" i="1"/>
  <c r="U210" i="1"/>
  <c r="T210" i="1"/>
  <c r="Y209" i="1"/>
  <c r="X209" i="1"/>
  <c r="W209" i="1"/>
  <c r="V209" i="1"/>
  <c r="U209" i="1"/>
  <c r="T209" i="1"/>
  <c r="Y208" i="1"/>
  <c r="X208" i="1"/>
  <c r="W208" i="1"/>
  <c r="V208" i="1"/>
  <c r="U208" i="1"/>
  <c r="T208" i="1"/>
  <c r="Y207" i="1"/>
  <c r="X207" i="1"/>
  <c r="W207" i="1"/>
  <c r="V207" i="1"/>
  <c r="U207" i="1"/>
  <c r="T207" i="1"/>
  <c r="Y206" i="1"/>
  <c r="X206" i="1"/>
  <c r="W206" i="1"/>
  <c r="V206" i="1"/>
  <c r="U206" i="1"/>
  <c r="T206" i="1"/>
  <c r="Y205" i="1"/>
  <c r="X205" i="1"/>
  <c r="W205" i="1"/>
  <c r="V205" i="1"/>
  <c r="U205" i="1"/>
  <c r="T205" i="1"/>
  <c r="Y204" i="1"/>
  <c r="X204" i="1"/>
  <c r="W204" i="1"/>
  <c r="V204" i="1"/>
  <c r="U204" i="1"/>
  <c r="T204" i="1"/>
  <c r="Y203" i="1"/>
  <c r="X203" i="1"/>
  <c r="W203" i="1"/>
  <c r="V203" i="1"/>
  <c r="U203" i="1"/>
  <c r="T203" i="1"/>
  <c r="Y202" i="1"/>
  <c r="X202" i="1"/>
  <c r="W202" i="1"/>
  <c r="V202" i="1"/>
  <c r="U202" i="1"/>
  <c r="T202" i="1"/>
  <c r="Y201" i="1"/>
  <c r="X201" i="1"/>
  <c r="W201" i="1"/>
  <c r="V201" i="1"/>
  <c r="U201" i="1"/>
  <c r="T201" i="1"/>
  <c r="Y200" i="1"/>
  <c r="X200" i="1"/>
  <c r="W200" i="1"/>
  <c r="V200" i="1"/>
  <c r="U200" i="1"/>
  <c r="T200" i="1"/>
  <c r="Y199" i="1"/>
  <c r="X199" i="1"/>
  <c r="W199" i="1"/>
  <c r="V199" i="1"/>
  <c r="U199" i="1"/>
  <c r="T199" i="1"/>
  <c r="Y198" i="1"/>
  <c r="X198" i="1"/>
  <c r="W198" i="1"/>
  <c r="V198" i="1"/>
  <c r="U198" i="1"/>
  <c r="T198" i="1"/>
  <c r="Y197" i="1"/>
  <c r="X197" i="1"/>
  <c r="W197" i="1"/>
  <c r="V197" i="1"/>
  <c r="U197" i="1"/>
  <c r="T197" i="1"/>
  <c r="Y196" i="1"/>
  <c r="X196" i="1"/>
  <c r="W196" i="1"/>
  <c r="V196" i="1"/>
  <c r="U196" i="1"/>
  <c r="T196" i="1"/>
  <c r="Y195" i="1"/>
  <c r="X195" i="1"/>
  <c r="W195" i="1"/>
  <c r="V195" i="1"/>
  <c r="U195" i="1"/>
  <c r="T195" i="1"/>
  <c r="Y194" i="1"/>
  <c r="X194" i="1"/>
  <c r="W194" i="1"/>
  <c r="V194" i="1"/>
  <c r="U194" i="1"/>
  <c r="T194" i="1"/>
  <c r="Y193" i="1"/>
  <c r="X193" i="1"/>
  <c r="W193" i="1"/>
  <c r="V193" i="1"/>
  <c r="U193" i="1"/>
  <c r="T193" i="1"/>
  <c r="Y192" i="1"/>
  <c r="X192" i="1"/>
  <c r="W192" i="1"/>
  <c r="V192" i="1"/>
  <c r="U192" i="1"/>
  <c r="T192" i="1"/>
  <c r="Y191" i="1"/>
  <c r="X191" i="1"/>
  <c r="W191" i="1"/>
  <c r="V191" i="1"/>
  <c r="U191" i="1"/>
  <c r="T191" i="1"/>
  <c r="Y190" i="1"/>
  <c r="X190" i="1"/>
  <c r="W190" i="1"/>
  <c r="V190" i="1"/>
  <c r="U190" i="1"/>
  <c r="T190" i="1"/>
  <c r="Y189" i="1"/>
  <c r="X189" i="1"/>
  <c r="W189" i="1"/>
  <c r="V189" i="1"/>
  <c r="U189" i="1"/>
  <c r="T189" i="1"/>
  <c r="Y188" i="1"/>
  <c r="X188" i="1"/>
  <c r="W188" i="1"/>
  <c r="V188" i="1"/>
  <c r="U188" i="1"/>
  <c r="T188" i="1"/>
  <c r="Y187" i="1"/>
  <c r="X187" i="1"/>
  <c r="W187" i="1"/>
  <c r="V187" i="1"/>
  <c r="U187" i="1"/>
  <c r="T187" i="1"/>
  <c r="Y186" i="1"/>
  <c r="X186" i="1"/>
  <c r="W186" i="1"/>
  <c r="V186" i="1"/>
  <c r="U186" i="1"/>
  <c r="T186" i="1"/>
  <c r="Y185" i="1"/>
  <c r="X185" i="1"/>
  <c r="W185" i="1"/>
  <c r="V185" i="1"/>
  <c r="U185" i="1"/>
  <c r="T185" i="1"/>
  <c r="Y184" i="1"/>
  <c r="X184" i="1"/>
  <c r="W184" i="1"/>
  <c r="V184" i="1"/>
  <c r="U184" i="1"/>
  <c r="T184" i="1"/>
  <c r="Y183" i="1"/>
  <c r="X183" i="1"/>
  <c r="W183" i="1"/>
  <c r="V183" i="1"/>
  <c r="U183" i="1"/>
  <c r="T183" i="1"/>
  <c r="Y182" i="1"/>
  <c r="X182" i="1"/>
  <c r="W182" i="1"/>
  <c r="V182" i="1"/>
  <c r="U182" i="1"/>
  <c r="T182" i="1"/>
  <c r="Y181" i="1"/>
  <c r="X181" i="1"/>
  <c r="W181" i="1"/>
  <c r="V181" i="1"/>
  <c r="U181" i="1"/>
  <c r="T181" i="1"/>
  <c r="Y180" i="1"/>
  <c r="X180" i="1"/>
  <c r="W180" i="1"/>
  <c r="V180" i="1"/>
  <c r="U180" i="1"/>
  <c r="T180" i="1"/>
  <c r="Y179" i="1"/>
  <c r="X179" i="1"/>
  <c r="W179" i="1"/>
  <c r="V179" i="1"/>
  <c r="U179" i="1"/>
  <c r="T179" i="1"/>
  <c r="Y178" i="1"/>
  <c r="X178" i="1"/>
  <c r="W178" i="1"/>
  <c r="V178" i="1"/>
  <c r="U178" i="1"/>
  <c r="T178" i="1"/>
  <c r="Y177" i="1"/>
  <c r="X177" i="1"/>
  <c r="W177" i="1"/>
  <c r="V177" i="1"/>
  <c r="U177" i="1"/>
  <c r="T177" i="1"/>
  <c r="Y176" i="1"/>
  <c r="X176" i="1"/>
  <c r="W176" i="1"/>
  <c r="V176" i="1"/>
  <c r="U176" i="1"/>
  <c r="T176" i="1"/>
  <c r="Y175" i="1"/>
  <c r="X175" i="1"/>
  <c r="W175" i="1"/>
  <c r="V175" i="1"/>
  <c r="U175" i="1"/>
  <c r="T175" i="1"/>
  <c r="Y174" i="1"/>
  <c r="X174" i="1"/>
  <c r="W174" i="1"/>
  <c r="V174" i="1"/>
  <c r="U174" i="1"/>
  <c r="T174" i="1"/>
  <c r="Y173" i="1"/>
  <c r="X173" i="1"/>
  <c r="W173" i="1"/>
  <c r="V173" i="1"/>
  <c r="U173" i="1"/>
  <c r="T173" i="1"/>
  <c r="Y172" i="1"/>
  <c r="X172" i="1"/>
  <c r="W172" i="1"/>
  <c r="V172" i="1"/>
  <c r="U172" i="1"/>
  <c r="T172" i="1"/>
  <c r="Y171" i="1"/>
  <c r="X171" i="1"/>
  <c r="W171" i="1"/>
  <c r="V171" i="1"/>
  <c r="U171" i="1"/>
  <c r="T171" i="1"/>
  <c r="Y170" i="1"/>
  <c r="X170" i="1"/>
  <c r="W170" i="1"/>
  <c r="V170" i="1"/>
  <c r="U170" i="1"/>
  <c r="T170" i="1"/>
  <c r="Y169" i="1"/>
  <c r="X169" i="1"/>
  <c r="W169" i="1"/>
  <c r="V169" i="1"/>
  <c r="U169" i="1"/>
  <c r="T169" i="1"/>
  <c r="Y168" i="1"/>
  <c r="X168" i="1"/>
  <c r="W168" i="1"/>
  <c r="V168" i="1"/>
  <c r="U168" i="1"/>
  <c r="T168" i="1"/>
  <c r="Y167" i="1"/>
  <c r="X167" i="1"/>
  <c r="W167" i="1"/>
  <c r="V167" i="1"/>
  <c r="U167" i="1"/>
  <c r="T167" i="1"/>
  <c r="Y166" i="1"/>
  <c r="X166" i="1"/>
  <c r="W166" i="1"/>
  <c r="V166" i="1"/>
  <c r="U166" i="1"/>
  <c r="T166" i="1"/>
  <c r="Y165" i="1"/>
  <c r="X165" i="1"/>
  <c r="W165" i="1"/>
  <c r="V165" i="1"/>
  <c r="U165" i="1"/>
  <c r="T165" i="1"/>
  <c r="Y164" i="1"/>
  <c r="X164" i="1"/>
  <c r="W164" i="1"/>
  <c r="V164" i="1"/>
  <c r="U164" i="1"/>
  <c r="T164" i="1"/>
  <c r="Y163" i="1"/>
  <c r="X163" i="1"/>
  <c r="W163" i="1"/>
  <c r="V163" i="1"/>
  <c r="U163" i="1"/>
  <c r="T163" i="1"/>
  <c r="Y162" i="1"/>
  <c r="X162" i="1"/>
  <c r="W162" i="1"/>
  <c r="V162" i="1"/>
  <c r="U162" i="1"/>
  <c r="T162" i="1"/>
  <c r="Y161" i="1"/>
  <c r="X161" i="1"/>
  <c r="W161" i="1"/>
  <c r="V161" i="1"/>
  <c r="U161" i="1"/>
  <c r="T161" i="1"/>
  <c r="Y160" i="1"/>
  <c r="X160" i="1"/>
  <c r="W160" i="1"/>
  <c r="V160" i="1"/>
  <c r="U160" i="1"/>
  <c r="T160" i="1"/>
  <c r="Y159" i="1"/>
  <c r="X159" i="1"/>
  <c r="W159" i="1"/>
  <c r="V159" i="1"/>
  <c r="U159" i="1"/>
  <c r="T159" i="1"/>
  <c r="Y158" i="1"/>
  <c r="X158" i="1"/>
  <c r="W158" i="1"/>
  <c r="V158" i="1"/>
  <c r="U158" i="1"/>
  <c r="T158" i="1"/>
  <c r="Y157" i="1"/>
  <c r="X157" i="1"/>
  <c r="W157" i="1"/>
  <c r="V157" i="1"/>
  <c r="U157" i="1"/>
  <c r="T157" i="1"/>
  <c r="Y156" i="1"/>
  <c r="X156" i="1"/>
  <c r="W156" i="1"/>
  <c r="V156" i="1"/>
  <c r="U156" i="1"/>
  <c r="T156" i="1"/>
  <c r="Y155" i="1"/>
  <c r="X155" i="1"/>
  <c r="W155" i="1"/>
  <c r="V155" i="1"/>
  <c r="U155" i="1"/>
  <c r="T155" i="1"/>
  <c r="Y154" i="1"/>
  <c r="X154" i="1"/>
  <c r="W154" i="1"/>
  <c r="V154" i="1"/>
  <c r="U154" i="1"/>
  <c r="T154" i="1"/>
  <c r="Y153" i="1"/>
  <c r="X153" i="1"/>
  <c r="W153" i="1"/>
  <c r="V153" i="1"/>
  <c r="U153" i="1"/>
  <c r="T153" i="1"/>
  <c r="Y152" i="1"/>
  <c r="X152" i="1"/>
  <c r="W152" i="1"/>
  <c r="V152" i="1"/>
  <c r="U152" i="1"/>
  <c r="T152" i="1"/>
  <c r="Y151" i="1"/>
  <c r="X151" i="1"/>
  <c r="W151" i="1"/>
  <c r="V151" i="1"/>
  <c r="U151" i="1"/>
  <c r="T151" i="1"/>
  <c r="Y150" i="1"/>
  <c r="X150" i="1"/>
  <c r="W150" i="1"/>
  <c r="V150" i="1"/>
  <c r="U150" i="1"/>
  <c r="T150" i="1"/>
  <c r="Y149" i="1"/>
  <c r="X149" i="1"/>
  <c r="W149" i="1"/>
  <c r="V149" i="1"/>
  <c r="U149" i="1"/>
  <c r="T149" i="1"/>
  <c r="Y148" i="1"/>
  <c r="X148" i="1"/>
  <c r="W148" i="1"/>
  <c r="V148" i="1"/>
  <c r="U148" i="1"/>
  <c r="T148" i="1"/>
  <c r="Y147" i="1"/>
  <c r="X147" i="1"/>
  <c r="W147" i="1"/>
  <c r="V147" i="1"/>
  <c r="U147" i="1"/>
  <c r="T147" i="1"/>
  <c r="Y146" i="1"/>
  <c r="X146" i="1"/>
  <c r="W146" i="1"/>
  <c r="V146" i="1"/>
  <c r="U146" i="1"/>
  <c r="T146" i="1"/>
  <c r="Y145" i="1"/>
  <c r="X145" i="1"/>
  <c r="W145" i="1"/>
  <c r="V145" i="1"/>
  <c r="U145" i="1"/>
  <c r="T145" i="1"/>
  <c r="Y144" i="1"/>
  <c r="X144" i="1"/>
  <c r="W144" i="1"/>
  <c r="V144" i="1"/>
  <c r="U144" i="1"/>
  <c r="T144" i="1"/>
  <c r="Y143" i="1"/>
  <c r="X143" i="1"/>
  <c r="W143" i="1"/>
  <c r="V143" i="1"/>
  <c r="U143" i="1"/>
  <c r="T143" i="1"/>
  <c r="Y142" i="1"/>
  <c r="X142" i="1"/>
  <c r="W142" i="1"/>
  <c r="V142" i="1"/>
  <c r="U142" i="1"/>
  <c r="T142" i="1"/>
  <c r="Y141" i="1"/>
  <c r="X141" i="1"/>
  <c r="W141" i="1"/>
  <c r="V141" i="1"/>
  <c r="U141" i="1"/>
  <c r="T141" i="1"/>
  <c r="Y140" i="1"/>
  <c r="X140" i="1"/>
  <c r="W140" i="1"/>
  <c r="V140" i="1"/>
  <c r="U140" i="1"/>
  <c r="T140" i="1"/>
  <c r="Y139" i="1"/>
  <c r="X139" i="1"/>
  <c r="W139" i="1"/>
  <c r="V139" i="1"/>
  <c r="U139" i="1"/>
  <c r="T139" i="1"/>
  <c r="Y138" i="1"/>
  <c r="X138" i="1"/>
  <c r="W138" i="1"/>
  <c r="V138" i="1"/>
  <c r="U138" i="1"/>
  <c r="T138" i="1"/>
  <c r="Y137" i="1"/>
  <c r="X137" i="1"/>
  <c r="W137" i="1"/>
  <c r="V137" i="1"/>
  <c r="U137" i="1"/>
  <c r="T137" i="1"/>
  <c r="Y136" i="1"/>
  <c r="X136" i="1"/>
  <c r="W136" i="1"/>
  <c r="V136" i="1"/>
  <c r="U136" i="1"/>
  <c r="T136" i="1"/>
  <c r="Y135" i="1"/>
  <c r="X135" i="1"/>
  <c r="W135" i="1"/>
  <c r="V135" i="1"/>
  <c r="U135" i="1"/>
  <c r="T135" i="1"/>
  <c r="Y134" i="1"/>
  <c r="X134" i="1"/>
  <c r="W134" i="1"/>
  <c r="V134" i="1"/>
  <c r="U134" i="1"/>
  <c r="T134" i="1"/>
  <c r="Y133" i="1"/>
  <c r="X133" i="1"/>
  <c r="W133" i="1"/>
  <c r="V133" i="1"/>
  <c r="U133" i="1"/>
  <c r="T133" i="1"/>
  <c r="Y132" i="1"/>
  <c r="X132" i="1"/>
  <c r="W132" i="1"/>
  <c r="V132" i="1"/>
  <c r="U132" i="1"/>
  <c r="T132" i="1"/>
  <c r="Y131" i="1"/>
  <c r="X131" i="1"/>
  <c r="W131" i="1"/>
  <c r="V131" i="1"/>
  <c r="U131" i="1"/>
  <c r="T131" i="1"/>
  <c r="Y130" i="1"/>
  <c r="X130" i="1"/>
  <c r="W130" i="1"/>
  <c r="V130" i="1"/>
  <c r="U130" i="1"/>
  <c r="T130" i="1"/>
  <c r="Y129" i="1"/>
  <c r="X129" i="1"/>
  <c r="W129" i="1"/>
  <c r="V129" i="1"/>
  <c r="U129" i="1"/>
  <c r="T129" i="1"/>
  <c r="Y128" i="1"/>
  <c r="X128" i="1"/>
  <c r="W128" i="1"/>
  <c r="V128" i="1"/>
  <c r="U128" i="1"/>
  <c r="T128" i="1"/>
  <c r="Y127" i="1"/>
  <c r="X127" i="1"/>
  <c r="W127" i="1"/>
  <c r="V127" i="1"/>
  <c r="U127" i="1"/>
  <c r="T127" i="1"/>
  <c r="Y126" i="1"/>
  <c r="X126" i="1"/>
  <c r="W126" i="1"/>
  <c r="V126" i="1"/>
  <c r="U126" i="1"/>
  <c r="T126" i="1"/>
  <c r="Y125" i="1"/>
  <c r="X125" i="1"/>
  <c r="W125" i="1"/>
  <c r="V125" i="1"/>
  <c r="U125" i="1"/>
  <c r="T125" i="1"/>
  <c r="Y124" i="1"/>
  <c r="X124" i="1"/>
  <c r="W124" i="1"/>
  <c r="V124" i="1"/>
  <c r="U124" i="1"/>
  <c r="T124" i="1"/>
  <c r="Y123" i="1"/>
  <c r="X123" i="1"/>
  <c r="W123" i="1"/>
  <c r="V123" i="1"/>
  <c r="U123" i="1"/>
  <c r="T123" i="1"/>
  <c r="Y122" i="1"/>
  <c r="X122" i="1"/>
  <c r="W122" i="1"/>
  <c r="V122" i="1"/>
  <c r="U122" i="1"/>
  <c r="T122" i="1"/>
  <c r="Y121" i="1"/>
  <c r="X121" i="1"/>
  <c r="W121" i="1"/>
  <c r="V121" i="1"/>
  <c r="U121" i="1"/>
  <c r="T121" i="1"/>
  <c r="Y120" i="1"/>
  <c r="X120" i="1"/>
  <c r="W120" i="1"/>
  <c r="V120" i="1"/>
  <c r="U120" i="1"/>
  <c r="T120" i="1"/>
  <c r="Y119" i="1"/>
  <c r="X119" i="1"/>
  <c r="W119" i="1"/>
  <c r="V119" i="1"/>
  <c r="U119" i="1"/>
  <c r="T119" i="1"/>
  <c r="Y118" i="1"/>
  <c r="X118" i="1"/>
  <c r="W118" i="1"/>
  <c r="V118" i="1"/>
  <c r="U118" i="1"/>
  <c r="T118" i="1"/>
  <c r="Y117" i="1"/>
  <c r="X117" i="1"/>
  <c r="W117" i="1"/>
  <c r="V117" i="1"/>
  <c r="U117" i="1"/>
  <c r="T117" i="1"/>
  <c r="Y116" i="1"/>
  <c r="X116" i="1"/>
  <c r="W116" i="1"/>
  <c r="V116" i="1"/>
  <c r="U116" i="1"/>
  <c r="T116" i="1"/>
  <c r="Y115" i="1"/>
  <c r="X115" i="1"/>
  <c r="W115" i="1"/>
  <c r="V115" i="1"/>
  <c r="U115" i="1"/>
  <c r="T115" i="1"/>
  <c r="Y114" i="1"/>
  <c r="X114" i="1"/>
  <c r="W114" i="1"/>
  <c r="V114" i="1"/>
  <c r="U114" i="1"/>
  <c r="T114" i="1"/>
  <c r="Y113" i="1"/>
  <c r="X113" i="1"/>
  <c r="W113" i="1"/>
  <c r="V113" i="1"/>
  <c r="U113" i="1"/>
  <c r="T113" i="1"/>
  <c r="Y112" i="1"/>
  <c r="X112" i="1"/>
  <c r="W112" i="1"/>
  <c r="V112" i="1"/>
  <c r="U112" i="1"/>
  <c r="T112" i="1"/>
  <c r="Y111" i="1"/>
  <c r="X111" i="1"/>
  <c r="W111" i="1"/>
  <c r="V111" i="1"/>
  <c r="U111" i="1"/>
  <c r="T111" i="1"/>
  <c r="Y110" i="1"/>
  <c r="X110" i="1"/>
  <c r="W110" i="1"/>
  <c r="V110" i="1"/>
  <c r="U110" i="1"/>
  <c r="T110" i="1"/>
  <c r="Y109" i="1"/>
  <c r="X109" i="1"/>
  <c r="W109" i="1"/>
  <c r="V109" i="1"/>
  <c r="U109" i="1"/>
  <c r="T109" i="1"/>
  <c r="Y108" i="1"/>
  <c r="X108" i="1"/>
  <c r="W108" i="1"/>
  <c r="V108" i="1"/>
  <c r="U108" i="1"/>
  <c r="T108" i="1"/>
  <c r="Y107" i="1"/>
  <c r="X107" i="1"/>
  <c r="W107" i="1"/>
  <c r="V107" i="1"/>
  <c r="U107" i="1"/>
  <c r="T107" i="1"/>
  <c r="Y106" i="1"/>
  <c r="X106" i="1"/>
  <c r="W106" i="1"/>
  <c r="V106" i="1"/>
  <c r="U106" i="1"/>
  <c r="T106" i="1"/>
  <c r="Y105" i="1"/>
  <c r="X105" i="1"/>
  <c r="W105" i="1"/>
  <c r="V105" i="1"/>
  <c r="U105" i="1"/>
  <c r="T105" i="1"/>
  <c r="Y104" i="1"/>
  <c r="X104" i="1"/>
  <c r="W104" i="1"/>
  <c r="V104" i="1"/>
  <c r="U104" i="1"/>
  <c r="T104" i="1"/>
  <c r="Y103" i="1"/>
  <c r="X103" i="1"/>
  <c r="W103" i="1"/>
  <c r="V103" i="1"/>
  <c r="U103" i="1"/>
  <c r="T103" i="1"/>
  <c r="Y102" i="1"/>
  <c r="X102" i="1"/>
  <c r="W102" i="1"/>
  <c r="V102" i="1"/>
  <c r="U102" i="1"/>
  <c r="T102" i="1"/>
  <c r="Y101" i="1"/>
  <c r="X101" i="1"/>
  <c r="W101" i="1"/>
  <c r="V101" i="1"/>
  <c r="U101" i="1"/>
  <c r="T101" i="1"/>
  <c r="Y100" i="1"/>
  <c r="X100" i="1"/>
  <c r="W100" i="1"/>
  <c r="V100" i="1"/>
  <c r="U100" i="1"/>
  <c r="T100" i="1"/>
  <c r="Y99" i="1"/>
  <c r="X99" i="1"/>
  <c r="W99" i="1"/>
  <c r="V99" i="1"/>
  <c r="U99" i="1"/>
  <c r="T99" i="1"/>
  <c r="Y98" i="1"/>
  <c r="X98" i="1"/>
  <c r="W98" i="1"/>
  <c r="V98" i="1"/>
  <c r="U98" i="1"/>
  <c r="T98" i="1"/>
  <c r="Y97" i="1"/>
  <c r="X97" i="1"/>
  <c r="W97" i="1"/>
  <c r="V97" i="1"/>
  <c r="U97" i="1"/>
  <c r="T97" i="1"/>
  <c r="Y96" i="1"/>
  <c r="X96" i="1"/>
  <c r="W96" i="1"/>
  <c r="V96" i="1"/>
  <c r="U96" i="1"/>
  <c r="T96" i="1"/>
  <c r="Y95" i="1"/>
  <c r="X95" i="1"/>
  <c r="W95" i="1"/>
  <c r="V95" i="1"/>
  <c r="U95" i="1"/>
  <c r="T95" i="1"/>
  <c r="Y94" i="1"/>
  <c r="X94" i="1"/>
  <c r="W94" i="1"/>
  <c r="V94" i="1"/>
  <c r="U94" i="1"/>
  <c r="T94" i="1"/>
  <c r="Y93" i="1"/>
  <c r="X93" i="1"/>
  <c r="W93" i="1"/>
  <c r="V93" i="1"/>
  <c r="U93" i="1"/>
  <c r="T93" i="1"/>
  <c r="Y92" i="1"/>
  <c r="X92" i="1"/>
  <c r="W92" i="1"/>
  <c r="V92" i="1"/>
  <c r="U92" i="1"/>
  <c r="T92" i="1"/>
  <c r="Y91" i="1"/>
  <c r="X91" i="1"/>
  <c r="W91" i="1"/>
  <c r="V91" i="1"/>
  <c r="U91" i="1"/>
  <c r="T91" i="1"/>
  <c r="Y90" i="1"/>
  <c r="X90" i="1"/>
  <c r="W90" i="1"/>
  <c r="V90" i="1"/>
  <c r="U90" i="1"/>
  <c r="T90" i="1"/>
  <c r="Y89" i="1"/>
  <c r="X89" i="1"/>
  <c r="W89" i="1"/>
  <c r="V89" i="1"/>
  <c r="U89" i="1"/>
  <c r="T89" i="1"/>
  <c r="Y88" i="1"/>
  <c r="X88" i="1"/>
  <c r="W88" i="1"/>
  <c r="V88" i="1"/>
  <c r="U88" i="1"/>
  <c r="T88" i="1"/>
  <c r="Y87" i="1"/>
  <c r="X87" i="1"/>
  <c r="W87" i="1"/>
  <c r="V87" i="1"/>
  <c r="U87" i="1"/>
  <c r="T87" i="1"/>
  <c r="Y86" i="1"/>
  <c r="X86" i="1"/>
  <c r="W86" i="1"/>
  <c r="V86" i="1"/>
  <c r="U86" i="1"/>
  <c r="T86" i="1"/>
  <c r="Y85" i="1"/>
  <c r="X85" i="1"/>
  <c r="W85" i="1"/>
  <c r="V85" i="1"/>
  <c r="U85" i="1"/>
  <c r="T85" i="1"/>
  <c r="Y84" i="1"/>
  <c r="X84" i="1"/>
  <c r="W84" i="1"/>
  <c r="V84" i="1"/>
  <c r="U84" i="1"/>
  <c r="T84" i="1"/>
  <c r="Y83" i="1"/>
  <c r="X83" i="1"/>
  <c r="W83" i="1"/>
  <c r="V83" i="1"/>
  <c r="U83" i="1"/>
  <c r="T83" i="1"/>
  <c r="Y82" i="1"/>
  <c r="X82" i="1"/>
  <c r="W82" i="1"/>
  <c r="V82" i="1"/>
  <c r="U82" i="1"/>
  <c r="T82" i="1"/>
  <c r="Y81" i="1"/>
  <c r="X81" i="1"/>
  <c r="W81" i="1"/>
  <c r="V81" i="1"/>
  <c r="U81" i="1"/>
  <c r="T81" i="1"/>
  <c r="Y80" i="1"/>
  <c r="X80" i="1"/>
  <c r="W80" i="1"/>
  <c r="V80" i="1"/>
  <c r="U80" i="1"/>
  <c r="T80" i="1"/>
  <c r="Y79" i="1"/>
  <c r="X79" i="1"/>
  <c r="W79" i="1"/>
  <c r="V79" i="1"/>
  <c r="U79" i="1"/>
  <c r="T79" i="1"/>
  <c r="Y78" i="1"/>
  <c r="X78" i="1"/>
  <c r="W78" i="1"/>
  <c r="V78" i="1"/>
  <c r="U78" i="1"/>
  <c r="T78" i="1"/>
  <c r="Y77" i="1"/>
  <c r="X77" i="1"/>
  <c r="W77" i="1"/>
  <c r="V77" i="1"/>
  <c r="U77" i="1"/>
  <c r="T77" i="1"/>
  <c r="Y76" i="1"/>
  <c r="X76" i="1"/>
  <c r="W76" i="1"/>
  <c r="V76" i="1"/>
  <c r="U76" i="1"/>
  <c r="T76" i="1"/>
  <c r="Y75" i="1"/>
  <c r="X75" i="1"/>
  <c r="W75" i="1"/>
  <c r="V75" i="1"/>
  <c r="U75" i="1"/>
  <c r="T75" i="1"/>
  <c r="Y74" i="1"/>
  <c r="X74" i="1"/>
  <c r="W74" i="1"/>
  <c r="V74" i="1"/>
  <c r="U74" i="1"/>
  <c r="T74" i="1"/>
  <c r="Y73" i="1"/>
  <c r="X73" i="1"/>
  <c r="W73" i="1"/>
  <c r="V73" i="1"/>
  <c r="U73" i="1"/>
  <c r="T73" i="1"/>
  <c r="Y72" i="1"/>
  <c r="X72" i="1"/>
  <c r="W72" i="1"/>
  <c r="V72" i="1"/>
  <c r="U72" i="1"/>
  <c r="T72" i="1"/>
  <c r="Y71" i="1"/>
  <c r="X71" i="1"/>
  <c r="W71" i="1"/>
  <c r="V71" i="1"/>
  <c r="U71" i="1"/>
  <c r="T71" i="1"/>
  <c r="Y70" i="1"/>
  <c r="X70" i="1"/>
  <c r="W70" i="1"/>
  <c r="V70" i="1"/>
  <c r="U70" i="1"/>
  <c r="T70" i="1"/>
  <c r="Y69" i="1"/>
  <c r="X69" i="1"/>
  <c r="W69" i="1"/>
  <c r="V69" i="1"/>
  <c r="U69" i="1"/>
  <c r="T69" i="1"/>
  <c r="Y68" i="1"/>
  <c r="X68" i="1"/>
  <c r="W68" i="1"/>
  <c r="V68" i="1"/>
  <c r="U68" i="1"/>
  <c r="T68" i="1"/>
  <c r="Y67" i="1"/>
  <c r="X67" i="1"/>
  <c r="W67" i="1"/>
  <c r="V67" i="1"/>
  <c r="U67" i="1"/>
  <c r="T67" i="1"/>
  <c r="Y66" i="1"/>
  <c r="X66" i="1"/>
  <c r="W66" i="1"/>
  <c r="V66" i="1"/>
  <c r="U66" i="1"/>
  <c r="T66" i="1"/>
  <c r="Y65" i="1"/>
  <c r="X65" i="1"/>
  <c r="W65" i="1"/>
  <c r="V65" i="1"/>
  <c r="U65" i="1"/>
  <c r="T65" i="1"/>
  <c r="Y64" i="1"/>
  <c r="X64" i="1"/>
  <c r="W64" i="1"/>
  <c r="V64" i="1"/>
  <c r="U64" i="1"/>
  <c r="T64" i="1"/>
  <c r="Y63" i="1"/>
  <c r="X63" i="1"/>
  <c r="W63" i="1"/>
  <c r="V63" i="1"/>
  <c r="U63" i="1"/>
  <c r="T63" i="1"/>
  <c r="Y62" i="1"/>
  <c r="X62" i="1"/>
  <c r="W62" i="1"/>
  <c r="V62" i="1"/>
  <c r="U62" i="1"/>
  <c r="T62" i="1"/>
  <c r="Y61" i="1"/>
  <c r="X61" i="1"/>
  <c r="W61" i="1"/>
  <c r="V61" i="1"/>
  <c r="U61" i="1"/>
  <c r="T61" i="1"/>
  <c r="Y60" i="1"/>
  <c r="X60" i="1"/>
  <c r="W60" i="1"/>
  <c r="V60" i="1"/>
  <c r="U60" i="1"/>
  <c r="T60" i="1"/>
  <c r="Y59" i="1"/>
  <c r="X59" i="1"/>
  <c r="W59" i="1"/>
  <c r="V59" i="1"/>
  <c r="U59" i="1"/>
  <c r="T59" i="1"/>
  <c r="Y58" i="1"/>
  <c r="X58" i="1"/>
  <c r="W58" i="1"/>
  <c r="V58" i="1"/>
  <c r="U58" i="1"/>
  <c r="T58" i="1"/>
  <c r="Y57" i="1"/>
  <c r="X57" i="1"/>
  <c r="W57" i="1"/>
  <c r="V57" i="1"/>
  <c r="U57" i="1"/>
  <c r="T57" i="1"/>
  <c r="Y56" i="1"/>
  <c r="X56" i="1"/>
  <c r="W56" i="1"/>
  <c r="V56" i="1"/>
  <c r="U56" i="1"/>
  <c r="T56" i="1"/>
  <c r="Y55" i="1"/>
  <c r="X55" i="1"/>
  <c r="W55" i="1"/>
  <c r="V55" i="1"/>
  <c r="U55" i="1"/>
  <c r="T55" i="1"/>
  <c r="Y54" i="1"/>
  <c r="X54" i="1"/>
  <c r="W54" i="1"/>
  <c r="V54" i="1"/>
  <c r="U54" i="1"/>
  <c r="T54" i="1"/>
  <c r="Y53" i="1"/>
  <c r="X53" i="1"/>
  <c r="W53" i="1"/>
  <c r="V53" i="1"/>
  <c r="U53" i="1"/>
  <c r="T53" i="1"/>
  <c r="Y52" i="1"/>
  <c r="X52" i="1"/>
  <c r="W52" i="1"/>
  <c r="V52" i="1"/>
  <c r="U52" i="1"/>
  <c r="T52" i="1"/>
  <c r="Y51" i="1"/>
  <c r="X51" i="1"/>
  <c r="W51" i="1"/>
  <c r="V51" i="1"/>
  <c r="U51" i="1"/>
  <c r="T51" i="1"/>
  <c r="Y50" i="1"/>
  <c r="X50" i="1"/>
  <c r="W50" i="1"/>
  <c r="V50" i="1"/>
  <c r="U50" i="1"/>
  <c r="T50" i="1"/>
  <c r="Y49" i="1"/>
  <c r="X49" i="1"/>
  <c r="W49" i="1"/>
  <c r="V49" i="1"/>
  <c r="U49" i="1"/>
  <c r="T49" i="1"/>
  <c r="Y48" i="1"/>
  <c r="X48" i="1"/>
  <c r="W48" i="1"/>
  <c r="V48" i="1"/>
  <c r="U48" i="1"/>
  <c r="T48" i="1"/>
  <c r="Y47" i="1"/>
  <c r="X47" i="1"/>
  <c r="W47" i="1"/>
  <c r="V47" i="1"/>
  <c r="U47" i="1"/>
  <c r="T47" i="1"/>
  <c r="Y46" i="1"/>
  <c r="X46" i="1"/>
  <c r="W46" i="1"/>
  <c r="V46" i="1"/>
  <c r="U46" i="1"/>
  <c r="T46" i="1"/>
  <c r="Y45" i="1"/>
  <c r="X45" i="1"/>
  <c r="W45" i="1"/>
  <c r="V45" i="1"/>
  <c r="U45" i="1"/>
  <c r="T45" i="1"/>
  <c r="Y44" i="1"/>
  <c r="X44" i="1"/>
  <c r="W44" i="1"/>
  <c r="V44" i="1"/>
  <c r="U44" i="1"/>
  <c r="T44" i="1"/>
  <c r="Y43" i="1"/>
  <c r="X43" i="1"/>
  <c r="W43" i="1"/>
  <c r="V43" i="1"/>
  <c r="U43" i="1"/>
  <c r="T43" i="1"/>
  <c r="Y42" i="1"/>
  <c r="X42" i="1"/>
  <c r="W42" i="1"/>
  <c r="V42" i="1"/>
  <c r="U42" i="1"/>
  <c r="T42" i="1"/>
  <c r="Y41" i="1"/>
  <c r="X41" i="1"/>
  <c r="W41" i="1"/>
  <c r="V41" i="1"/>
  <c r="U41" i="1"/>
  <c r="T41" i="1"/>
  <c r="Y40" i="1"/>
  <c r="X40" i="1"/>
  <c r="W40" i="1"/>
  <c r="V40" i="1"/>
  <c r="U40" i="1"/>
  <c r="T40" i="1"/>
  <c r="Y39" i="1"/>
  <c r="X39" i="1"/>
  <c r="W39" i="1"/>
  <c r="V39" i="1"/>
  <c r="U39" i="1"/>
  <c r="T39" i="1"/>
  <c r="Y38" i="1"/>
  <c r="X38" i="1"/>
  <c r="W38" i="1"/>
  <c r="V38" i="1"/>
  <c r="U38" i="1"/>
  <c r="T38" i="1"/>
  <c r="Y37" i="1"/>
  <c r="X37" i="1"/>
  <c r="W37" i="1"/>
  <c r="V37" i="1"/>
  <c r="U37" i="1"/>
  <c r="T37" i="1"/>
  <c r="Y36" i="1"/>
  <c r="X36" i="1"/>
  <c r="W36" i="1"/>
  <c r="V36" i="1"/>
  <c r="U36" i="1"/>
  <c r="T36" i="1"/>
  <c r="Y35" i="1"/>
  <c r="X35" i="1"/>
  <c r="W35" i="1"/>
  <c r="V35" i="1"/>
  <c r="U35" i="1"/>
  <c r="T35" i="1"/>
  <c r="Y34" i="1"/>
  <c r="X34" i="1"/>
  <c r="W34" i="1"/>
  <c r="V34" i="1"/>
  <c r="U34" i="1"/>
  <c r="T34" i="1"/>
  <c r="Y33" i="1"/>
  <c r="X33" i="1"/>
  <c r="W33" i="1"/>
  <c r="V33" i="1"/>
  <c r="U33" i="1"/>
  <c r="T33" i="1"/>
  <c r="Y32" i="1"/>
  <c r="X32" i="1"/>
  <c r="W32" i="1"/>
  <c r="V32" i="1"/>
  <c r="U32" i="1"/>
  <c r="T32" i="1"/>
  <c r="Y31" i="1"/>
  <c r="X31" i="1"/>
  <c r="W31" i="1"/>
  <c r="V31" i="1"/>
  <c r="U31" i="1"/>
  <c r="T31" i="1"/>
  <c r="Y30" i="1"/>
  <c r="X30" i="1"/>
  <c r="W30" i="1"/>
  <c r="V30" i="1"/>
  <c r="U30" i="1"/>
  <c r="T30" i="1"/>
  <c r="Y29" i="1"/>
  <c r="X29" i="1"/>
  <c r="W29" i="1"/>
  <c r="V29" i="1"/>
  <c r="U29" i="1"/>
  <c r="T29" i="1"/>
  <c r="Y28" i="1"/>
  <c r="X28" i="1"/>
  <c r="W28" i="1"/>
  <c r="V28" i="1"/>
  <c r="U28" i="1"/>
  <c r="T28" i="1"/>
  <c r="Y27" i="1"/>
  <c r="X27" i="1"/>
  <c r="W27" i="1"/>
  <c r="V27" i="1"/>
  <c r="U27" i="1"/>
  <c r="T27" i="1"/>
  <c r="Y26" i="1"/>
  <c r="X26" i="1"/>
  <c r="W26" i="1"/>
  <c r="V26" i="1"/>
  <c r="U26" i="1"/>
  <c r="T26" i="1"/>
  <c r="Y25" i="1"/>
  <c r="X25" i="1"/>
  <c r="W25" i="1"/>
  <c r="V25" i="1"/>
  <c r="U25" i="1"/>
  <c r="T25" i="1"/>
  <c r="Y24" i="1"/>
  <c r="X24" i="1"/>
  <c r="W24" i="1"/>
  <c r="V24" i="1"/>
  <c r="U24" i="1"/>
  <c r="T24" i="1"/>
  <c r="Y23" i="1"/>
  <c r="X23" i="1"/>
  <c r="W23" i="1"/>
  <c r="V23" i="1"/>
  <c r="U23" i="1"/>
  <c r="T23" i="1"/>
  <c r="Y22" i="1"/>
  <c r="X22" i="1"/>
  <c r="W22" i="1"/>
  <c r="V22" i="1"/>
  <c r="U22" i="1"/>
  <c r="T22" i="1"/>
  <c r="Y21" i="1"/>
  <c r="X21" i="1"/>
  <c r="W21" i="1"/>
  <c r="V21" i="1"/>
  <c r="U21" i="1"/>
  <c r="T21" i="1"/>
  <c r="Y20" i="1"/>
  <c r="X20" i="1"/>
  <c r="W20" i="1"/>
  <c r="V20" i="1"/>
  <c r="U20" i="1"/>
  <c r="T20" i="1"/>
  <c r="Y19" i="1"/>
  <c r="X19" i="1"/>
  <c r="W19" i="1"/>
  <c r="V19" i="1"/>
  <c r="U19" i="1"/>
  <c r="T19" i="1"/>
  <c r="Y18" i="1"/>
  <c r="X18" i="1"/>
  <c r="W18" i="1"/>
  <c r="V18" i="1"/>
  <c r="U18" i="1"/>
  <c r="T18" i="1"/>
  <c r="Y17" i="1"/>
  <c r="X17" i="1"/>
  <c r="W17" i="1"/>
  <c r="V17" i="1"/>
  <c r="U17" i="1"/>
  <c r="T17" i="1"/>
  <c r="R13" i="1"/>
  <c r="Q13" i="1"/>
  <c r="P13" i="1"/>
  <c r="O13" i="1"/>
  <c r="N13" i="1"/>
  <c r="M13" i="1"/>
  <c r="H9" i="1" l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13" i="1"/>
  <c r="G13" i="1"/>
  <c r="F13" i="1"/>
  <c r="E13" i="1"/>
  <c r="D13" i="1"/>
  <c r="C13" i="1"/>
  <c r="R17" i="1"/>
  <c r="Q17" i="1"/>
  <c r="P17" i="1"/>
  <c r="O17" i="1"/>
  <c r="N17" i="1"/>
  <c r="M17" i="1"/>
  <c r="K18" i="1"/>
  <c r="N18" i="1" s="1"/>
  <c r="N4" i="1"/>
  <c r="M18" i="1" l="1"/>
  <c r="R18" i="1"/>
  <c r="P18" i="1"/>
  <c r="Q18" i="1"/>
  <c r="O18" i="1"/>
  <c r="K19" i="1"/>
  <c r="P19" i="1" l="1"/>
  <c r="O19" i="1"/>
  <c r="N19" i="1"/>
  <c r="M19" i="1"/>
  <c r="K20" i="1"/>
  <c r="R19" i="1"/>
  <c r="Q19" i="1"/>
  <c r="P20" i="1" l="1"/>
  <c r="M20" i="1"/>
  <c r="K21" i="1"/>
  <c r="R20" i="1"/>
  <c r="Q20" i="1"/>
  <c r="O20" i="1"/>
  <c r="N20" i="1"/>
  <c r="P21" i="1" l="1"/>
  <c r="K22" i="1"/>
  <c r="O21" i="1"/>
  <c r="R21" i="1"/>
  <c r="Q21" i="1"/>
  <c r="N21" i="1"/>
  <c r="M21" i="1"/>
  <c r="K23" i="1" l="1"/>
  <c r="R22" i="1"/>
  <c r="Q22" i="1"/>
  <c r="P22" i="1"/>
  <c r="O22" i="1"/>
  <c r="N22" i="1"/>
  <c r="M22" i="1"/>
  <c r="P23" i="1" l="1"/>
  <c r="Q23" i="1"/>
  <c r="N23" i="1"/>
  <c r="O23" i="1"/>
  <c r="K24" i="1"/>
  <c r="R23" i="1"/>
  <c r="M23" i="1"/>
  <c r="R24" i="1" l="1"/>
  <c r="O24" i="1"/>
  <c r="K25" i="1"/>
  <c r="Q24" i="1"/>
  <c r="N24" i="1"/>
  <c r="P24" i="1"/>
  <c r="M24" i="1"/>
  <c r="P25" i="1" l="1"/>
  <c r="M25" i="1"/>
  <c r="K26" i="1"/>
  <c r="Q25" i="1"/>
  <c r="O25" i="1"/>
  <c r="R25" i="1"/>
  <c r="N25" i="1"/>
  <c r="Q26" i="1" l="1"/>
  <c r="R26" i="1"/>
  <c r="P26" i="1"/>
  <c r="K27" i="1"/>
  <c r="O26" i="1"/>
  <c r="N26" i="1"/>
  <c r="M26" i="1"/>
  <c r="P27" i="1" l="1"/>
  <c r="K28" i="1"/>
  <c r="Q27" i="1"/>
  <c r="O27" i="1"/>
  <c r="R27" i="1"/>
  <c r="N27" i="1"/>
  <c r="M27" i="1"/>
  <c r="Q28" i="1" l="1"/>
  <c r="O28" i="1"/>
  <c r="M28" i="1"/>
  <c r="N28" i="1"/>
  <c r="P28" i="1"/>
  <c r="R28" i="1"/>
  <c r="K29" i="1"/>
  <c r="P29" i="1" l="1"/>
  <c r="N29" i="1"/>
  <c r="R29" i="1"/>
  <c r="Q29" i="1"/>
  <c r="O29" i="1"/>
  <c r="M29" i="1"/>
  <c r="K30" i="1"/>
  <c r="O30" i="1" l="1"/>
  <c r="N30" i="1"/>
  <c r="M30" i="1"/>
  <c r="Q30" i="1"/>
  <c r="P30" i="1"/>
  <c r="K31" i="1"/>
  <c r="R30" i="1"/>
  <c r="P31" i="1" l="1"/>
  <c r="K32" i="1"/>
  <c r="R31" i="1"/>
  <c r="Q31" i="1"/>
  <c r="N31" i="1"/>
  <c r="M31" i="1"/>
  <c r="O31" i="1"/>
  <c r="K33" i="1" l="1"/>
  <c r="Q32" i="1"/>
  <c r="R32" i="1"/>
  <c r="M32" i="1"/>
  <c r="P32" i="1"/>
  <c r="O32" i="1"/>
  <c r="N32" i="1"/>
  <c r="P33" i="1" l="1"/>
  <c r="Q33" i="1"/>
  <c r="M33" i="1"/>
  <c r="N33" i="1"/>
  <c r="K34" i="1"/>
  <c r="O33" i="1"/>
  <c r="R33" i="1"/>
  <c r="K35" i="1" l="1"/>
  <c r="R34" i="1"/>
  <c r="O34" i="1"/>
  <c r="N34" i="1"/>
  <c r="Q34" i="1"/>
  <c r="P34" i="1"/>
  <c r="M34" i="1"/>
  <c r="P35" i="1" l="1"/>
  <c r="Q35" i="1"/>
  <c r="K36" i="1"/>
  <c r="O35" i="1"/>
  <c r="N35" i="1"/>
  <c r="M35" i="1"/>
  <c r="R35" i="1"/>
  <c r="K37" i="1" l="1"/>
  <c r="R36" i="1"/>
  <c r="Q36" i="1"/>
  <c r="P36" i="1"/>
  <c r="O36" i="1"/>
  <c r="M36" i="1"/>
  <c r="N36" i="1"/>
  <c r="P37" i="1" l="1"/>
  <c r="O37" i="1"/>
  <c r="Q37" i="1"/>
  <c r="R37" i="1"/>
  <c r="K38" i="1"/>
  <c r="N37" i="1"/>
  <c r="M37" i="1"/>
  <c r="K39" i="1" l="1"/>
  <c r="M38" i="1"/>
  <c r="N38" i="1"/>
  <c r="Q38" i="1"/>
  <c r="P38" i="1"/>
  <c r="O38" i="1"/>
  <c r="R38" i="1"/>
  <c r="P39" i="1" l="1"/>
  <c r="K40" i="1"/>
  <c r="N39" i="1"/>
  <c r="M39" i="1"/>
  <c r="Q39" i="1"/>
  <c r="R39" i="1"/>
  <c r="O39" i="1"/>
  <c r="R40" i="1" l="1"/>
  <c r="Q40" i="1"/>
  <c r="O40" i="1"/>
  <c r="N40" i="1"/>
  <c r="P40" i="1"/>
  <c r="M40" i="1"/>
  <c r="K41" i="1"/>
  <c r="P41" i="1" l="1"/>
  <c r="R41" i="1"/>
  <c r="N41" i="1"/>
  <c r="K42" i="1"/>
  <c r="M41" i="1"/>
  <c r="Q41" i="1"/>
  <c r="O41" i="1"/>
  <c r="K43" i="1" l="1"/>
  <c r="O42" i="1"/>
  <c r="R42" i="1"/>
  <c r="P42" i="1"/>
  <c r="Q42" i="1"/>
  <c r="N42" i="1"/>
  <c r="M42" i="1"/>
  <c r="K44" i="1" l="1"/>
  <c r="P43" i="1"/>
  <c r="O43" i="1"/>
  <c r="R43" i="1"/>
  <c r="Q43" i="1"/>
  <c r="N43" i="1"/>
  <c r="M43" i="1"/>
  <c r="K45" i="1" l="1"/>
  <c r="P44" i="1"/>
  <c r="O44" i="1"/>
  <c r="N44" i="1"/>
  <c r="M44" i="1"/>
  <c r="R44" i="1"/>
  <c r="Q44" i="1"/>
  <c r="K46" i="1" l="1"/>
  <c r="P45" i="1"/>
  <c r="R45" i="1"/>
  <c r="Q45" i="1"/>
  <c r="O45" i="1"/>
  <c r="N45" i="1"/>
  <c r="M45" i="1"/>
  <c r="K47" i="1" l="1"/>
  <c r="Q46" i="1"/>
  <c r="N46" i="1"/>
  <c r="M46" i="1"/>
  <c r="P46" i="1"/>
  <c r="O46" i="1"/>
  <c r="R46" i="1"/>
  <c r="K48" i="1" l="1"/>
  <c r="P47" i="1"/>
  <c r="R47" i="1"/>
  <c r="O47" i="1"/>
  <c r="Q47" i="1"/>
  <c r="M47" i="1"/>
  <c r="N47" i="1"/>
  <c r="K49" i="1" l="1"/>
  <c r="R48" i="1"/>
  <c r="O48" i="1"/>
  <c r="Q48" i="1"/>
  <c r="P48" i="1"/>
  <c r="M48" i="1"/>
  <c r="N48" i="1"/>
  <c r="K50" i="1" l="1"/>
  <c r="P49" i="1"/>
  <c r="R49" i="1"/>
  <c r="N49" i="1"/>
  <c r="M49" i="1"/>
  <c r="Q49" i="1"/>
  <c r="O49" i="1"/>
  <c r="K51" i="1" l="1"/>
  <c r="P50" i="1"/>
  <c r="O50" i="1"/>
  <c r="R50" i="1"/>
  <c r="Q50" i="1"/>
  <c r="M50" i="1"/>
  <c r="N50" i="1"/>
  <c r="K52" i="1" l="1"/>
  <c r="P51" i="1"/>
  <c r="M51" i="1"/>
  <c r="O51" i="1"/>
  <c r="R51" i="1"/>
  <c r="Q51" i="1"/>
  <c r="N51" i="1"/>
  <c r="K53" i="1" l="1"/>
  <c r="Q52" i="1"/>
  <c r="O52" i="1"/>
  <c r="P52" i="1"/>
  <c r="N52" i="1"/>
  <c r="M52" i="1"/>
  <c r="R52" i="1"/>
  <c r="K54" i="1" l="1"/>
  <c r="P53" i="1"/>
  <c r="M53" i="1"/>
  <c r="R53" i="1"/>
  <c r="Q53" i="1"/>
  <c r="O53" i="1"/>
  <c r="N53" i="1"/>
  <c r="K55" i="1" l="1"/>
  <c r="R54" i="1"/>
  <c r="Q54" i="1"/>
  <c r="O54" i="1"/>
  <c r="N54" i="1"/>
  <c r="M54" i="1"/>
  <c r="P54" i="1"/>
  <c r="K56" i="1" l="1"/>
  <c r="P55" i="1"/>
  <c r="O55" i="1"/>
  <c r="Q55" i="1"/>
  <c r="R55" i="1"/>
  <c r="N55" i="1"/>
  <c r="M55" i="1"/>
  <c r="K57" i="1" l="1"/>
  <c r="R56" i="1"/>
  <c r="Q56" i="1"/>
  <c r="P56" i="1"/>
  <c r="M56" i="1"/>
  <c r="O56" i="1"/>
  <c r="N56" i="1"/>
  <c r="K58" i="1" l="1"/>
  <c r="P57" i="1"/>
  <c r="Q57" i="1"/>
  <c r="N57" i="1"/>
  <c r="O57" i="1"/>
  <c r="R57" i="1"/>
  <c r="M57" i="1"/>
  <c r="K59" i="1" l="1"/>
  <c r="P58" i="1"/>
  <c r="N58" i="1"/>
  <c r="M58" i="1"/>
  <c r="R58" i="1"/>
  <c r="Q58" i="1"/>
  <c r="O58" i="1"/>
  <c r="K60" i="1" l="1"/>
  <c r="P59" i="1"/>
  <c r="R59" i="1"/>
  <c r="N59" i="1"/>
  <c r="M59" i="1"/>
  <c r="Q59" i="1"/>
  <c r="O59" i="1"/>
  <c r="K61" i="1" l="1"/>
  <c r="P60" i="1"/>
  <c r="O60" i="1"/>
  <c r="N60" i="1"/>
  <c r="M60" i="1"/>
  <c r="R60" i="1"/>
  <c r="Q60" i="1"/>
  <c r="K62" i="1" l="1"/>
  <c r="P61" i="1"/>
  <c r="Q61" i="1"/>
  <c r="O61" i="1"/>
  <c r="R61" i="1"/>
  <c r="N61" i="1"/>
  <c r="M61" i="1"/>
  <c r="K63" i="1" l="1"/>
  <c r="R62" i="1"/>
  <c r="Q62" i="1"/>
  <c r="O62" i="1"/>
  <c r="P62" i="1"/>
  <c r="M62" i="1"/>
  <c r="N62" i="1"/>
  <c r="K64" i="1" l="1"/>
  <c r="P63" i="1"/>
  <c r="Q63" i="1"/>
  <c r="O63" i="1"/>
  <c r="N63" i="1"/>
  <c r="R63" i="1"/>
  <c r="M63" i="1"/>
  <c r="K65" i="1" l="1"/>
  <c r="N64" i="1"/>
  <c r="P64" i="1"/>
  <c r="O64" i="1"/>
  <c r="M64" i="1"/>
  <c r="Q64" i="1"/>
  <c r="R64" i="1"/>
  <c r="K66" i="1" l="1"/>
  <c r="P65" i="1"/>
  <c r="R65" i="1"/>
  <c r="N65" i="1"/>
  <c r="M65" i="1"/>
  <c r="Q65" i="1"/>
  <c r="O65" i="1"/>
  <c r="K67" i="1" l="1"/>
  <c r="N66" i="1"/>
  <c r="R66" i="1"/>
  <c r="Q66" i="1"/>
  <c r="P66" i="1"/>
  <c r="O66" i="1"/>
  <c r="M66" i="1"/>
  <c r="K68" i="1" l="1"/>
  <c r="P67" i="1"/>
  <c r="R67" i="1"/>
  <c r="N67" i="1"/>
  <c r="Q67" i="1"/>
  <c r="O67" i="1"/>
  <c r="M67" i="1"/>
  <c r="K69" i="1" l="1"/>
  <c r="P68" i="1"/>
  <c r="M68" i="1"/>
  <c r="O68" i="1"/>
  <c r="N68" i="1"/>
  <c r="R68" i="1"/>
  <c r="Q68" i="1"/>
  <c r="K70" i="1" l="1"/>
  <c r="P69" i="1"/>
  <c r="R69" i="1"/>
  <c r="Q69" i="1"/>
  <c r="O69" i="1"/>
  <c r="N69" i="1"/>
  <c r="M69" i="1"/>
  <c r="K71" i="1" l="1"/>
  <c r="N70" i="1"/>
  <c r="M70" i="1"/>
  <c r="P70" i="1"/>
  <c r="O70" i="1"/>
  <c r="R70" i="1"/>
  <c r="Q70" i="1"/>
  <c r="K72" i="1" l="1"/>
  <c r="P71" i="1"/>
  <c r="Q71" i="1"/>
  <c r="R71" i="1"/>
  <c r="N71" i="1"/>
  <c r="M71" i="1"/>
  <c r="O71" i="1"/>
  <c r="K73" i="1" l="1"/>
  <c r="R72" i="1"/>
  <c r="O72" i="1"/>
  <c r="N72" i="1"/>
  <c r="M72" i="1"/>
  <c r="Q72" i="1"/>
  <c r="P72" i="1"/>
  <c r="K74" i="1" l="1"/>
  <c r="P73" i="1"/>
  <c r="Q73" i="1"/>
  <c r="N73" i="1"/>
  <c r="O73" i="1"/>
  <c r="R73" i="1"/>
  <c r="M73" i="1"/>
  <c r="K75" i="1" l="1"/>
  <c r="R74" i="1"/>
  <c r="Q74" i="1"/>
  <c r="P74" i="1"/>
  <c r="O74" i="1"/>
  <c r="N74" i="1"/>
  <c r="M74" i="1"/>
  <c r="K76" i="1" l="1"/>
  <c r="P75" i="1"/>
  <c r="R75" i="1"/>
  <c r="Q75" i="1"/>
  <c r="M75" i="1"/>
  <c r="O75" i="1"/>
  <c r="N75" i="1"/>
  <c r="K77" i="1" l="1"/>
  <c r="Q76" i="1"/>
  <c r="P76" i="1"/>
  <c r="M76" i="1"/>
  <c r="O76" i="1"/>
  <c r="N76" i="1"/>
  <c r="R76" i="1"/>
  <c r="K78" i="1" l="1"/>
  <c r="P77" i="1"/>
  <c r="N77" i="1"/>
  <c r="R77" i="1"/>
  <c r="Q77" i="1"/>
  <c r="O77" i="1"/>
  <c r="M77" i="1"/>
  <c r="K79" i="1" l="1"/>
  <c r="Q78" i="1"/>
  <c r="O78" i="1"/>
  <c r="P78" i="1"/>
  <c r="N78" i="1"/>
  <c r="M78" i="1"/>
  <c r="R78" i="1"/>
  <c r="K80" i="1" l="1"/>
  <c r="P79" i="1"/>
  <c r="Q79" i="1"/>
  <c r="R79" i="1"/>
  <c r="O79" i="1"/>
  <c r="N79" i="1"/>
  <c r="M79" i="1"/>
  <c r="K81" i="1" l="1"/>
  <c r="R80" i="1"/>
  <c r="O80" i="1"/>
  <c r="N80" i="1"/>
  <c r="M80" i="1"/>
  <c r="Q80" i="1"/>
  <c r="P80" i="1"/>
  <c r="K82" i="1" l="1"/>
  <c r="P81" i="1"/>
  <c r="Q81" i="1"/>
  <c r="M81" i="1"/>
  <c r="R81" i="1"/>
  <c r="O81" i="1"/>
  <c r="N81" i="1"/>
  <c r="K83" i="1" l="1"/>
  <c r="N82" i="1"/>
  <c r="M82" i="1"/>
  <c r="R82" i="1"/>
  <c r="O82" i="1"/>
  <c r="Q82" i="1"/>
  <c r="P82" i="1"/>
  <c r="K84" i="1" l="1"/>
  <c r="P83" i="1"/>
  <c r="R83" i="1"/>
  <c r="O83" i="1"/>
  <c r="Q83" i="1"/>
  <c r="N83" i="1"/>
  <c r="M83" i="1"/>
  <c r="K85" i="1" l="1"/>
  <c r="Q84" i="1"/>
  <c r="O84" i="1"/>
  <c r="N84" i="1"/>
  <c r="M84" i="1"/>
  <c r="P84" i="1"/>
  <c r="R84" i="1"/>
  <c r="K86" i="1" l="1"/>
  <c r="P85" i="1"/>
  <c r="O85" i="1"/>
  <c r="N85" i="1"/>
  <c r="R85" i="1"/>
  <c r="M85" i="1"/>
  <c r="Q85" i="1"/>
  <c r="K87" i="1" l="1"/>
  <c r="M86" i="1"/>
  <c r="Q86" i="1"/>
  <c r="R86" i="1"/>
  <c r="N86" i="1"/>
  <c r="P86" i="1"/>
  <c r="O86" i="1"/>
  <c r="K88" i="1" l="1"/>
  <c r="P87" i="1"/>
  <c r="R87" i="1"/>
  <c r="Q87" i="1"/>
  <c r="M87" i="1"/>
  <c r="O87" i="1"/>
  <c r="N87" i="1"/>
  <c r="K89" i="1" l="1"/>
  <c r="R88" i="1"/>
  <c r="P88" i="1"/>
  <c r="Q88" i="1"/>
  <c r="N88" i="1"/>
  <c r="O88" i="1"/>
  <c r="M88" i="1"/>
  <c r="K90" i="1" l="1"/>
  <c r="P89" i="1"/>
  <c r="R89" i="1"/>
  <c r="Q89" i="1"/>
  <c r="M89" i="1"/>
  <c r="O89" i="1"/>
  <c r="N89" i="1"/>
  <c r="K91" i="1" l="1"/>
  <c r="O90" i="1"/>
  <c r="Q90" i="1"/>
  <c r="N90" i="1"/>
  <c r="M90" i="1"/>
  <c r="R90" i="1"/>
  <c r="P90" i="1"/>
  <c r="K92" i="1" l="1"/>
  <c r="P91" i="1"/>
  <c r="R91" i="1"/>
  <c r="Q91" i="1"/>
  <c r="O91" i="1"/>
  <c r="N91" i="1"/>
  <c r="M91" i="1"/>
  <c r="K93" i="1" l="1"/>
  <c r="R92" i="1"/>
  <c r="Q92" i="1"/>
  <c r="P92" i="1"/>
  <c r="O92" i="1"/>
  <c r="N92" i="1"/>
  <c r="M92" i="1"/>
  <c r="K94" i="1" l="1"/>
  <c r="P93" i="1"/>
  <c r="O93" i="1"/>
  <c r="R93" i="1"/>
  <c r="Q93" i="1"/>
  <c r="N93" i="1"/>
  <c r="M93" i="1"/>
  <c r="K95" i="1" l="1"/>
  <c r="Q94" i="1"/>
  <c r="N94" i="1"/>
  <c r="M94" i="1"/>
  <c r="P94" i="1"/>
  <c r="O94" i="1"/>
  <c r="R94" i="1"/>
  <c r="K96" i="1" l="1"/>
  <c r="P95" i="1"/>
  <c r="Q95" i="1"/>
  <c r="R95" i="1"/>
  <c r="M95" i="1"/>
  <c r="N95" i="1"/>
  <c r="O95" i="1"/>
  <c r="K97" i="1" l="1"/>
  <c r="O96" i="1"/>
  <c r="Q96" i="1"/>
  <c r="P96" i="1"/>
  <c r="N96" i="1"/>
  <c r="M96" i="1"/>
  <c r="R96" i="1"/>
  <c r="K98" i="1" l="1"/>
  <c r="P97" i="1"/>
  <c r="R97" i="1"/>
  <c r="Q97" i="1"/>
  <c r="O97" i="1"/>
  <c r="N97" i="1"/>
  <c r="M97" i="1"/>
  <c r="K99" i="1" l="1"/>
  <c r="P98" i="1"/>
  <c r="O98" i="1"/>
  <c r="R98" i="1"/>
  <c r="Q98" i="1"/>
  <c r="N98" i="1"/>
  <c r="M98" i="1"/>
  <c r="K100" i="1" l="1"/>
  <c r="P99" i="1"/>
  <c r="M99" i="1"/>
  <c r="R99" i="1"/>
  <c r="O99" i="1"/>
  <c r="Q99" i="1"/>
  <c r="N99" i="1"/>
  <c r="K101" i="1" l="1"/>
  <c r="O100" i="1"/>
  <c r="N100" i="1"/>
  <c r="M100" i="1"/>
  <c r="Q100" i="1"/>
  <c r="P100" i="1"/>
  <c r="R100" i="1"/>
  <c r="K102" i="1" l="1"/>
  <c r="P101" i="1"/>
  <c r="O101" i="1"/>
  <c r="R101" i="1"/>
  <c r="M101" i="1"/>
  <c r="Q101" i="1"/>
  <c r="N101" i="1"/>
  <c r="K103" i="1" l="1"/>
  <c r="R102" i="1"/>
  <c r="O102" i="1"/>
  <c r="N102" i="1"/>
  <c r="M102" i="1"/>
  <c r="Q102" i="1"/>
  <c r="P102" i="1"/>
  <c r="K104" i="1" l="1"/>
  <c r="P103" i="1"/>
  <c r="Q103" i="1"/>
  <c r="M103" i="1"/>
  <c r="O103" i="1"/>
  <c r="R103" i="1"/>
  <c r="N103" i="1"/>
  <c r="K105" i="1" l="1"/>
  <c r="Q104" i="1"/>
  <c r="R104" i="1"/>
  <c r="P104" i="1"/>
  <c r="O104" i="1"/>
  <c r="N104" i="1"/>
  <c r="M104" i="1"/>
  <c r="K106" i="1" l="1"/>
  <c r="P105" i="1"/>
  <c r="O105" i="1"/>
  <c r="M105" i="1"/>
  <c r="R105" i="1"/>
  <c r="Q105" i="1"/>
  <c r="N105" i="1"/>
  <c r="K107" i="1" l="1"/>
  <c r="R106" i="1"/>
  <c r="O106" i="1"/>
  <c r="N106" i="1"/>
  <c r="M106" i="1"/>
  <c r="P106" i="1"/>
  <c r="Q106" i="1"/>
  <c r="K108" i="1" l="1"/>
  <c r="P107" i="1"/>
  <c r="Q107" i="1"/>
  <c r="O107" i="1"/>
  <c r="R107" i="1"/>
  <c r="N107" i="1"/>
  <c r="M107" i="1"/>
  <c r="K109" i="1" l="1"/>
  <c r="N108" i="1"/>
  <c r="Q108" i="1"/>
  <c r="P108" i="1"/>
  <c r="O108" i="1"/>
  <c r="M108" i="1"/>
  <c r="R108" i="1"/>
  <c r="K110" i="1" l="1"/>
  <c r="P109" i="1"/>
  <c r="O109" i="1"/>
  <c r="R109" i="1"/>
  <c r="N109" i="1"/>
  <c r="Q109" i="1"/>
  <c r="M109" i="1"/>
  <c r="K111" i="1" l="1"/>
  <c r="P110" i="1"/>
  <c r="N110" i="1"/>
  <c r="O110" i="1"/>
  <c r="M110" i="1"/>
  <c r="R110" i="1"/>
  <c r="Q110" i="1"/>
  <c r="K112" i="1" l="1"/>
  <c r="P111" i="1"/>
  <c r="O111" i="1"/>
  <c r="Q111" i="1"/>
  <c r="R111" i="1"/>
  <c r="M111" i="1"/>
  <c r="N111" i="1"/>
  <c r="K113" i="1" l="1"/>
  <c r="Q112" i="1"/>
  <c r="N112" i="1"/>
  <c r="M112" i="1"/>
  <c r="R112" i="1"/>
  <c r="P112" i="1"/>
  <c r="O112" i="1"/>
  <c r="K114" i="1" l="1"/>
  <c r="P113" i="1"/>
  <c r="O113" i="1"/>
  <c r="R113" i="1"/>
  <c r="Q113" i="1"/>
  <c r="N113" i="1"/>
  <c r="M113" i="1"/>
  <c r="K115" i="1" l="1"/>
  <c r="Q114" i="1"/>
  <c r="P114" i="1"/>
  <c r="O114" i="1"/>
  <c r="N114" i="1"/>
  <c r="R114" i="1"/>
  <c r="M114" i="1"/>
  <c r="K116" i="1" l="1"/>
  <c r="P115" i="1"/>
  <c r="R115" i="1"/>
  <c r="O115" i="1"/>
  <c r="Q115" i="1"/>
  <c r="N115" i="1"/>
  <c r="M115" i="1"/>
  <c r="K117" i="1" l="1"/>
  <c r="Q116" i="1"/>
  <c r="P116" i="1"/>
  <c r="M116" i="1"/>
  <c r="R116" i="1"/>
  <c r="O116" i="1"/>
  <c r="N116" i="1"/>
  <c r="K118" i="1" l="1"/>
  <c r="P117" i="1"/>
  <c r="O117" i="1"/>
  <c r="N117" i="1"/>
  <c r="Q117" i="1"/>
  <c r="R117" i="1"/>
  <c r="M117" i="1"/>
  <c r="K119" i="1" l="1"/>
  <c r="R118" i="1"/>
  <c r="Q118" i="1"/>
  <c r="P118" i="1"/>
  <c r="O118" i="1"/>
  <c r="N118" i="1"/>
  <c r="M118" i="1"/>
  <c r="K120" i="1" l="1"/>
  <c r="P119" i="1"/>
  <c r="R119" i="1"/>
  <c r="N119" i="1"/>
  <c r="M119" i="1"/>
  <c r="Q119" i="1"/>
  <c r="O119" i="1"/>
  <c r="K121" i="1" l="1"/>
  <c r="P120" i="1"/>
  <c r="R120" i="1"/>
  <c r="Q120" i="1"/>
  <c r="O120" i="1"/>
  <c r="N120" i="1"/>
  <c r="M120" i="1"/>
  <c r="K122" i="1" l="1"/>
  <c r="P121" i="1"/>
  <c r="O121" i="1"/>
  <c r="N121" i="1"/>
  <c r="M121" i="1"/>
  <c r="R121" i="1"/>
  <c r="Q121" i="1"/>
  <c r="K123" i="1" l="1"/>
  <c r="M122" i="1"/>
  <c r="R122" i="1"/>
  <c r="P122" i="1"/>
  <c r="Q122" i="1"/>
  <c r="O122" i="1"/>
  <c r="N122" i="1"/>
  <c r="K124" i="1" l="1"/>
  <c r="P123" i="1"/>
  <c r="R123" i="1"/>
  <c r="Q123" i="1"/>
  <c r="O123" i="1"/>
  <c r="N123" i="1"/>
  <c r="M123" i="1"/>
  <c r="K125" i="1" l="1"/>
  <c r="Q124" i="1"/>
  <c r="P124" i="1"/>
  <c r="M124" i="1"/>
  <c r="O124" i="1"/>
  <c r="N124" i="1"/>
  <c r="R124" i="1"/>
  <c r="K126" i="1" l="1"/>
  <c r="P125" i="1"/>
  <c r="O125" i="1"/>
  <c r="R125" i="1"/>
  <c r="M125" i="1"/>
  <c r="N125" i="1"/>
  <c r="Q125" i="1"/>
  <c r="K127" i="1" l="1"/>
  <c r="P126" i="1"/>
  <c r="M126" i="1"/>
  <c r="R126" i="1"/>
  <c r="Q126" i="1"/>
  <c r="O126" i="1"/>
  <c r="N126" i="1"/>
  <c r="K128" i="1" l="1"/>
  <c r="P127" i="1"/>
  <c r="N127" i="1"/>
  <c r="M127" i="1"/>
  <c r="R127" i="1"/>
  <c r="Q127" i="1"/>
  <c r="O127" i="1"/>
  <c r="K129" i="1" l="1"/>
  <c r="R128" i="1"/>
  <c r="Q128" i="1"/>
  <c r="P128" i="1"/>
  <c r="O128" i="1"/>
  <c r="M128" i="1"/>
  <c r="N128" i="1"/>
  <c r="K130" i="1" l="1"/>
  <c r="P129" i="1"/>
  <c r="O129" i="1"/>
  <c r="R129" i="1"/>
  <c r="N129" i="1"/>
  <c r="M129" i="1"/>
  <c r="Q129" i="1"/>
  <c r="K131" i="1" l="1"/>
  <c r="O130" i="1"/>
  <c r="Q130" i="1"/>
  <c r="P130" i="1"/>
  <c r="R130" i="1"/>
  <c r="N130" i="1"/>
  <c r="M130" i="1"/>
  <c r="K132" i="1" l="1"/>
  <c r="P131" i="1"/>
  <c r="N131" i="1"/>
  <c r="Q131" i="1"/>
  <c r="O131" i="1"/>
  <c r="M131" i="1"/>
  <c r="R131" i="1"/>
  <c r="K133" i="1" l="1"/>
  <c r="Q132" i="1"/>
  <c r="O132" i="1"/>
  <c r="P132" i="1"/>
  <c r="R132" i="1"/>
  <c r="N132" i="1"/>
  <c r="M132" i="1"/>
  <c r="K134" i="1" l="1"/>
  <c r="P133" i="1"/>
  <c r="O133" i="1"/>
  <c r="R133" i="1"/>
  <c r="Q133" i="1"/>
  <c r="N133" i="1"/>
  <c r="M133" i="1"/>
  <c r="K135" i="1" l="1"/>
  <c r="O134" i="1"/>
  <c r="Q134" i="1"/>
  <c r="M134" i="1"/>
  <c r="R134" i="1"/>
  <c r="P134" i="1"/>
  <c r="N134" i="1"/>
  <c r="K136" i="1" l="1"/>
  <c r="P135" i="1"/>
  <c r="O135" i="1"/>
  <c r="N135" i="1"/>
  <c r="R135" i="1"/>
  <c r="Q135" i="1"/>
  <c r="M135" i="1"/>
  <c r="K137" i="1" l="1"/>
  <c r="M136" i="1"/>
  <c r="R136" i="1"/>
  <c r="P136" i="1"/>
  <c r="Q136" i="1"/>
  <c r="O136" i="1"/>
  <c r="N136" i="1"/>
  <c r="K138" i="1" l="1"/>
  <c r="P137" i="1"/>
  <c r="O137" i="1"/>
  <c r="R137" i="1"/>
  <c r="Q137" i="1"/>
  <c r="N137" i="1"/>
  <c r="M137" i="1"/>
  <c r="K139" i="1" l="1"/>
  <c r="O138" i="1"/>
  <c r="P138" i="1"/>
  <c r="M138" i="1"/>
  <c r="N138" i="1"/>
  <c r="R138" i="1"/>
  <c r="Q138" i="1"/>
  <c r="K140" i="1" l="1"/>
  <c r="P139" i="1"/>
  <c r="O139" i="1"/>
  <c r="Q139" i="1"/>
  <c r="R139" i="1"/>
  <c r="N139" i="1"/>
  <c r="M139" i="1"/>
  <c r="K141" i="1" l="1"/>
  <c r="Q140" i="1"/>
  <c r="N140" i="1"/>
  <c r="M140" i="1"/>
  <c r="R140" i="1"/>
  <c r="P140" i="1"/>
  <c r="O140" i="1"/>
  <c r="K142" i="1" l="1"/>
  <c r="P141" i="1"/>
  <c r="O141" i="1"/>
  <c r="R141" i="1"/>
  <c r="Q141" i="1"/>
  <c r="N141" i="1"/>
  <c r="M141" i="1"/>
  <c r="K143" i="1" l="1"/>
  <c r="O142" i="1"/>
  <c r="P142" i="1"/>
  <c r="N142" i="1"/>
  <c r="M142" i="1"/>
  <c r="R142" i="1"/>
  <c r="Q142" i="1"/>
  <c r="K144" i="1" l="1"/>
  <c r="P143" i="1"/>
  <c r="Q143" i="1"/>
  <c r="R143" i="1"/>
  <c r="O143" i="1"/>
  <c r="N143" i="1"/>
  <c r="M143" i="1"/>
  <c r="K145" i="1" l="1"/>
  <c r="R144" i="1"/>
  <c r="Q144" i="1"/>
  <c r="N144" i="1"/>
  <c r="M144" i="1"/>
  <c r="P144" i="1"/>
  <c r="O144" i="1"/>
  <c r="K146" i="1" l="1"/>
  <c r="P145" i="1"/>
  <c r="O145" i="1"/>
  <c r="Q145" i="1"/>
  <c r="M145" i="1"/>
  <c r="R145" i="1"/>
  <c r="N145" i="1"/>
  <c r="K147" i="1" l="1"/>
  <c r="O146" i="1"/>
  <c r="R146" i="1"/>
  <c r="Q146" i="1"/>
  <c r="M146" i="1"/>
  <c r="N146" i="1"/>
  <c r="P146" i="1"/>
  <c r="K148" i="1" l="1"/>
  <c r="P147" i="1"/>
  <c r="N147" i="1"/>
  <c r="M147" i="1"/>
  <c r="R147" i="1"/>
  <c r="Q147" i="1"/>
  <c r="O147" i="1"/>
  <c r="K149" i="1" l="1"/>
  <c r="R148" i="1"/>
  <c r="P148" i="1"/>
  <c r="O148" i="1"/>
  <c r="M148" i="1"/>
  <c r="Q148" i="1"/>
  <c r="N148" i="1"/>
  <c r="K150" i="1" l="1"/>
  <c r="P149" i="1"/>
  <c r="O149" i="1"/>
  <c r="R149" i="1"/>
  <c r="Q149" i="1"/>
  <c r="N149" i="1"/>
  <c r="M149" i="1"/>
  <c r="K151" i="1" l="1"/>
  <c r="O150" i="1"/>
  <c r="P150" i="1"/>
  <c r="N150" i="1"/>
  <c r="M150" i="1"/>
  <c r="R150" i="1"/>
  <c r="Q150" i="1"/>
  <c r="K152" i="1" l="1"/>
  <c r="P151" i="1"/>
  <c r="Q151" i="1"/>
  <c r="O151" i="1"/>
  <c r="N151" i="1"/>
  <c r="M151" i="1"/>
  <c r="R151" i="1"/>
  <c r="K153" i="1" l="1"/>
  <c r="O152" i="1"/>
  <c r="N152" i="1"/>
  <c r="M152" i="1"/>
  <c r="R152" i="1"/>
  <c r="P152" i="1"/>
  <c r="Q152" i="1"/>
  <c r="K154" i="1" l="1"/>
  <c r="P153" i="1"/>
  <c r="O153" i="1"/>
  <c r="R153" i="1"/>
  <c r="N153" i="1"/>
  <c r="M153" i="1"/>
  <c r="Q153" i="1"/>
  <c r="K155" i="1" l="1"/>
  <c r="O154" i="1"/>
  <c r="Q154" i="1"/>
  <c r="P154" i="1"/>
  <c r="N154" i="1"/>
  <c r="M154" i="1"/>
  <c r="R154" i="1"/>
  <c r="K156" i="1" l="1"/>
  <c r="P155" i="1"/>
  <c r="N155" i="1"/>
  <c r="Q155" i="1"/>
  <c r="R155" i="1"/>
  <c r="O155" i="1"/>
  <c r="M155" i="1"/>
  <c r="K157" i="1" l="1"/>
  <c r="M156" i="1"/>
  <c r="R156" i="1"/>
  <c r="Q156" i="1"/>
  <c r="P156" i="1"/>
  <c r="O156" i="1"/>
  <c r="N156" i="1"/>
  <c r="K158" i="1" l="1"/>
  <c r="P157" i="1"/>
  <c r="O157" i="1"/>
  <c r="R157" i="1"/>
  <c r="Q157" i="1"/>
  <c r="N157" i="1"/>
  <c r="M157" i="1"/>
  <c r="K159" i="1" l="1"/>
  <c r="O158" i="1"/>
  <c r="Q158" i="1"/>
  <c r="R158" i="1"/>
  <c r="N158" i="1"/>
  <c r="P158" i="1"/>
  <c r="M158" i="1"/>
  <c r="K160" i="1" l="1"/>
  <c r="P159" i="1"/>
  <c r="O159" i="1"/>
  <c r="N159" i="1"/>
  <c r="R159" i="1"/>
  <c r="Q159" i="1"/>
  <c r="M159" i="1"/>
  <c r="K161" i="1" l="1"/>
  <c r="M160" i="1"/>
  <c r="O160" i="1"/>
  <c r="N160" i="1"/>
  <c r="R160" i="1"/>
  <c r="Q160" i="1"/>
  <c r="P160" i="1"/>
  <c r="K162" i="1" l="1"/>
  <c r="P161" i="1"/>
  <c r="O161" i="1"/>
  <c r="Q161" i="1"/>
  <c r="M161" i="1"/>
  <c r="N161" i="1"/>
  <c r="R161" i="1"/>
  <c r="K163" i="1" l="1"/>
  <c r="O162" i="1"/>
  <c r="R162" i="1"/>
  <c r="Q162" i="1"/>
  <c r="P162" i="1"/>
  <c r="N162" i="1"/>
  <c r="M162" i="1"/>
  <c r="K164" i="1" l="1"/>
  <c r="P163" i="1"/>
  <c r="O163" i="1"/>
  <c r="N163" i="1"/>
  <c r="R163" i="1"/>
  <c r="Q163" i="1"/>
  <c r="M163" i="1"/>
  <c r="K165" i="1" l="1"/>
  <c r="Q164" i="1"/>
  <c r="N164" i="1"/>
  <c r="M164" i="1"/>
  <c r="P164" i="1"/>
  <c r="O164" i="1"/>
  <c r="R164" i="1"/>
  <c r="K166" i="1" l="1"/>
  <c r="P165" i="1"/>
  <c r="O165" i="1"/>
  <c r="N165" i="1"/>
  <c r="R165" i="1"/>
  <c r="Q165" i="1"/>
  <c r="M165" i="1"/>
  <c r="K167" i="1" l="1"/>
  <c r="R166" i="1"/>
  <c r="O166" i="1"/>
  <c r="Q166" i="1"/>
  <c r="P166" i="1"/>
  <c r="N166" i="1"/>
  <c r="M166" i="1"/>
  <c r="K168" i="1" l="1"/>
  <c r="P167" i="1"/>
  <c r="O167" i="1"/>
  <c r="M167" i="1"/>
  <c r="N167" i="1"/>
  <c r="Q167" i="1"/>
  <c r="R167" i="1"/>
  <c r="K169" i="1" l="1"/>
  <c r="R168" i="1"/>
  <c r="O168" i="1"/>
  <c r="N168" i="1"/>
  <c r="Q168" i="1"/>
  <c r="P168" i="1"/>
  <c r="M168" i="1"/>
  <c r="K170" i="1" l="1"/>
  <c r="P169" i="1"/>
  <c r="O169" i="1"/>
  <c r="R169" i="1"/>
  <c r="M169" i="1"/>
  <c r="Q169" i="1"/>
  <c r="N169" i="1"/>
  <c r="K171" i="1" l="1"/>
  <c r="R170" i="1"/>
  <c r="O170" i="1"/>
  <c r="Q170" i="1"/>
  <c r="P170" i="1"/>
  <c r="N170" i="1"/>
  <c r="M170" i="1"/>
  <c r="K172" i="1" l="1"/>
  <c r="P171" i="1"/>
  <c r="O171" i="1"/>
  <c r="N171" i="1"/>
  <c r="M171" i="1"/>
  <c r="Q171" i="1"/>
  <c r="R171" i="1"/>
  <c r="K173" i="1" l="1"/>
  <c r="Q172" i="1"/>
  <c r="R172" i="1"/>
  <c r="P172" i="1"/>
  <c r="O172" i="1"/>
  <c r="N172" i="1"/>
  <c r="M172" i="1"/>
  <c r="K174" i="1" l="1"/>
  <c r="P173" i="1"/>
  <c r="O173" i="1"/>
  <c r="N173" i="1"/>
  <c r="M173" i="1"/>
  <c r="R173" i="1"/>
  <c r="Q173" i="1"/>
  <c r="K175" i="1" l="1"/>
  <c r="R174" i="1"/>
  <c r="O174" i="1"/>
  <c r="N174" i="1"/>
  <c r="M174" i="1"/>
  <c r="P174" i="1"/>
  <c r="Q174" i="1"/>
  <c r="K176" i="1" l="1"/>
  <c r="P175" i="1"/>
  <c r="M175" i="1"/>
  <c r="R175" i="1"/>
  <c r="Q175" i="1"/>
  <c r="O175" i="1"/>
  <c r="N175" i="1"/>
  <c r="K177" i="1" l="1"/>
  <c r="R176" i="1"/>
  <c r="P176" i="1"/>
  <c r="M176" i="1"/>
  <c r="Q176" i="1"/>
  <c r="O176" i="1"/>
  <c r="N176" i="1"/>
  <c r="K178" i="1" l="1"/>
  <c r="P177" i="1"/>
  <c r="O177" i="1"/>
  <c r="R177" i="1"/>
  <c r="Q177" i="1"/>
  <c r="N177" i="1"/>
  <c r="M177" i="1"/>
  <c r="K179" i="1" l="1"/>
  <c r="R178" i="1"/>
  <c r="O178" i="1"/>
  <c r="P178" i="1"/>
  <c r="M178" i="1"/>
  <c r="Q178" i="1"/>
  <c r="N178" i="1"/>
  <c r="K180" i="1" l="1"/>
  <c r="P179" i="1"/>
  <c r="O179" i="1"/>
  <c r="N179" i="1"/>
  <c r="R179" i="1"/>
  <c r="M179" i="1"/>
  <c r="Q179" i="1"/>
  <c r="K181" i="1" l="1"/>
  <c r="M180" i="1"/>
  <c r="R180" i="1"/>
  <c r="Q180" i="1"/>
  <c r="P180" i="1"/>
  <c r="O180" i="1"/>
  <c r="N180" i="1"/>
  <c r="K182" i="1" l="1"/>
  <c r="P181" i="1"/>
  <c r="O181" i="1"/>
  <c r="M181" i="1"/>
  <c r="N181" i="1"/>
  <c r="R181" i="1"/>
  <c r="Q181" i="1"/>
  <c r="K183" i="1" l="1"/>
  <c r="R182" i="1"/>
  <c r="O182" i="1"/>
  <c r="Q182" i="1"/>
  <c r="P182" i="1"/>
  <c r="M182" i="1"/>
  <c r="N182" i="1"/>
  <c r="K184" i="1" l="1"/>
  <c r="P183" i="1"/>
  <c r="Q183" i="1"/>
  <c r="R183" i="1"/>
  <c r="O183" i="1"/>
  <c r="N183" i="1"/>
  <c r="M183" i="1"/>
  <c r="K185" i="1" l="1"/>
  <c r="R184" i="1"/>
  <c r="Q184" i="1"/>
  <c r="O184" i="1"/>
  <c r="N184" i="1"/>
  <c r="P184" i="1"/>
  <c r="M184" i="1"/>
  <c r="K186" i="1" l="1"/>
  <c r="P185" i="1"/>
  <c r="O185" i="1"/>
  <c r="Q185" i="1"/>
  <c r="N185" i="1"/>
  <c r="R185" i="1"/>
  <c r="M185" i="1"/>
  <c r="K187" i="1" l="1"/>
  <c r="R186" i="1"/>
  <c r="O186" i="1"/>
  <c r="M186" i="1"/>
  <c r="N186" i="1"/>
  <c r="P186" i="1"/>
  <c r="Q186" i="1"/>
  <c r="K188" i="1" l="1"/>
  <c r="P187" i="1"/>
  <c r="O187" i="1"/>
  <c r="N187" i="1"/>
  <c r="R187" i="1"/>
  <c r="Q187" i="1"/>
  <c r="M187" i="1"/>
  <c r="K189" i="1" l="1"/>
  <c r="P188" i="1"/>
  <c r="N188" i="1"/>
  <c r="M188" i="1"/>
  <c r="O188" i="1"/>
  <c r="R188" i="1"/>
  <c r="Q188" i="1"/>
  <c r="K190" i="1" l="1"/>
  <c r="P189" i="1"/>
  <c r="O189" i="1"/>
  <c r="R189" i="1"/>
  <c r="N189" i="1"/>
  <c r="M189" i="1"/>
  <c r="Q189" i="1"/>
  <c r="K191" i="1" l="1"/>
  <c r="R190" i="1"/>
  <c r="O190" i="1"/>
  <c r="M190" i="1"/>
  <c r="Q190" i="1"/>
  <c r="P190" i="1"/>
  <c r="N190" i="1"/>
  <c r="K192" i="1" l="1"/>
  <c r="P191" i="1"/>
  <c r="R191" i="1"/>
  <c r="Q191" i="1"/>
  <c r="M191" i="1"/>
  <c r="O191" i="1"/>
  <c r="N191" i="1"/>
  <c r="K193" i="1" l="1"/>
  <c r="N192" i="1"/>
  <c r="M192" i="1"/>
  <c r="R192" i="1"/>
  <c r="Q192" i="1"/>
  <c r="P192" i="1"/>
  <c r="O192" i="1"/>
  <c r="K194" i="1" l="1"/>
  <c r="P193" i="1"/>
  <c r="O193" i="1"/>
  <c r="Q193" i="1"/>
  <c r="M193" i="1"/>
  <c r="R193" i="1"/>
  <c r="N193" i="1"/>
  <c r="K195" i="1" l="1"/>
  <c r="R194" i="1"/>
  <c r="O194" i="1"/>
  <c r="P194" i="1"/>
  <c r="N194" i="1"/>
  <c r="Q194" i="1"/>
  <c r="M194" i="1"/>
  <c r="K196" i="1" l="1"/>
  <c r="P195" i="1"/>
  <c r="N195" i="1"/>
  <c r="M195" i="1"/>
  <c r="R195" i="1"/>
  <c r="Q195" i="1"/>
  <c r="O195" i="1"/>
  <c r="K197" i="1" l="1"/>
  <c r="N196" i="1"/>
  <c r="M196" i="1"/>
  <c r="Q196" i="1"/>
  <c r="R196" i="1"/>
  <c r="P196" i="1"/>
  <c r="O196" i="1"/>
  <c r="K198" i="1" l="1"/>
  <c r="P197" i="1"/>
  <c r="O197" i="1"/>
  <c r="R197" i="1"/>
  <c r="Q197" i="1"/>
  <c r="N197" i="1"/>
  <c r="M197" i="1"/>
  <c r="K199" i="1" l="1"/>
  <c r="R198" i="1"/>
  <c r="O198" i="1"/>
  <c r="Q198" i="1"/>
  <c r="N198" i="1"/>
  <c r="M198" i="1"/>
  <c r="P198" i="1"/>
  <c r="K200" i="1" l="1"/>
  <c r="P199" i="1"/>
  <c r="Q199" i="1"/>
  <c r="O199" i="1"/>
  <c r="M199" i="1"/>
  <c r="R199" i="1"/>
  <c r="N199" i="1"/>
  <c r="K201" i="1" l="1"/>
  <c r="N200" i="1"/>
  <c r="M200" i="1"/>
  <c r="R200" i="1"/>
  <c r="Q200" i="1"/>
  <c r="P200" i="1"/>
  <c r="O200" i="1"/>
  <c r="K202" i="1" l="1"/>
  <c r="P201" i="1"/>
  <c r="O201" i="1"/>
  <c r="M201" i="1"/>
  <c r="R201" i="1"/>
  <c r="Q201" i="1"/>
  <c r="N201" i="1"/>
  <c r="K203" i="1" l="1"/>
  <c r="R202" i="1"/>
  <c r="O202" i="1"/>
  <c r="N202" i="1"/>
  <c r="M202" i="1"/>
  <c r="Q202" i="1"/>
  <c r="P202" i="1"/>
  <c r="K204" i="1" l="1"/>
  <c r="P203" i="1"/>
  <c r="R203" i="1"/>
  <c r="N203" i="1"/>
  <c r="M203" i="1"/>
  <c r="Q203" i="1"/>
  <c r="O203" i="1"/>
  <c r="K205" i="1" l="1"/>
  <c r="R204" i="1"/>
  <c r="P204" i="1"/>
  <c r="O204" i="1"/>
  <c r="N204" i="1"/>
  <c r="M204" i="1"/>
  <c r="Q204" i="1"/>
  <c r="K206" i="1" l="1"/>
  <c r="P205" i="1"/>
  <c r="O205" i="1"/>
  <c r="M205" i="1"/>
  <c r="N205" i="1"/>
  <c r="R205" i="1"/>
  <c r="Q205" i="1"/>
  <c r="K207" i="1" l="1"/>
  <c r="R206" i="1"/>
  <c r="O206" i="1"/>
  <c r="P206" i="1"/>
  <c r="Q206" i="1"/>
  <c r="M206" i="1"/>
  <c r="N206" i="1"/>
  <c r="K208" i="1" l="1"/>
  <c r="P207" i="1"/>
  <c r="O207" i="1"/>
  <c r="R207" i="1"/>
  <c r="Q207" i="1"/>
  <c r="N207" i="1"/>
  <c r="M207" i="1"/>
  <c r="K209" i="1" l="1"/>
  <c r="Q208" i="1"/>
  <c r="N208" i="1"/>
  <c r="M208" i="1"/>
  <c r="P208" i="1"/>
  <c r="R208" i="1"/>
  <c r="O208" i="1"/>
  <c r="K210" i="1" l="1"/>
  <c r="P209" i="1"/>
  <c r="O209" i="1"/>
  <c r="Q209" i="1"/>
  <c r="N209" i="1"/>
  <c r="R209" i="1"/>
  <c r="M209" i="1"/>
  <c r="K211" i="1" l="1"/>
  <c r="R210" i="1"/>
  <c r="O210" i="1"/>
  <c r="N210" i="1"/>
  <c r="M210" i="1"/>
  <c r="Q210" i="1"/>
  <c r="P210" i="1"/>
  <c r="K212" i="1" l="1"/>
  <c r="P211" i="1"/>
  <c r="Q211" i="1"/>
  <c r="N211" i="1"/>
  <c r="M211" i="1"/>
  <c r="O211" i="1"/>
  <c r="R211" i="1"/>
  <c r="K213" i="1" l="1"/>
  <c r="M212" i="1"/>
  <c r="R212" i="1"/>
  <c r="Q212" i="1"/>
  <c r="P212" i="1"/>
  <c r="O212" i="1"/>
  <c r="N212" i="1"/>
  <c r="K214" i="1" l="1"/>
  <c r="P213" i="1"/>
  <c r="O213" i="1"/>
  <c r="R213" i="1"/>
  <c r="Q213" i="1"/>
  <c r="N213" i="1"/>
  <c r="M213" i="1"/>
  <c r="K215" i="1" l="1"/>
  <c r="R214" i="1"/>
  <c r="O214" i="1"/>
  <c r="Q214" i="1"/>
  <c r="P214" i="1"/>
  <c r="N214" i="1"/>
  <c r="M214" i="1"/>
  <c r="K216" i="1" l="1"/>
  <c r="P215" i="1"/>
  <c r="O215" i="1"/>
  <c r="N215" i="1"/>
  <c r="R215" i="1"/>
  <c r="Q215" i="1"/>
  <c r="M215" i="1"/>
  <c r="K217" i="1" l="1"/>
  <c r="R216" i="1"/>
  <c r="N216" i="1"/>
  <c r="M216" i="1"/>
  <c r="O216" i="1"/>
  <c r="Q216" i="1"/>
  <c r="P216" i="1"/>
  <c r="K218" i="1" l="1"/>
  <c r="P217" i="1"/>
  <c r="O217" i="1"/>
  <c r="Q217" i="1"/>
  <c r="M217" i="1"/>
  <c r="N217" i="1"/>
  <c r="R217" i="1"/>
  <c r="K219" i="1" l="1"/>
  <c r="R218" i="1"/>
  <c r="O218" i="1"/>
  <c r="Q218" i="1"/>
  <c r="P218" i="1"/>
  <c r="N218" i="1"/>
  <c r="M218" i="1"/>
  <c r="K220" i="1" l="1"/>
  <c r="P219" i="1"/>
  <c r="R219" i="1"/>
  <c r="Q219" i="1"/>
  <c r="M219" i="1"/>
  <c r="N219" i="1"/>
  <c r="O219" i="1"/>
  <c r="K221" i="1" l="1"/>
  <c r="O220" i="1"/>
  <c r="N220" i="1"/>
  <c r="R220" i="1"/>
  <c r="P220" i="1"/>
  <c r="Q220" i="1"/>
  <c r="M220" i="1"/>
  <c r="K222" i="1" l="1"/>
  <c r="P221" i="1"/>
  <c r="O221" i="1"/>
  <c r="R221" i="1"/>
  <c r="Q221" i="1"/>
  <c r="N221" i="1"/>
  <c r="M221" i="1"/>
  <c r="K223" i="1" l="1"/>
  <c r="R222" i="1"/>
  <c r="O222" i="1"/>
  <c r="Q222" i="1"/>
  <c r="P222" i="1"/>
  <c r="N222" i="1"/>
  <c r="M222" i="1"/>
  <c r="K224" i="1" l="1"/>
  <c r="P223" i="1"/>
  <c r="R223" i="1"/>
  <c r="O223" i="1"/>
  <c r="N223" i="1"/>
  <c r="Q223" i="1"/>
  <c r="M223" i="1"/>
  <c r="K225" i="1" l="1"/>
  <c r="Q224" i="1"/>
  <c r="P224" i="1"/>
  <c r="M224" i="1"/>
  <c r="N224" i="1"/>
  <c r="R224" i="1"/>
  <c r="O224" i="1"/>
  <c r="K226" i="1" l="1"/>
  <c r="P225" i="1"/>
  <c r="O225" i="1"/>
  <c r="N225" i="1"/>
  <c r="M225" i="1"/>
  <c r="R225" i="1"/>
  <c r="Q225" i="1"/>
  <c r="R226" i="1" l="1"/>
  <c r="O226" i="1"/>
  <c r="Q226" i="1"/>
  <c r="P226" i="1"/>
  <c r="N226" i="1"/>
  <c r="M226" i="1"/>
  <c r="N6" i="1"/>
  <c r="N7" i="1" s="1"/>
</calcChain>
</file>

<file path=xl/sharedStrings.xml><?xml version="1.0" encoding="utf-8"?>
<sst xmlns="http://schemas.openxmlformats.org/spreadsheetml/2006/main" count="61" uniqueCount="24">
  <si>
    <t>half-life, months</t>
  </si>
  <si>
    <t>(add 1 for no. of observations)</t>
  </si>
  <si>
    <t>Note that the most recent observation occurs first</t>
  </si>
  <si>
    <t>no. of observations</t>
  </si>
  <si>
    <t>Monthly Returns</t>
  </si>
  <si>
    <t>Date</t>
  </si>
  <si>
    <t>CASH</t>
  </si>
  <si>
    <t>GOV 1-3</t>
  </si>
  <si>
    <t>GOVT</t>
  </si>
  <si>
    <t>AGG</t>
  </si>
  <si>
    <t>EQ</t>
  </si>
  <si>
    <t>HFOF</t>
  </si>
  <si>
    <t xml:space="preserve"> </t>
  </si>
  <si>
    <t>Mean</t>
  </si>
  <si>
    <t>wt</t>
  </si>
  <si>
    <t>sum of wts</t>
  </si>
  <si>
    <t>norm coeff</t>
  </si>
  <si>
    <t>Weighted Returns</t>
  </si>
  <si>
    <t>Weighted means</t>
  </si>
  <si>
    <t>Unweighted covariance matrix</t>
  </si>
  <si>
    <t>Weighted covariance matrix</t>
  </si>
  <si>
    <r>
      <t xml:space="preserve">monthly decay factor, </t>
    </r>
    <r>
      <rPr>
        <sz val="11"/>
        <color theme="1"/>
        <rFont val="Calibri"/>
        <family val="2"/>
      </rPr>
      <t>λ</t>
    </r>
  </si>
  <si>
    <t>Returns net of means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</si>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</sst>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000"/>
    <numFmt numFmtId="166" formatCode="0.0"/>
    <numFmt numFmtId="167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ource Sans CAIM"/>
    </font>
    <font>
      <sz val="10"/>
      <color theme="1"/>
      <name val="Source Sans CAIM"/>
    </font>
    <font>
      <i/>
      <sz val="10"/>
      <color theme="1"/>
      <name val="Source Sans CAIM"/>
    </font>
    <font>
      <b/>
      <sz val="11"/>
      <color theme="1"/>
      <name val="Source Sans CAIM"/>
    </font>
    <font>
      <sz val="11"/>
      <color theme="0"/>
      <name val="Source Sans CAIM"/>
    </font>
    <font>
      <b/>
      <i/>
      <sz val="10"/>
      <color theme="5"/>
      <name val="Source Sans CAIM"/>
    </font>
    <font>
      <i/>
      <sz val="11"/>
      <color theme="1" tint="0.249977111117893"/>
      <name val="Source Sans CAIM"/>
    </font>
    <font>
      <sz val="11"/>
      <color theme="1"/>
      <name val="Calibri"/>
      <family val="2"/>
    </font>
    <font>
      <i/>
      <sz val="11"/>
      <color theme="1"/>
      <name val="Source Sans CAIM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64" fontId="5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3" fillId="4" borderId="0" xfId="0" applyFont="1" applyFill="1"/>
    <xf numFmtId="17" fontId="2" fillId="5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right"/>
    </xf>
    <xf numFmtId="167" fontId="2" fillId="6" borderId="0" xfId="0" applyNumberFormat="1" applyFont="1" applyFill="1" applyAlignment="1">
      <alignment horizontal="center"/>
    </xf>
    <xf numFmtId="167" fontId="2" fillId="5" borderId="0" xfId="1" applyNumberFormat="1" applyFont="1" applyFill="1" applyAlignment="1">
      <alignment horizontal="center"/>
    </xf>
    <xf numFmtId="0" fontId="2" fillId="0" borderId="0" xfId="0" applyFont="1"/>
    <xf numFmtId="165" fontId="2" fillId="7" borderId="0" xfId="0" applyNumberFormat="1" applyFont="1" applyFill="1" applyAlignment="1">
      <alignment horizontal="center"/>
    </xf>
    <xf numFmtId="0" fontId="6" fillId="2" borderId="0" xfId="0" applyFont="1" applyFill="1"/>
    <xf numFmtId="0" fontId="2" fillId="0" borderId="0" xfId="0" applyFont="1" applyAlignment="1">
      <alignment horizontal="right"/>
    </xf>
    <xf numFmtId="0" fontId="8" fillId="0" borderId="0" xfId="0" applyFont="1"/>
    <xf numFmtId="166" fontId="2" fillId="7" borderId="0" xfId="0" applyNumberFormat="1" applyFont="1" applyFill="1"/>
    <xf numFmtId="0" fontId="2" fillId="7" borderId="0" xfId="0" applyFont="1" applyFill="1"/>
    <xf numFmtId="0" fontId="10" fillId="6" borderId="0" xfId="0" applyFont="1" applyFill="1" applyAlignment="1">
      <alignment horizontal="right"/>
    </xf>
    <xf numFmtId="0" fontId="10" fillId="6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20</xdr:row>
      <xdr:rowOff>93133</xdr:rowOff>
    </xdr:from>
    <xdr:to>
      <xdr:col>17</xdr:col>
      <xdr:colOff>330200</xdr:colOff>
      <xdr:row>25</xdr:row>
      <xdr:rowOff>93133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B57AE7D-C537-5B3C-F968-79FF2C1B66F7}"/>
                </a:ext>
              </a:extLst>
            </xdr:cNvPr>
            <xdr:cNvSpPr txBox="1"/>
          </xdr:nvSpPr>
          <xdr:spPr>
            <a:xfrm>
              <a:off x="7137400" y="3589866"/>
              <a:ext cx="3166533" cy="889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Calculation of exponentially-weighted mean: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 </m:t>
                        </m:r>
                        <m:sSup>
                          <m:sSup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B57AE7D-C537-5B3C-F968-79FF2C1B66F7}"/>
                </a:ext>
              </a:extLst>
            </xdr:cNvPr>
            <xdr:cNvSpPr txBox="1"/>
          </xdr:nvSpPr>
          <xdr:spPr>
            <a:xfrm>
              <a:off x="7137400" y="3589866"/>
              <a:ext cx="3166533" cy="889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Calculation of exponentially-weighted mean:</a:t>
              </a: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𝜇_𝑥=  ((1−𝜆))/((1− 𝜆^𝑛)) ∑1_(𝑖=1)^𝑛▒〖𝜆^(𝑖−1) 𝑥_𝑖 〗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  <xdr:twoCellAnchor>
    <xdr:from>
      <xdr:col>19</xdr:col>
      <xdr:colOff>406400</xdr:colOff>
      <xdr:row>20</xdr:row>
      <xdr:rowOff>59266</xdr:rowOff>
    </xdr:from>
    <xdr:to>
      <xdr:col>24</xdr:col>
      <xdr:colOff>406400</xdr:colOff>
      <xdr:row>25</xdr:row>
      <xdr:rowOff>59266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568D3A7-CB6C-4DE8-92D6-40F1CECA910F}"/>
                </a:ext>
              </a:extLst>
            </xdr:cNvPr>
            <xdr:cNvSpPr txBox="1"/>
          </xdr:nvSpPr>
          <xdr:spPr>
            <a:xfrm>
              <a:off x="11743267" y="3564466"/>
              <a:ext cx="3166533" cy="889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Calculation of exponentially-weighted covariance: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 </m:t>
                        </m:r>
                        <m:sSup>
                          <m:sSup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568D3A7-CB6C-4DE8-92D6-40F1CECA910F}"/>
                </a:ext>
              </a:extLst>
            </xdr:cNvPr>
            <xdr:cNvSpPr txBox="1"/>
          </xdr:nvSpPr>
          <xdr:spPr>
            <a:xfrm>
              <a:off x="11743267" y="3564466"/>
              <a:ext cx="3166533" cy="889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Calculation of exponentially-weighted covariance:</a:t>
              </a: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𝜎_𝑥𝑦^2=  ((1−𝜆))/((1− 𝜆^𝑛)) ∑1_(𝑖=1)^𝑛▒〖𝜆^(𝑖−1) (𝑥_𝑖− 𝜇_𝑥)(𝑦_(𝑖 )− 𝜇_𝑦)〗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  <xdr:twoCellAnchor editAs="oneCell">
    <xdr:from>
      <xdr:col>0</xdr:col>
      <xdr:colOff>151190</xdr:colOff>
      <xdr:row>228</xdr:row>
      <xdr:rowOff>24191</xdr:rowOff>
    </xdr:from>
    <xdr:to>
      <xdr:col>10</xdr:col>
      <xdr:colOff>133198</xdr:colOff>
      <xdr:row>246</xdr:row>
      <xdr:rowOff>24278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428A66-4506-4B65-A0C9-9F02E98CA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190" y="41275001"/>
          <a:ext cx="5769579" cy="326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AIM">
  <a:themeElements>
    <a:clrScheme name="CAIM_colours_2020">
      <a:dk1>
        <a:srgbClr val="2C2824"/>
      </a:dk1>
      <a:lt1>
        <a:srgbClr val="CFC9C4"/>
      </a:lt1>
      <a:dk2>
        <a:srgbClr val="9E9388"/>
      </a:dk2>
      <a:lt2>
        <a:srgbClr val="FFFFFF"/>
      </a:lt2>
      <a:accent1>
        <a:srgbClr val="28234B"/>
      </a:accent1>
      <a:accent2>
        <a:srgbClr val="9A221D"/>
      </a:accent2>
      <a:accent3>
        <a:srgbClr val="707070"/>
      </a:accent3>
      <a:accent4>
        <a:srgbClr val="548BE9"/>
      </a:accent4>
      <a:accent5>
        <a:srgbClr val="82ACB3"/>
      </a:accent5>
      <a:accent6>
        <a:srgbClr val="E6BE8A"/>
      </a:accent6>
      <a:hlink>
        <a:srgbClr val="675D54"/>
      </a:hlink>
      <a:folHlink>
        <a:srgbClr val="9E938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AB7-194E-4189-BF41-E6B8B2130719}">
  <dimension ref="A1:Y226"/>
  <sheetViews>
    <sheetView showGridLines="0" tabSelected="1" zoomScale="90" zoomScaleNormal="90" workbookViewId="0">
      <selection activeCell="R7" sqref="R7"/>
    </sheetView>
  </sheetViews>
  <sheetFormatPr defaultColWidth="8.84375" defaultRowHeight="14.15"/>
  <cols>
    <col min="1" max="1" width="3.84375" style="18" customWidth="1"/>
    <col min="2" max="2" width="10.84375" style="18" bestFit="1" customWidth="1"/>
    <col min="3" max="3" width="9.84375" style="18" customWidth="1"/>
    <col min="4" max="5" width="9" style="18" bestFit="1" customWidth="1"/>
    <col min="6" max="6" width="8.84375" style="18" bestFit="1" customWidth="1"/>
    <col min="7" max="7" width="9.4609375" style="18" bestFit="1" customWidth="1"/>
    <col min="8" max="8" width="9" style="18" bestFit="1" customWidth="1"/>
    <col min="9" max="9" width="4.84375" style="18" customWidth="1"/>
    <col min="10" max="10" width="7.07421875" style="18" customWidth="1"/>
    <col min="11" max="11" width="11.4609375" style="18" customWidth="1"/>
    <col min="12" max="12" width="5.53515625" style="18" customWidth="1"/>
    <col min="13" max="13" width="10.69140625" style="18" bestFit="1" customWidth="1"/>
    <col min="14" max="18" width="8.84375" style="18"/>
    <col min="19" max="19" width="11" style="18" customWidth="1"/>
    <col min="20" max="20" width="10.69140625" style="18" bestFit="1" customWidth="1"/>
    <col min="21" max="16384" width="8.84375" style="18"/>
  </cols>
  <sheetData>
    <row r="1" spans="1:25">
      <c r="B1" s="18" t="s">
        <v>19</v>
      </c>
      <c r="S1" s="18" t="s">
        <v>20</v>
      </c>
    </row>
    <row r="2" spans="1:25">
      <c r="C2" s="22">
        <v>1</v>
      </c>
      <c r="D2" s="22">
        <v>2</v>
      </c>
      <c r="E2" s="22">
        <v>3</v>
      </c>
      <c r="F2" s="22">
        <v>4</v>
      </c>
      <c r="G2" s="22">
        <v>5</v>
      </c>
      <c r="H2" s="22">
        <v>6</v>
      </c>
      <c r="T2" s="22">
        <v>1</v>
      </c>
      <c r="U2" s="22">
        <v>2</v>
      </c>
      <c r="V2" s="22">
        <v>3</v>
      </c>
      <c r="W2" s="22">
        <v>4</v>
      </c>
      <c r="X2" s="22">
        <v>5</v>
      </c>
      <c r="Y2" s="22">
        <v>6</v>
      </c>
    </row>
    <row r="3" spans="1:25" ht="14.6">
      <c r="B3" s="10"/>
      <c r="C3" s="11" t="s">
        <v>6</v>
      </c>
      <c r="D3" s="11" t="s">
        <v>7</v>
      </c>
      <c r="E3" s="11" t="s">
        <v>8</v>
      </c>
      <c r="F3" s="11" t="s">
        <v>9</v>
      </c>
      <c r="G3" s="11" t="s">
        <v>10</v>
      </c>
      <c r="H3" s="11" t="s">
        <v>11</v>
      </c>
      <c r="I3" s="3"/>
      <c r="J3" s="3" t="s">
        <v>12</v>
      </c>
      <c r="K3" s="2"/>
      <c r="L3" s="3"/>
      <c r="M3" s="21" t="s">
        <v>21</v>
      </c>
      <c r="N3" s="20">
        <v>0.97</v>
      </c>
      <c r="P3" s="3"/>
      <c r="Q3" s="3"/>
      <c r="R3" s="3"/>
      <c r="S3" s="10"/>
      <c r="T3" s="11" t="s">
        <v>6</v>
      </c>
      <c r="U3" s="11" t="s">
        <v>7</v>
      </c>
      <c r="V3" s="11" t="s">
        <v>8</v>
      </c>
      <c r="W3" s="11" t="s">
        <v>9</v>
      </c>
      <c r="X3" s="11" t="s">
        <v>10</v>
      </c>
      <c r="Y3" s="11" t="s">
        <v>11</v>
      </c>
    </row>
    <row r="4" spans="1:25">
      <c r="A4" s="22">
        <v>1</v>
      </c>
      <c r="B4" s="11" t="s">
        <v>6</v>
      </c>
      <c r="C4" s="19">
        <f t="shared" ref="C4:H9" si="0">COVAR(INDEX(mrtns,,C$2),INDEX(mrtns,,$A4))</f>
        <v>2.215068563403412E-2</v>
      </c>
      <c r="D4" s="19">
        <f t="shared" si="0"/>
        <v>2.3934005238636393E-2</v>
      </c>
      <c r="E4" s="19">
        <f t="shared" si="0"/>
        <v>2.650582785447908E-2</v>
      </c>
      <c r="F4" s="19">
        <f t="shared" si="0"/>
        <v>1.8098151820885873E-2</v>
      </c>
      <c r="G4" s="19">
        <f t="shared" si="0"/>
        <v>6.7508913864518835E-2</v>
      </c>
      <c r="H4" s="19">
        <f t="shared" si="0"/>
        <v>2.3563578877658087E-2</v>
      </c>
      <c r="K4" s="2"/>
      <c r="L4" s="3"/>
      <c r="M4" s="21" t="s">
        <v>0</v>
      </c>
      <c r="N4" s="23">
        <f>IF(lambda&lt;1,LN(0.5)/LN(lambda),"")</f>
        <v>22.756573062773409</v>
      </c>
      <c r="O4" s="5" t="s">
        <v>1</v>
      </c>
      <c r="R4" s="22">
        <v>1</v>
      </c>
      <c r="S4" s="11" t="s">
        <v>6</v>
      </c>
      <c r="T4" s="19">
        <f>SUMPRODUCT(wts,INDEX(mrtns_net,,T$2),INDEX(mrtns_net,,$R4))*norm_coeff</f>
        <v>2.4763552038516899E-2</v>
      </c>
      <c r="U4" s="19">
        <f>SUMPRODUCT(wts,INDEX(mrtns_net,,U$2),INDEX(mrtns_net,,$R4))*norm_coeff</f>
        <v>3.0550055971349598E-2</v>
      </c>
      <c r="V4" s="19">
        <f>SUMPRODUCT(wts,INDEX(mrtns_net,,V$2),INDEX(mrtns_net,,$R4))*norm_coeff</f>
        <v>4.7895439730138552E-2</v>
      </c>
      <c r="W4" s="19">
        <f>SUMPRODUCT(wts,INDEX(mrtns_net,,W$2),INDEX(mrtns_net,,$R4))*norm_coeff</f>
        <v>1.566839905372317E-3</v>
      </c>
      <c r="X4" s="19">
        <f>SUMPRODUCT(wts,INDEX(mrtns_net,,X$2),INDEX(mrtns_net,,$R4))*norm_coeff</f>
        <v>-1.7424404259321572E-2</v>
      </c>
      <c r="Y4" s="19">
        <f>SUMPRODUCT(wts,INDEX(mrtns_net,,Y$2),INDEX(mrtns_net,,$R4))*norm_coeff</f>
        <v>9.1827114978461823E-3</v>
      </c>
    </row>
    <row r="5" spans="1:25">
      <c r="A5" s="22">
        <v>2</v>
      </c>
      <c r="B5" s="11" t="s">
        <v>7</v>
      </c>
      <c r="C5" s="19">
        <f t="shared" si="0"/>
        <v>2.3934005238636393E-2</v>
      </c>
      <c r="D5" s="19">
        <f t="shared" si="0"/>
        <v>0.24463461324080316</v>
      </c>
      <c r="E5" s="19">
        <f t="shared" si="0"/>
        <v>0.57158840287252222</v>
      </c>
      <c r="F5" s="19">
        <f t="shared" si="0"/>
        <v>0.42652301665546349</v>
      </c>
      <c r="G5" s="19">
        <f t="shared" si="0"/>
        <v>-0.28596130939900483</v>
      </c>
      <c r="H5" s="19">
        <f t="shared" si="0"/>
        <v>-0.1217545672766152</v>
      </c>
      <c r="K5" s="2"/>
      <c r="L5" s="3"/>
      <c r="M5" s="21" t="s">
        <v>3</v>
      </c>
      <c r="N5" s="24">
        <v>210</v>
      </c>
      <c r="R5" s="22">
        <v>2</v>
      </c>
      <c r="S5" s="11" t="s">
        <v>7</v>
      </c>
      <c r="T5" s="19">
        <f>SUMPRODUCT(wts,INDEX(mrtns_net,,T$2),INDEX(mrtns_net,,$R5))*norm_coeff</f>
        <v>3.0550055971349598E-2</v>
      </c>
      <c r="U5" s="19">
        <f>SUMPRODUCT(wts,INDEX(mrtns_net,,U$2),INDEX(mrtns_net,,$R5))*norm_coeff</f>
        <v>0.27809530494100088</v>
      </c>
      <c r="V5" s="19">
        <f>SUMPRODUCT(wts,INDEX(mrtns_net,,V$2),INDEX(mrtns_net,,$R5))*norm_coeff</f>
        <v>0.67807155830321164</v>
      </c>
      <c r="W5" s="19">
        <f>SUMPRODUCT(wts,INDEX(mrtns_net,,W$2),INDEX(mrtns_net,,$R5))*norm_coeff</f>
        <v>0.30781711211436857</v>
      </c>
      <c r="X5" s="19">
        <f>SUMPRODUCT(wts,INDEX(mrtns_net,,X$2),INDEX(mrtns_net,,$R5))*norm_coeff</f>
        <v>-0.97216095590991425</v>
      </c>
      <c r="Y5" s="19">
        <f>SUMPRODUCT(wts,INDEX(mrtns_net,,Y$2),INDEX(mrtns_net,,$R5))*norm_coeff</f>
        <v>-0.49411060033445597</v>
      </c>
    </row>
    <row r="6" spans="1:25">
      <c r="A6" s="22">
        <v>3</v>
      </c>
      <c r="B6" s="11" t="s">
        <v>8</v>
      </c>
      <c r="C6" s="19">
        <f t="shared" si="0"/>
        <v>2.650582785447908E-2</v>
      </c>
      <c r="D6" s="19">
        <f t="shared" si="0"/>
        <v>0.57158840287252222</v>
      </c>
      <c r="E6" s="19">
        <f t="shared" si="0"/>
        <v>1.8767504521627074</v>
      </c>
      <c r="F6" s="19">
        <f t="shared" si="0"/>
        <v>1.3955690163110199</v>
      </c>
      <c r="G6" s="19">
        <f t="shared" si="0"/>
        <v>-0.5424973905786874</v>
      </c>
      <c r="H6" s="19">
        <f t="shared" si="0"/>
        <v>-0.23195408293712566</v>
      </c>
      <c r="K6" s="2"/>
      <c r="L6" s="3"/>
      <c r="M6" s="21" t="s">
        <v>15</v>
      </c>
      <c r="N6" s="24">
        <f>SUM(K17:K226)</f>
        <v>33.277750210750142</v>
      </c>
      <c r="R6" s="22">
        <v>3</v>
      </c>
      <c r="S6" s="11" t="s">
        <v>8</v>
      </c>
      <c r="T6" s="19">
        <f>SUMPRODUCT(wts,INDEX(mrtns_net,,T$2),INDEX(mrtns_net,,$R6))*norm_coeff</f>
        <v>4.7895439730138573E-2</v>
      </c>
      <c r="U6" s="19">
        <f>SUMPRODUCT(wts,INDEX(mrtns_net,,U$2),INDEX(mrtns_net,,$R6))*norm_coeff</f>
        <v>0.67807155830321164</v>
      </c>
      <c r="V6" s="19">
        <f>SUMPRODUCT(wts,INDEX(mrtns_net,,V$2),INDEX(mrtns_net,,$R6))*norm_coeff</f>
        <v>2.7043257564170995</v>
      </c>
      <c r="W6" s="19">
        <f>SUMPRODUCT(wts,INDEX(mrtns_net,,W$2),INDEX(mrtns_net,,$R6))*norm_coeff</f>
        <v>1.5425159290073462</v>
      </c>
      <c r="X6" s="19">
        <f>SUMPRODUCT(wts,INDEX(mrtns_net,,X$2),INDEX(mrtns_net,,$R6))*norm_coeff</f>
        <v>-1.4120007480478654</v>
      </c>
      <c r="Y6" s="19">
        <f>SUMPRODUCT(wts,INDEX(mrtns_net,,Y$2),INDEX(mrtns_net,,$R6))*norm_coeff</f>
        <v>-1.1670066766693903</v>
      </c>
    </row>
    <row r="7" spans="1:25">
      <c r="A7" s="22">
        <v>4</v>
      </c>
      <c r="B7" s="11" t="s">
        <v>9</v>
      </c>
      <c r="C7" s="19">
        <f t="shared" si="0"/>
        <v>1.8098151820885873E-2</v>
      </c>
      <c r="D7" s="19">
        <f t="shared" si="0"/>
        <v>0.42652301665546349</v>
      </c>
      <c r="E7" s="19">
        <f t="shared" si="0"/>
        <v>1.3955690163110199</v>
      </c>
      <c r="F7" s="19">
        <f t="shared" si="0"/>
        <v>1.2237140832298905</v>
      </c>
      <c r="G7" s="19">
        <f t="shared" si="0"/>
        <v>0.49935042581605366</v>
      </c>
      <c r="H7" s="19">
        <f t="shared" si="0"/>
        <v>0.14547360398269954</v>
      </c>
      <c r="K7" s="2"/>
      <c r="L7" s="3"/>
      <c r="M7" s="21" t="s">
        <v>16</v>
      </c>
      <c r="N7" s="24">
        <f>1/sumwts</f>
        <v>3.005010836570788E-2</v>
      </c>
      <c r="R7" s="22">
        <v>4</v>
      </c>
      <c r="S7" s="11" t="s">
        <v>9</v>
      </c>
      <c r="T7" s="19">
        <f>SUMPRODUCT(wts,INDEX(mrtns_net,,T$2),INDEX(mrtns_net,,$R7))*norm_coeff</f>
        <v>1.5668399053723162E-3</v>
      </c>
      <c r="U7" s="19">
        <f>SUMPRODUCT(wts,INDEX(mrtns_net,,U$2),INDEX(mrtns_net,,$R7))*norm_coeff</f>
        <v>0.30781711211436857</v>
      </c>
      <c r="V7" s="19">
        <f>SUMPRODUCT(wts,INDEX(mrtns_net,,V$2),INDEX(mrtns_net,,$R7))*norm_coeff</f>
        <v>1.5425159290073462</v>
      </c>
      <c r="W7" s="19">
        <f>SUMPRODUCT(wts,INDEX(mrtns_net,,W$2),INDEX(mrtns_net,,$R7))*norm_coeff</f>
        <v>1.392403861293112</v>
      </c>
      <c r="X7" s="19">
        <f>SUMPRODUCT(wts,INDEX(mrtns_net,,X$2),INDEX(mrtns_net,,$R7))*norm_coeff</f>
        <v>1.4597232860455149</v>
      </c>
      <c r="Y7" s="19">
        <f>SUMPRODUCT(wts,INDEX(mrtns_net,,Y$2),INDEX(mrtns_net,,$R7))*norm_coeff</f>
        <v>0.1974954836307076</v>
      </c>
    </row>
    <row r="8" spans="1:25">
      <c r="A8" s="22">
        <v>5</v>
      </c>
      <c r="B8" s="11" t="s">
        <v>10</v>
      </c>
      <c r="C8" s="19">
        <f t="shared" si="0"/>
        <v>6.7508913864518835E-2</v>
      </c>
      <c r="D8" s="19">
        <f t="shared" si="0"/>
        <v>-0.28596130939900483</v>
      </c>
      <c r="E8" s="19">
        <f t="shared" si="0"/>
        <v>-0.5424973905786874</v>
      </c>
      <c r="F8" s="19">
        <f t="shared" si="0"/>
        <v>0.49935042581605366</v>
      </c>
      <c r="G8" s="19">
        <f t="shared" si="0"/>
        <v>18.169874620303176</v>
      </c>
      <c r="H8" s="19">
        <f t="shared" si="0"/>
        <v>4.1486995127494328</v>
      </c>
      <c r="Q8" s="18" t="s">
        <v>12</v>
      </c>
      <c r="R8" s="22">
        <v>5</v>
      </c>
      <c r="S8" s="11" t="s">
        <v>10</v>
      </c>
      <c r="T8" s="19">
        <f>SUMPRODUCT(wts,INDEX(mrtns_net,,T$2),INDEX(mrtns_net,,$R8))*norm_coeff</f>
        <v>-1.7424404259321579E-2</v>
      </c>
      <c r="U8" s="19">
        <f>SUMPRODUCT(wts,INDEX(mrtns_net,,U$2),INDEX(mrtns_net,,$R8))*norm_coeff</f>
        <v>-0.97216095590991425</v>
      </c>
      <c r="V8" s="19">
        <f>SUMPRODUCT(wts,INDEX(mrtns_net,,V$2),INDEX(mrtns_net,,$R8))*norm_coeff</f>
        <v>-1.4120007480478656</v>
      </c>
      <c r="W8" s="19">
        <f>SUMPRODUCT(wts,INDEX(mrtns_net,,W$2),INDEX(mrtns_net,,$R8))*norm_coeff</f>
        <v>1.4597232860455152</v>
      </c>
      <c r="X8" s="19">
        <f>SUMPRODUCT(wts,INDEX(mrtns_net,,X$2),INDEX(mrtns_net,,$R8))*norm_coeff</f>
        <v>28.701670974961274</v>
      </c>
      <c r="Y8" s="19">
        <f>SUMPRODUCT(wts,INDEX(mrtns_net,,Y$2),INDEX(mrtns_net,,$R8))*norm_coeff</f>
        <v>7.1441729732860448</v>
      </c>
    </row>
    <row r="9" spans="1:25">
      <c r="A9" s="22">
        <v>6</v>
      </c>
      <c r="B9" s="11" t="s">
        <v>11</v>
      </c>
      <c r="C9" s="19">
        <f t="shared" si="0"/>
        <v>2.3563578877658087E-2</v>
      </c>
      <c r="D9" s="19">
        <f t="shared" si="0"/>
        <v>-0.1217545672766152</v>
      </c>
      <c r="E9" s="19">
        <f t="shared" si="0"/>
        <v>-0.23195408293712566</v>
      </c>
      <c r="F9" s="19">
        <f t="shared" si="0"/>
        <v>0.14547360398269954</v>
      </c>
      <c r="G9" s="19">
        <f t="shared" si="0"/>
        <v>4.1486995127494328</v>
      </c>
      <c r="H9" s="19">
        <f t="shared" si="0"/>
        <v>3.1390249909297063</v>
      </c>
      <c r="M9" s="25" t="s">
        <v>23</v>
      </c>
      <c r="N9" s="26">
        <f>(1-lambda)/(1-lambda^numobs)</f>
        <v>3.005010836570789E-2</v>
      </c>
      <c r="R9" s="22">
        <v>6</v>
      </c>
      <c r="S9" s="11" t="s">
        <v>11</v>
      </c>
      <c r="T9" s="19">
        <f>SUMPRODUCT(wts,INDEX(mrtns_net,,T$2),INDEX(mrtns_net,,$R9))*norm_coeff</f>
        <v>9.1827114978461806E-3</v>
      </c>
      <c r="U9" s="19">
        <f>SUMPRODUCT(wts,INDEX(mrtns_net,,U$2),INDEX(mrtns_net,,$R9))*norm_coeff</f>
        <v>-0.49411060033445586</v>
      </c>
      <c r="V9" s="19">
        <f>SUMPRODUCT(wts,INDEX(mrtns_net,,V$2),INDEX(mrtns_net,,$R9))*norm_coeff</f>
        <v>-1.1670066766693903</v>
      </c>
      <c r="W9" s="19">
        <f>SUMPRODUCT(wts,INDEX(mrtns_net,,W$2),INDEX(mrtns_net,,$R9))*norm_coeff</f>
        <v>0.19749548363070762</v>
      </c>
      <c r="X9" s="19">
        <f>SUMPRODUCT(wts,INDEX(mrtns_net,,X$2),INDEX(mrtns_net,,$R9))*norm_coeff</f>
        <v>7.1441729732860448</v>
      </c>
      <c r="Y9" s="19">
        <f>SUMPRODUCT(wts,INDEX(mrtns_net,,Y$2),INDEX(mrtns_net,,$R9))*norm_coeff</f>
        <v>4.4750559828239052</v>
      </c>
    </row>
    <row r="10" spans="1:25" ht="9.65" customHeight="1"/>
    <row r="11" spans="1:25">
      <c r="B11" s="6" t="s">
        <v>2</v>
      </c>
      <c r="C11" s="2"/>
      <c r="D11" s="2"/>
      <c r="E11" s="2"/>
      <c r="F11" s="2"/>
      <c r="G11" s="2"/>
    </row>
    <row r="12" spans="1:25">
      <c r="B12" s="6"/>
      <c r="C12" s="2"/>
      <c r="D12" s="2"/>
      <c r="E12" s="2"/>
      <c r="F12" s="2"/>
      <c r="G12" s="2"/>
      <c r="M12" s="18" t="s">
        <v>18</v>
      </c>
    </row>
    <row r="13" spans="1:25">
      <c r="B13" s="11" t="s">
        <v>13</v>
      </c>
      <c r="C13" s="16">
        <f>AVERAGE(C17:C226)</f>
        <v>0.3435205501322755</v>
      </c>
      <c r="D13" s="16">
        <f t="shared" ref="D13:H13" si="1">AVERAGE(D17:D226)</f>
        <v>0.41444993216091253</v>
      </c>
      <c r="E13" s="16">
        <f t="shared" si="1"/>
        <v>0.53314970043595944</v>
      </c>
      <c r="F13" s="16">
        <f t="shared" si="1"/>
        <v>0.52279826056643897</v>
      </c>
      <c r="G13" s="16">
        <f t="shared" si="1"/>
        <v>0.6367044210965993</v>
      </c>
      <c r="H13" s="16">
        <f t="shared" si="1"/>
        <v>0.59890476190476205</v>
      </c>
      <c r="I13" s="3"/>
      <c r="J13" s="4"/>
      <c r="K13" s="3"/>
      <c r="M13" s="16">
        <f t="shared" ref="M13:R13" si="2">SUM(M17:M226)*norm_coeff</f>
        <v>0.26715117878074068</v>
      </c>
      <c r="N13" s="16">
        <f t="shared" si="2"/>
        <v>0.36149648048625616</v>
      </c>
      <c r="O13" s="16">
        <f t="shared" si="2"/>
        <v>0.47051489588914031</v>
      </c>
      <c r="P13" s="16">
        <f t="shared" si="2"/>
        <v>0.44952126310574653</v>
      </c>
      <c r="Q13" s="16">
        <f t="shared" si="2"/>
        <v>-0.38033886089790764</v>
      </c>
      <c r="R13" s="16">
        <f t="shared" si="2"/>
        <v>3.8538004023910541E-2</v>
      </c>
    </row>
    <row r="14" spans="1:25" ht="9.65" customHeight="1">
      <c r="B14" s="1"/>
      <c r="C14" s="2"/>
      <c r="D14" s="2"/>
      <c r="E14" s="2"/>
      <c r="F14" s="2"/>
      <c r="G14" s="2"/>
      <c r="H14" s="7"/>
      <c r="I14" s="7"/>
      <c r="J14" s="7"/>
      <c r="K14" s="7"/>
      <c r="L14" s="7"/>
      <c r="S14" s="7"/>
      <c r="T14" s="7"/>
      <c r="U14" s="7"/>
      <c r="V14" s="7"/>
      <c r="W14" s="7"/>
      <c r="X14" s="7"/>
      <c r="Y14" s="7"/>
    </row>
    <row r="15" spans="1:25">
      <c r="B15" s="1"/>
      <c r="C15" s="8" t="s">
        <v>4</v>
      </c>
      <c r="D15" s="2"/>
      <c r="E15" s="2"/>
      <c r="F15" s="2"/>
      <c r="G15" s="9"/>
      <c r="H15" s="9"/>
      <c r="I15" s="3"/>
      <c r="M15" s="8" t="s">
        <v>17</v>
      </c>
      <c r="N15" s="2"/>
      <c r="O15" s="2"/>
      <c r="P15" s="2"/>
      <c r="Q15" s="9"/>
      <c r="R15" s="9"/>
      <c r="T15" s="8" t="s">
        <v>22</v>
      </c>
      <c r="U15" s="2"/>
      <c r="V15" s="2"/>
      <c r="W15" s="2"/>
      <c r="X15" s="9"/>
      <c r="Y15" s="9"/>
    </row>
    <row r="16" spans="1:25">
      <c r="B16" s="10" t="s">
        <v>5</v>
      </c>
      <c r="C16" s="11" t="s">
        <v>6</v>
      </c>
      <c r="D16" s="11" t="s">
        <v>7</v>
      </c>
      <c r="E16" s="11" t="s">
        <v>8</v>
      </c>
      <c r="F16" s="11" t="s">
        <v>9</v>
      </c>
      <c r="G16" s="11" t="s">
        <v>10</v>
      </c>
      <c r="H16" s="11" t="s">
        <v>11</v>
      </c>
      <c r="I16" s="3"/>
      <c r="J16" s="11"/>
      <c r="K16" s="15" t="s">
        <v>14</v>
      </c>
      <c r="M16" s="11" t="s">
        <v>6</v>
      </c>
      <c r="N16" s="11" t="s">
        <v>7</v>
      </c>
      <c r="O16" s="11" t="s">
        <v>8</v>
      </c>
      <c r="P16" s="11" t="s">
        <v>9</v>
      </c>
      <c r="Q16" s="11" t="s">
        <v>10</v>
      </c>
      <c r="R16" s="11" t="s">
        <v>11</v>
      </c>
      <c r="T16" s="11" t="s">
        <v>6</v>
      </c>
      <c r="U16" s="11" t="s">
        <v>7</v>
      </c>
      <c r="V16" s="11" t="s">
        <v>8</v>
      </c>
      <c r="W16" s="11" t="s">
        <v>9</v>
      </c>
      <c r="X16" s="11" t="s">
        <v>10</v>
      </c>
      <c r="Y16" s="11" t="s">
        <v>11</v>
      </c>
    </row>
    <row r="17" spans="2:25">
      <c r="B17" s="14">
        <v>45930</v>
      </c>
      <c r="C17" s="17">
        <v>2.8111111111111111E-2</v>
      </c>
      <c r="D17" s="17">
        <v>-0.14910140155317553</v>
      </c>
      <c r="E17" s="17">
        <v>-0.22748846736723172</v>
      </c>
      <c r="F17" s="17">
        <v>0.56876798609981627</v>
      </c>
      <c r="G17" s="17">
        <v>0.19839983315161902</v>
      </c>
      <c r="H17" s="17">
        <v>0.45000000000000007</v>
      </c>
      <c r="I17" s="3"/>
      <c r="J17" s="12">
        <v>1</v>
      </c>
      <c r="K17" s="13">
        <v>1</v>
      </c>
      <c r="M17" s="17">
        <f>C17*$K17</f>
        <v>2.8111111111111111E-2</v>
      </c>
      <c r="N17" s="17">
        <f t="shared" ref="N17:N80" si="3">D17*$K17</f>
        <v>-0.14910140155317553</v>
      </c>
      <c r="O17" s="17">
        <f t="shared" ref="O17:O80" si="4">E17*$K17</f>
        <v>-0.22748846736723172</v>
      </c>
      <c r="P17" s="17">
        <f t="shared" ref="P17:P80" si="5">F17*$K17</f>
        <v>0.56876798609981627</v>
      </c>
      <c r="Q17" s="17">
        <f t="shared" ref="Q17:Q80" si="6">G17*$K17</f>
        <v>0.19839983315161902</v>
      </c>
      <c r="R17" s="17">
        <f t="shared" ref="R17:R80" si="7">H17*$K17</f>
        <v>0.45000000000000007</v>
      </c>
      <c r="T17" s="17">
        <f>C17-M$13</f>
        <v>-0.23904006766962957</v>
      </c>
      <c r="U17" s="17">
        <f t="shared" ref="U17:U80" si="8">D17-N$13</f>
        <v>-0.51059788203943168</v>
      </c>
      <c r="V17" s="17">
        <f t="shared" ref="V17:V80" si="9">E17-O$13</f>
        <v>-0.69800336325637202</v>
      </c>
      <c r="W17" s="17">
        <f t="shared" ref="W17:W80" si="10">F17-P$13</f>
        <v>0.11924672299406974</v>
      </c>
      <c r="X17" s="17">
        <f t="shared" ref="X17:X80" si="11">G17-Q$13</f>
        <v>0.57873869404952671</v>
      </c>
      <c r="Y17" s="17">
        <f t="shared" ref="Y17:Y80" si="12">H17-R$13</f>
        <v>0.41146199597608951</v>
      </c>
    </row>
    <row r="18" spans="2:25">
      <c r="B18" s="14">
        <v>45900</v>
      </c>
      <c r="C18" s="17">
        <v>3.3128472222222226E-2</v>
      </c>
      <c r="D18" s="17">
        <v>0.14132076027204565</v>
      </c>
      <c r="E18" s="17">
        <v>-1.0735008715192729</v>
      </c>
      <c r="F18" s="17">
        <v>0.7253460946846646</v>
      </c>
      <c r="G18" s="17">
        <v>5.5933147317726029</v>
      </c>
      <c r="H18" s="17">
        <v>3.38</v>
      </c>
      <c r="I18" s="3"/>
      <c r="J18" s="12">
        <v>2</v>
      </c>
      <c r="K18" s="13">
        <f t="shared" ref="K18:K81" si="13">lambda*K17</f>
        <v>0.97</v>
      </c>
      <c r="M18" s="17">
        <f t="shared" ref="M18:M81" si="14">C18*$K18</f>
        <v>3.2134618055555557E-2</v>
      </c>
      <c r="N18" s="17">
        <f t="shared" si="3"/>
        <v>0.13708113746388428</v>
      </c>
      <c r="O18" s="17">
        <f t="shared" si="4"/>
        <v>-1.0412958453736947</v>
      </c>
      <c r="P18" s="17">
        <f t="shared" si="5"/>
        <v>0.70358571184412466</v>
      </c>
      <c r="Q18" s="17">
        <f t="shared" si="6"/>
        <v>5.4255152898194243</v>
      </c>
      <c r="R18" s="17">
        <f t="shared" si="7"/>
        <v>3.2786</v>
      </c>
      <c r="T18" s="17">
        <f t="shared" ref="T18:T81" si="15">C18-M$13</f>
        <v>-0.23402270655851845</v>
      </c>
      <c r="U18" s="17">
        <f t="shared" si="8"/>
        <v>-0.2201757202142105</v>
      </c>
      <c r="V18" s="17">
        <f t="shared" si="9"/>
        <v>-1.5440157674084132</v>
      </c>
      <c r="W18" s="17">
        <f t="shared" si="10"/>
        <v>0.27582483157891807</v>
      </c>
      <c r="X18" s="17">
        <f t="shared" si="11"/>
        <v>5.9736535926705105</v>
      </c>
      <c r="Y18" s="17">
        <f t="shared" si="12"/>
        <v>3.3414619959760894</v>
      </c>
    </row>
    <row r="19" spans="2:25">
      <c r="B19" s="14">
        <v>45869</v>
      </c>
      <c r="C19" s="17">
        <v>4.1719166666666668E-2</v>
      </c>
      <c r="D19" s="17">
        <v>-0.13734648275398609</v>
      </c>
      <c r="E19" s="17">
        <v>-1.9871078586514934</v>
      </c>
      <c r="F19" s="17">
        <v>0.47809093344506337</v>
      </c>
      <c r="G19" s="17">
        <v>9.570935909919509</v>
      </c>
      <c r="H19" s="17">
        <v>1.1000000000000001</v>
      </c>
      <c r="I19" s="3"/>
      <c r="J19" s="12">
        <v>3</v>
      </c>
      <c r="K19" s="13">
        <f t="shared" si="13"/>
        <v>0.94089999999999996</v>
      </c>
      <c r="M19" s="17">
        <f t="shared" si="14"/>
        <v>3.9253563916666664E-2</v>
      </c>
      <c r="N19" s="17">
        <f t="shared" si="3"/>
        <v>-0.12922930562322552</v>
      </c>
      <c r="O19" s="17">
        <f t="shared" si="4"/>
        <v>-1.8696697842051901</v>
      </c>
      <c r="P19" s="17">
        <f t="shared" si="5"/>
        <v>0.44983575927846009</v>
      </c>
      <c r="Q19" s="17">
        <f t="shared" si="6"/>
        <v>9.0052935976432664</v>
      </c>
      <c r="R19" s="17">
        <f t="shared" si="7"/>
        <v>1.0349900000000001</v>
      </c>
      <c r="T19" s="17">
        <f t="shared" si="15"/>
        <v>-0.22543201211407402</v>
      </c>
      <c r="U19" s="17">
        <f t="shared" si="8"/>
        <v>-0.49884296324024224</v>
      </c>
      <c r="V19" s="17">
        <f t="shared" si="9"/>
        <v>-2.4576227545406337</v>
      </c>
      <c r="W19" s="17">
        <f t="shared" si="10"/>
        <v>2.8569670339316844E-2</v>
      </c>
      <c r="X19" s="17">
        <f t="shared" si="11"/>
        <v>9.9512747708174167</v>
      </c>
      <c r="Y19" s="17">
        <f t="shared" si="12"/>
        <v>1.0614619959760896</v>
      </c>
    </row>
    <row r="20" spans="2:25">
      <c r="B20" s="14">
        <v>45838</v>
      </c>
      <c r="C20" s="17">
        <v>4.4111111111111115E-2</v>
      </c>
      <c r="D20" s="17">
        <v>0.47943008592601366</v>
      </c>
      <c r="E20" s="17">
        <v>2.250092460506159</v>
      </c>
      <c r="F20" s="17">
        <v>1.3901367153493105</v>
      </c>
      <c r="G20" s="17">
        <v>8.759547121563882</v>
      </c>
      <c r="H20" s="17">
        <v>0.02</v>
      </c>
      <c r="I20" s="3"/>
      <c r="J20" s="12">
        <v>4</v>
      </c>
      <c r="K20" s="13">
        <f t="shared" si="13"/>
        <v>0.91267299999999996</v>
      </c>
      <c r="M20" s="17">
        <f t="shared" si="14"/>
        <v>4.0259020111111113E-2</v>
      </c>
      <c r="N20" s="17">
        <f t="shared" si="3"/>
        <v>0.43756289481235267</v>
      </c>
      <c r="O20" s="17">
        <f t="shared" si="4"/>
        <v>2.0535986362075374</v>
      </c>
      <c r="P20" s="17">
        <f t="shared" si="5"/>
        <v>1.2687402464080011</v>
      </c>
      <c r="Q20" s="17">
        <f t="shared" si="6"/>
        <v>7.9946021500790723</v>
      </c>
      <c r="R20" s="17">
        <f t="shared" si="7"/>
        <v>1.8253459999999999E-2</v>
      </c>
      <c r="T20" s="17">
        <f t="shared" si="15"/>
        <v>-0.22304006766962958</v>
      </c>
      <c r="U20" s="17">
        <f t="shared" si="8"/>
        <v>0.11793360543975751</v>
      </c>
      <c r="V20" s="17">
        <f t="shared" si="9"/>
        <v>1.7795775646170187</v>
      </c>
      <c r="W20" s="17">
        <f t="shared" si="10"/>
        <v>0.94061545224356391</v>
      </c>
      <c r="X20" s="17">
        <f t="shared" si="11"/>
        <v>9.1398859824617897</v>
      </c>
      <c r="Y20" s="17">
        <f t="shared" si="12"/>
        <v>-1.8538004023910541E-2</v>
      </c>
    </row>
    <row r="21" spans="2:25">
      <c r="B21" s="14">
        <v>45808</v>
      </c>
      <c r="C21" s="17">
        <v>3.2618444444444443E-2</v>
      </c>
      <c r="D21" s="17">
        <v>-3.8390307080260477E-2</v>
      </c>
      <c r="E21" s="17">
        <v>-0.40812568034649388</v>
      </c>
      <c r="F21" s="17">
        <v>-0.37744489235188583</v>
      </c>
      <c r="G21" s="17">
        <v>-10.647796709532443</v>
      </c>
      <c r="H21" s="17">
        <v>-0.37</v>
      </c>
      <c r="I21" s="3"/>
      <c r="J21" s="12">
        <v>5</v>
      </c>
      <c r="K21" s="13">
        <f t="shared" si="13"/>
        <v>0.88529280999999993</v>
      </c>
      <c r="M21" s="17">
        <f t="shared" si="14"/>
        <v>2.8876874340051109E-2</v>
      </c>
      <c r="N21" s="17">
        <f t="shared" si="3"/>
        <v>-3.398666283184669E-2</v>
      </c>
      <c r="O21" s="17">
        <f t="shared" si="4"/>
        <v>-0.36131073038710931</v>
      </c>
      <c r="P21" s="17">
        <f t="shared" si="5"/>
        <v>-0.33414924937034851</v>
      </c>
      <c r="Q21" s="17">
        <f t="shared" si="6"/>
        <v>-9.426417869290729</v>
      </c>
      <c r="R21" s="17">
        <f t="shared" si="7"/>
        <v>-0.32755833969999998</v>
      </c>
      <c r="T21" s="17">
        <f t="shared" si="15"/>
        <v>-0.23453273433629623</v>
      </c>
      <c r="U21" s="17">
        <f t="shared" si="8"/>
        <v>-0.39988678756651663</v>
      </c>
      <c r="V21" s="17">
        <f t="shared" si="9"/>
        <v>-0.87864057623563419</v>
      </c>
      <c r="W21" s="17">
        <f t="shared" si="10"/>
        <v>-0.82696615545763241</v>
      </c>
      <c r="X21" s="17">
        <f t="shared" si="11"/>
        <v>-10.267457848634535</v>
      </c>
      <c r="Y21" s="17">
        <f t="shared" si="12"/>
        <v>-0.40853800402391055</v>
      </c>
    </row>
    <row r="22" spans="2:25">
      <c r="B22" s="14">
        <v>45777</v>
      </c>
      <c r="C22" s="17">
        <v>3.6354166666666667E-2</v>
      </c>
      <c r="D22" s="17">
        <v>-0.33678102926337772</v>
      </c>
      <c r="E22" s="17">
        <v>-3.1815070128795031</v>
      </c>
      <c r="F22" s="17">
        <v>-0.88233271439377425</v>
      </c>
      <c r="G22" s="17">
        <v>-8.4286319939214529</v>
      </c>
      <c r="H22" s="17">
        <v>0.71</v>
      </c>
      <c r="I22" s="3"/>
      <c r="J22" s="12">
        <v>6</v>
      </c>
      <c r="K22" s="13">
        <f t="shared" si="13"/>
        <v>0.8587340256999999</v>
      </c>
      <c r="M22" s="17">
        <f t="shared" si="14"/>
        <v>3.1218559892635413E-2</v>
      </c>
      <c r="N22" s="17">
        <f t="shared" si="3"/>
        <v>-0.28920532903872981</v>
      </c>
      <c r="O22" s="17">
        <f t="shared" si="4"/>
        <v>-2.7320683249627971</v>
      </c>
      <c r="P22" s="17">
        <f t="shared" si="5"/>
        <v>-0.75768912383817399</v>
      </c>
      <c r="Q22" s="17">
        <f t="shared" si="6"/>
        <v>-7.237953083283986</v>
      </c>
      <c r="R22" s="17">
        <f t="shared" si="7"/>
        <v>0.60970115824699989</v>
      </c>
      <c r="T22" s="17">
        <f t="shared" si="15"/>
        <v>-0.23079701211407402</v>
      </c>
      <c r="U22" s="17">
        <f t="shared" si="8"/>
        <v>-0.69827750974963387</v>
      </c>
      <c r="V22" s="17">
        <f t="shared" si="9"/>
        <v>-3.6520219087686434</v>
      </c>
      <c r="W22" s="17">
        <f t="shared" si="10"/>
        <v>-1.3318539774995208</v>
      </c>
      <c r="X22" s="17">
        <f t="shared" si="11"/>
        <v>-8.0482931330235452</v>
      </c>
      <c r="Y22" s="17">
        <f t="shared" si="12"/>
        <v>0.67146199597608947</v>
      </c>
    </row>
    <row r="23" spans="2:25">
      <c r="B23" s="14">
        <v>45747</v>
      </c>
      <c r="C23" s="17">
        <v>0.17428125</v>
      </c>
      <c r="D23" s="17">
        <v>0.54618935691699289</v>
      </c>
      <c r="E23" s="17">
        <v>3.5134556121356075</v>
      </c>
      <c r="F23" s="17">
        <v>3.7309173919246597</v>
      </c>
      <c r="G23" s="17">
        <v>1.0640066384777214</v>
      </c>
      <c r="H23" s="17">
        <v>-1.49</v>
      </c>
      <c r="I23" s="3"/>
      <c r="J23" s="12">
        <v>7</v>
      </c>
      <c r="K23" s="13">
        <f t="shared" si="13"/>
        <v>0.83297200492899992</v>
      </c>
      <c r="M23" s="17">
        <f t="shared" si="14"/>
        <v>0.14517140223403227</v>
      </c>
      <c r="N23" s="17">
        <f t="shared" si="3"/>
        <v>0.45496044370202871</v>
      </c>
      <c r="O23" s="17">
        <f t="shared" si="4"/>
        <v>2.9266101654696439</v>
      </c>
      <c r="P23" s="17">
        <f t="shared" si="5"/>
        <v>3.1077497401759593</v>
      </c>
      <c r="Q23" s="17">
        <f t="shared" si="6"/>
        <v>0.88628774291055312</v>
      </c>
      <c r="R23" s="17">
        <f t="shared" si="7"/>
        <v>-1.2411282873442098</v>
      </c>
      <c r="T23" s="17">
        <f t="shared" si="15"/>
        <v>-9.2869928780740685E-2</v>
      </c>
      <c r="U23" s="17">
        <f t="shared" si="8"/>
        <v>0.18469287643073673</v>
      </c>
      <c r="V23" s="17">
        <f t="shared" si="9"/>
        <v>3.0429407162464672</v>
      </c>
      <c r="W23" s="17">
        <f t="shared" si="10"/>
        <v>3.2813961288189133</v>
      </c>
      <c r="X23" s="17">
        <f t="shared" si="11"/>
        <v>1.4443454993756291</v>
      </c>
      <c r="Y23" s="17">
        <f t="shared" si="12"/>
        <v>-1.5285380040239105</v>
      </c>
    </row>
    <row r="24" spans="2:25">
      <c r="B24" s="14">
        <v>45716</v>
      </c>
      <c r="C24" s="17">
        <v>0.20076388888888885</v>
      </c>
      <c r="D24" s="17">
        <v>1.1801239579278811</v>
      </c>
      <c r="E24" s="17">
        <v>5.5288704005787448</v>
      </c>
      <c r="F24" s="17">
        <v>3.254984863105026</v>
      </c>
      <c r="G24" s="17">
        <v>-7.1754904074988968</v>
      </c>
      <c r="H24" s="17">
        <v>-2.64</v>
      </c>
      <c r="I24" s="3"/>
      <c r="J24" s="12">
        <v>8</v>
      </c>
      <c r="K24" s="13">
        <f t="shared" si="13"/>
        <v>0.80798284478112992</v>
      </c>
      <c r="M24" s="17">
        <f t="shared" si="14"/>
        <v>0.16221377807376711</v>
      </c>
      <c r="N24" s="17">
        <f t="shared" si="3"/>
        <v>0.95351991272093584</v>
      </c>
      <c r="O24" s="17">
        <f t="shared" si="4"/>
        <v>4.4672324346857994</v>
      </c>
      <c r="P24" s="17">
        <f t="shared" si="5"/>
        <v>2.6299719294111155</v>
      </c>
      <c r="Q24" s="17">
        <f t="shared" si="6"/>
        <v>-5.7976731521506677</v>
      </c>
      <c r="R24" s="17">
        <f t="shared" si="7"/>
        <v>-2.133074710222183</v>
      </c>
      <c r="T24" s="17">
        <f t="shared" si="15"/>
        <v>-6.6387289891851831E-2</v>
      </c>
      <c r="U24" s="17">
        <f t="shared" si="8"/>
        <v>0.8186274774416249</v>
      </c>
      <c r="V24" s="17">
        <f t="shared" si="9"/>
        <v>5.0583555046896045</v>
      </c>
      <c r="W24" s="17">
        <f t="shared" si="10"/>
        <v>2.8054635999992796</v>
      </c>
      <c r="X24" s="17">
        <f t="shared" si="11"/>
        <v>-6.7951515466009891</v>
      </c>
      <c r="Y24" s="17">
        <f t="shared" si="12"/>
        <v>-2.6785380040239106</v>
      </c>
    </row>
    <row r="25" spans="2:25">
      <c r="B25" s="14">
        <v>45688</v>
      </c>
      <c r="C25" s="17">
        <v>0.33809375000000003</v>
      </c>
      <c r="D25" s="17">
        <v>0.94124148888858894</v>
      </c>
      <c r="E25" s="17">
        <v>-0.10874776771754302</v>
      </c>
      <c r="F25" s="17">
        <v>-2.3604208769948953</v>
      </c>
      <c r="G25" s="17">
        <v>-16.794757601381292</v>
      </c>
      <c r="H25" s="17">
        <v>-6.22</v>
      </c>
      <c r="I25" s="3"/>
      <c r="J25" s="12">
        <v>9</v>
      </c>
      <c r="K25" s="13">
        <f t="shared" si="13"/>
        <v>0.78374335943769602</v>
      </c>
      <c r="M25" s="17">
        <f t="shared" si="14"/>
        <v>0.26497873142988854</v>
      </c>
      <c r="N25" s="17">
        <f t="shared" si="3"/>
        <v>0.73769176654368152</v>
      </c>
      <c r="O25" s="17">
        <f t="shared" si="4"/>
        <v>-8.5230340802297397E-2</v>
      </c>
      <c r="P25" s="17">
        <f t="shared" si="5"/>
        <v>-1.8499641878228519</v>
      </c>
      <c r="Q25" s="17">
        <f t="shared" si="6"/>
        <v>-13.162779743448356</v>
      </c>
      <c r="R25" s="17">
        <f t="shared" si="7"/>
        <v>-4.8748836957024686</v>
      </c>
      <c r="T25" s="17">
        <f t="shared" si="15"/>
        <v>7.0942571219259343E-2</v>
      </c>
      <c r="U25" s="17">
        <f t="shared" si="8"/>
        <v>0.57974500840233278</v>
      </c>
      <c r="V25" s="17">
        <f t="shared" si="9"/>
        <v>-0.57926266360668333</v>
      </c>
      <c r="W25" s="17">
        <f t="shared" si="10"/>
        <v>-2.8099421401006417</v>
      </c>
      <c r="X25" s="17">
        <f t="shared" si="11"/>
        <v>-16.414418740483384</v>
      </c>
      <c r="Y25" s="17">
        <f t="shared" si="12"/>
        <v>-6.2585380040239107</v>
      </c>
    </row>
    <row r="26" spans="2:25">
      <c r="B26" s="14">
        <v>45657</v>
      </c>
      <c r="C26" s="17">
        <v>0.22094488888888889</v>
      </c>
      <c r="D26" s="17">
        <v>0.88730332967434933</v>
      </c>
      <c r="E26" s="17">
        <v>0.70290714558121081</v>
      </c>
      <c r="F26" s="17">
        <v>-1.3431628540614082</v>
      </c>
      <c r="G26" s="17">
        <v>-8.9107486449930722</v>
      </c>
      <c r="H26" s="17">
        <v>-6.54</v>
      </c>
      <c r="I26" s="3"/>
      <c r="J26" s="12">
        <v>10</v>
      </c>
      <c r="K26" s="13">
        <f t="shared" si="13"/>
        <v>0.76023105865456508</v>
      </c>
      <c r="M26" s="17">
        <f t="shared" si="14"/>
        <v>0.16796916678431525</v>
      </c>
      <c r="N26" s="17">
        <f t="shared" si="3"/>
        <v>0.67455554966605114</v>
      </c>
      <c r="O26" s="17">
        <f t="shared" si="4"/>
        <v>0.53437184342106236</v>
      </c>
      <c r="P26" s="17">
        <f t="shared" si="5"/>
        <v>-1.0211141184885915</v>
      </c>
      <c r="Q26" s="17">
        <f t="shared" si="6"/>
        <v>-6.7742278757878145</v>
      </c>
      <c r="R26" s="17">
        <f t="shared" si="7"/>
        <v>-4.9719111236008553</v>
      </c>
      <c r="T26" s="17">
        <f t="shared" si="15"/>
        <v>-4.6206289891851798E-2</v>
      </c>
      <c r="U26" s="17">
        <f t="shared" si="8"/>
        <v>0.52580684918809317</v>
      </c>
      <c r="V26" s="17">
        <f t="shared" si="9"/>
        <v>0.23239224969207051</v>
      </c>
      <c r="W26" s="17">
        <f t="shared" si="10"/>
        <v>-1.7926841171671548</v>
      </c>
      <c r="X26" s="17">
        <f t="shared" si="11"/>
        <v>-8.5304097840951645</v>
      </c>
      <c r="Y26" s="17">
        <f t="shared" si="12"/>
        <v>-6.578538004023911</v>
      </c>
    </row>
    <row r="27" spans="2:25">
      <c r="B27" s="14">
        <v>45626</v>
      </c>
      <c r="C27" s="17">
        <v>0.19826736111111112</v>
      </c>
      <c r="D27" s="17">
        <v>0.49025615884299434</v>
      </c>
      <c r="E27" s="17">
        <v>1.1433849289763653</v>
      </c>
      <c r="F27" s="17">
        <v>0.94906561803869138</v>
      </c>
      <c r="G27" s="17">
        <v>1.4464896142462713</v>
      </c>
      <c r="H27" s="17">
        <v>-1.53</v>
      </c>
      <c r="I27" s="3"/>
      <c r="J27" s="12">
        <v>11</v>
      </c>
      <c r="K27" s="13">
        <f t="shared" si="13"/>
        <v>0.73742412689492809</v>
      </c>
      <c r="M27" s="17">
        <f t="shared" si="14"/>
        <v>0.14620713565912255</v>
      </c>
      <c r="N27" s="17">
        <f t="shared" si="3"/>
        <v>0.36152671988965629</v>
      </c>
      <c r="O27" s="17">
        <f t="shared" si="4"/>
        <v>0.84315963295521557</v>
      </c>
      <c r="P27" s="17">
        <f t="shared" si="5"/>
        <v>0.69986388474817729</v>
      </c>
      <c r="Q27" s="17">
        <f t="shared" si="6"/>
        <v>1.0666763408481379</v>
      </c>
      <c r="R27" s="17">
        <f t="shared" si="7"/>
        <v>-1.1282589141492401</v>
      </c>
      <c r="T27" s="17">
        <f t="shared" si="15"/>
        <v>-6.888381766962956E-2</v>
      </c>
      <c r="U27" s="17">
        <f t="shared" si="8"/>
        <v>0.12875967835673818</v>
      </c>
      <c r="V27" s="17">
        <f t="shared" si="9"/>
        <v>0.67287003308722504</v>
      </c>
      <c r="W27" s="17">
        <f t="shared" si="10"/>
        <v>0.49954435493294486</v>
      </c>
      <c r="X27" s="17">
        <f t="shared" si="11"/>
        <v>1.826828475144179</v>
      </c>
      <c r="Y27" s="17">
        <f t="shared" si="12"/>
        <v>-1.5685380040239105</v>
      </c>
    </row>
    <row r="28" spans="2:25">
      <c r="B28" s="14">
        <v>45596</v>
      </c>
      <c r="C28" s="17">
        <v>0.21204861111111106</v>
      </c>
      <c r="D28" s="17">
        <v>0.42464151640100312</v>
      </c>
      <c r="E28" s="17">
        <v>0.50147240834790274</v>
      </c>
      <c r="F28" s="17">
        <v>-8.1588835212031974E-2</v>
      </c>
      <c r="G28" s="17">
        <v>-0.84062238643820564</v>
      </c>
      <c r="H28" s="17">
        <v>-2.66</v>
      </c>
      <c r="I28" s="3"/>
      <c r="J28" s="12">
        <v>12</v>
      </c>
      <c r="K28" s="13">
        <f t="shared" si="13"/>
        <v>0.71530140308808021</v>
      </c>
      <c r="M28" s="17">
        <f t="shared" si="14"/>
        <v>0.15167866905065641</v>
      </c>
      <c r="N28" s="17">
        <f t="shared" si="3"/>
        <v>0.30374667249108755</v>
      </c>
      <c r="O28" s="17">
        <f t="shared" si="4"/>
        <v>0.35870391730121354</v>
      </c>
      <c r="P28" s="17">
        <f t="shared" si="5"/>
        <v>-5.8360608303488638E-2</v>
      </c>
      <c r="Q28" s="17">
        <f t="shared" si="6"/>
        <v>-0.60129837248649887</v>
      </c>
      <c r="R28" s="17">
        <f t="shared" si="7"/>
        <v>-1.9027017322142934</v>
      </c>
      <c r="T28" s="17">
        <f t="shared" si="15"/>
        <v>-5.5102567669629621E-2</v>
      </c>
      <c r="U28" s="17">
        <f t="shared" si="8"/>
        <v>6.3145035914746961E-2</v>
      </c>
      <c r="V28" s="17">
        <f t="shared" si="9"/>
        <v>3.0957512458762437E-2</v>
      </c>
      <c r="W28" s="17">
        <f t="shared" si="10"/>
        <v>-0.53111009831777856</v>
      </c>
      <c r="X28" s="17">
        <f t="shared" si="11"/>
        <v>-0.460283525540298</v>
      </c>
      <c r="Y28" s="17">
        <f t="shared" si="12"/>
        <v>-2.6985380040239106</v>
      </c>
    </row>
    <row r="29" spans="2:25">
      <c r="B29" s="14">
        <v>45565</v>
      </c>
      <c r="C29" s="17">
        <v>0.21161805555555557</v>
      </c>
      <c r="D29" s="17">
        <v>0.33033867432310515</v>
      </c>
      <c r="E29" s="17">
        <v>0.95725047216219661</v>
      </c>
      <c r="F29" s="17">
        <v>-8.0807791873460655E-2</v>
      </c>
      <c r="G29" s="17">
        <v>-8.4303846880255389</v>
      </c>
      <c r="H29" s="17">
        <v>-0.85000000000000009</v>
      </c>
      <c r="I29" s="3"/>
      <c r="J29" s="12">
        <v>13</v>
      </c>
      <c r="K29" s="13">
        <f t="shared" si="13"/>
        <v>0.69384236099543783</v>
      </c>
      <c r="M29" s="17">
        <f t="shared" si="14"/>
        <v>0.14682957129593041</v>
      </c>
      <c r="N29" s="17">
        <f t="shared" si="3"/>
        <v>0.22920296572044629</v>
      </c>
      <c r="O29" s="17">
        <f t="shared" si="4"/>
        <v>0.66418092766901615</v>
      </c>
      <c r="P29" s="17">
        <f t="shared" si="5"/>
        <v>-5.6067869100309899E-2</v>
      </c>
      <c r="Q29" s="17">
        <f t="shared" si="6"/>
        <v>-5.8493580160394272</v>
      </c>
      <c r="R29" s="17">
        <f t="shared" si="7"/>
        <v>-0.58976600684612224</v>
      </c>
      <c r="T29" s="17">
        <f t="shared" si="15"/>
        <v>-5.553312322518511E-2</v>
      </c>
      <c r="U29" s="17">
        <f t="shared" si="8"/>
        <v>-3.1157806163151003E-2</v>
      </c>
      <c r="V29" s="17">
        <f t="shared" si="9"/>
        <v>0.4867355762730563</v>
      </c>
      <c r="W29" s="17">
        <f t="shared" si="10"/>
        <v>-0.53032905497920724</v>
      </c>
      <c r="X29" s="17">
        <f t="shared" si="11"/>
        <v>-8.0500458271276312</v>
      </c>
      <c r="Y29" s="17">
        <f t="shared" si="12"/>
        <v>-0.88853800402391059</v>
      </c>
    </row>
    <row r="30" spans="2:25">
      <c r="B30" s="14">
        <v>45535</v>
      </c>
      <c r="C30" s="17">
        <v>0.23354166666666668</v>
      </c>
      <c r="D30" s="17">
        <v>-0.41286559468017847</v>
      </c>
      <c r="E30" s="17">
        <v>-1.4165970521188842</v>
      </c>
      <c r="F30" s="17">
        <v>-0.7332950003904215</v>
      </c>
      <c r="G30" s="17">
        <v>1.2952649864323096</v>
      </c>
      <c r="H30" s="17">
        <v>1.7399999999999998</v>
      </c>
      <c r="I30" s="3"/>
      <c r="J30" s="12">
        <v>14</v>
      </c>
      <c r="K30" s="13">
        <f t="shared" si="13"/>
        <v>0.67302709016557472</v>
      </c>
      <c r="M30" s="17">
        <f t="shared" si="14"/>
        <v>0.15717986834908526</v>
      </c>
      <c r="N30" s="17">
        <f t="shared" si="3"/>
        <v>-0.27786972981708008</v>
      </c>
      <c r="O30" s="17">
        <f t="shared" si="4"/>
        <v>-0.95340819192470361</v>
      </c>
      <c r="P30" s="17">
        <f t="shared" si="5"/>
        <v>-0.49352740034572934</v>
      </c>
      <c r="Q30" s="17">
        <f t="shared" si="6"/>
        <v>0.87174842481188997</v>
      </c>
      <c r="R30" s="17">
        <f t="shared" si="7"/>
        <v>1.1710671368880998</v>
      </c>
      <c r="T30" s="17">
        <f t="shared" si="15"/>
        <v>-3.3609512114074008E-2</v>
      </c>
      <c r="U30" s="17">
        <f t="shared" si="8"/>
        <v>-0.77436207516643463</v>
      </c>
      <c r="V30" s="17">
        <f t="shared" si="9"/>
        <v>-1.8871119480080245</v>
      </c>
      <c r="W30" s="17">
        <f t="shared" si="10"/>
        <v>-1.1828162634961681</v>
      </c>
      <c r="X30" s="17">
        <f t="shared" si="11"/>
        <v>1.6756038473302173</v>
      </c>
      <c r="Y30" s="17">
        <f t="shared" si="12"/>
        <v>1.7014619959760893</v>
      </c>
    </row>
    <row r="31" spans="2:25">
      <c r="B31" s="14">
        <v>45504</v>
      </c>
      <c r="C31" s="17">
        <v>0.22526083333333333</v>
      </c>
      <c r="D31" s="17">
        <v>-0.91134216241387511</v>
      </c>
      <c r="E31" s="17">
        <v>-1.6826580080252618</v>
      </c>
      <c r="F31" s="17">
        <v>-0.20897383222588939</v>
      </c>
      <c r="G31" s="17">
        <v>4.8703372600695793</v>
      </c>
      <c r="H31" s="17">
        <v>1.01</v>
      </c>
      <c r="I31" s="3"/>
      <c r="J31" s="12">
        <v>15</v>
      </c>
      <c r="K31" s="13">
        <f t="shared" si="13"/>
        <v>0.65283627746060746</v>
      </c>
      <c r="M31" s="17">
        <f t="shared" si="14"/>
        <v>0.14705844389100764</v>
      </c>
      <c r="N31" s="17">
        <f t="shared" si="3"/>
        <v>-0.59495722480317459</v>
      </c>
      <c r="O31" s="17">
        <f t="shared" si="4"/>
        <v>-1.0985001901984928</v>
      </c>
      <c r="P31" s="17">
        <f t="shared" si="5"/>
        <v>-0.13642569871702717</v>
      </c>
      <c r="Q31" s="17">
        <f t="shared" si="6"/>
        <v>3.1795328468415187</v>
      </c>
      <c r="R31" s="17">
        <f t="shared" si="7"/>
        <v>0.65936464023521357</v>
      </c>
      <c r="T31" s="17">
        <f t="shared" si="15"/>
        <v>-4.1890345447407357E-2</v>
      </c>
      <c r="U31" s="17">
        <f t="shared" si="8"/>
        <v>-1.2728386429001313</v>
      </c>
      <c r="V31" s="17">
        <f t="shared" si="9"/>
        <v>-2.1531729039144021</v>
      </c>
      <c r="W31" s="17">
        <f t="shared" si="10"/>
        <v>-0.65849509533163597</v>
      </c>
      <c r="X31" s="17">
        <f t="shared" si="11"/>
        <v>5.250676120967487</v>
      </c>
      <c r="Y31" s="17">
        <f t="shared" si="12"/>
        <v>0.97146199597608951</v>
      </c>
    </row>
    <row r="32" spans="2:25">
      <c r="B32" s="14">
        <v>45473</v>
      </c>
      <c r="C32" s="17">
        <v>0.26785980555555555</v>
      </c>
      <c r="D32" s="17">
        <v>0.28982091337235172</v>
      </c>
      <c r="E32" s="17">
        <v>0.7217369358253567</v>
      </c>
      <c r="F32" s="17">
        <v>0.34118533471703127</v>
      </c>
      <c r="G32" s="17">
        <v>-0.43180490828256257</v>
      </c>
      <c r="H32" s="17">
        <v>-2.71</v>
      </c>
      <c r="I32" s="3"/>
      <c r="J32" s="12">
        <v>16</v>
      </c>
      <c r="K32" s="13">
        <f t="shared" si="13"/>
        <v>0.63325118913678924</v>
      </c>
      <c r="M32" s="17">
        <f t="shared" si="14"/>
        <v>0.16962254039000471</v>
      </c>
      <c r="N32" s="17">
        <f t="shared" si="3"/>
        <v>0.18352943802975211</v>
      </c>
      <c r="O32" s="17">
        <f t="shared" si="4"/>
        <v>0.45704077285534966</v>
      </c>
      <c r="P32" s="17">
        <f t="shared" si="5"/>
        <v>0.21605601892559351</v>
      </c>
      <c r="Q32" s="17">
        <f t="shared" si="6"/>
        <v>-0.27344097164503495</v>
      </c>
      <c r="R32" s="17">
        <f t="shared" si="7"/>
        <v>-1.7161107225606989</v>
      </c>
      <c r="T32" s="17">
        <f t="shared" si="15"/>
        <v>7.0862677481486891E-4</v>
      </c>
      <c r="U32" s="17">
        <f t="shared" si="8"/>
        <v>-7.1675567113904437E-2</v>
      </c>
      <c r="V32" s="17">
        <f t="shared" si="9"/>
        <v>0.25122203993621639</v>
      </c>
      <c r="W32" s="17">
        <f t="shared" si="10"/>
        <v>-0.10833592838871525</v>
      </c>
      <c r="X32" s="17">
        <f t="shared" si="11"/>
        <v>-5.1466047384654934E-2</v>
      </c>
      <c r="Y32" s="17">
        <f t="shared" si="12"/>
        <v>-2.7485380040239105</v>
      </c>
    </row>
    <row r="33" spans="2:25">
      <c r="B33" s="14">
        <v>45443</v>
      </c>
      <c r="C33" s="17">
        <v>0.25324652777777779</v>
      </c>
      <c r="D33" s="17">
        <v>0.92641539356135283</v>
      </c>
      <c r="E33" s="17">
        <v>0.98048238317391956</v>
      </c>
      <c r="F33" s="17">
        <v>0.13879892662163051</v>
      </c>
      <c r="G33" s="17">
        <v>-3.2485800781493213</v>
      </c>
      <c r="H33" s="17">
        <v>1.36</v>
      </c>
      <c r="I33" s="3"/>
      <c r="J33" s="12">
        <v>17</v>
      </c>
      <c r="K33" s="13">
        <f t="shared" si="13"/>
        <v>0.61425365346268557</v>
      </c>
      <c r="M33" s="17">
        <f t="shared" si="14"/>
        <v>0.15555760491423948</v>
      </c>
      <c r="N33" s="17">
        <f t="shared" si="3"/>
        <v>0.56905404011913263</v>
      </c>
      <c r="O33" s="17">
        <f t="shared" si="4"/>
        <v>0.60226488602038086</v>
      </c>
      <c r="P33" s="17">
        <f t="shared" si="5"/>
        <v>8.5257747774035747E-2</v>
      </c>
      <c r="Q33" s="17">
        <f t="shared" si="6"/>
        <v>-1.9954521815693171</v>
      </c>
      <c r="R33" s="17">
        <f t="shared" si="7"/>
        <v>0.83538496870925238</v>
      </c>
      <c r="T33" s="17">
        <f t="shared" si="15"/>
        <v>-1.3904651002962898E-2</v>
      </c>
      <c r="U33" s="17">
        <f t="shared" si="8"/>
        <v>0.56491891307509667</v>
      </c>
      <c r="V33" s="17">
        <f t="shared" si="9"/>
        <v>0.50996748728477925</v>
      </c>
      <c r="W33" s="17">
        <f t="shared" si="10"/>
        <v>-0.31072233648411601</v>
      </c>
      <c r="X33" s="17">
        <f t="shared" si="11"/>
        <v>-2.8682412172514136</v>
      </c>
      <c r="Y33" s="17">
        <f t="shared" si="12"/>
        <v>1.3214619959760896</v>
      </c>
    </row>
    <row r="34" spans="2:25">
      <c r="B34" s="14">
        <v>45412</v>
      </c>
      <c r="C34" s="17">
        <v>0.39611111111111108</v>
      </c>
      <c r="D34" s="17">
        <v>1.8411843876177558</v>
      </c>
      <c r="E34" s="17">
        <v>2.7346051186571296</v>
      </c>
      <c r="F34" s="17">
        <v>1.6798147209958758</v>
      </c>
      <c r="G34" s="17">
        <v>-5.9981389556644782</v>
      </c>
      <c r="H34" s="17">
        <v>-2.9</v>
      </c>
      <c r="I34" s="3"/>
      <c r="J34" s="12">
        <v>18</v>
      </c>
      <c r="K34" s="13">
        <f t="shared" si="13"/>
        <v>0.595826043858805</v>
      </c>
      <c r="M34" s="17">
        <f t="shared" si="14"/>
        <v>0.23601331626184885</v>
      </c>
      <c r="N34" s="17">
        <f t="shared" si="3"/>
        <v>1.097025609688884</v>
      </c>
      <c r="O34" s="17">
        <f t="shared" si="4"/>
        <v>1.6293489493655156</v>
      </c>
      <c r="P34" s="17">
        <f t="shared" si="5"/>
        <v>1.0008773596267551</v>
      </c>
      <c r="Q34" s="17">
        <f t="shared" si="6"/>
        <v>-3.5738474044689501</v>
      </c>
      <c r="R34" s="17">
        <f t="shared" si="7"/>
        <v>-1.7278955271905345</v>
      </c>
      <c r="T34" s="17">
        <f t="shared" si="15"/>
        <v>0.1289599323303704</v>
      </c>
      <c r="U34" s="17">
        <f t="shared" si="8"/>
        <v>1.4796879071314997</v>
      </c>
      <c r="V34" s="17">
        <f t="shared" si="9"/>
        <v>2.2640902227679893</v>
      </c>
      <c r="W34" s="17">
        <f t="shared" si="10"/>
        <v>1.2302934578901292</v>
      </c>
      <c r="X34" s="17">
        <f t="shared" si="11"/>
        <v>-5.6178000947665705</v>
      </c>
      <c r="Y34" s="17">
        <f t="shared" si="12"/>
        <v>-2.9385380040239104</v>
      </c>
    </row>
    <row r="35" spans="2:25">
      <c r="B35" s="14">
        <v>45382</v>
      </c>
      <c r="C35" s="17">
        <v>0.45089930555555552</v>
      </c>
      <c r="D35" s="17">
        <v>0.21761024386734995</v>
      </c>
      <c r="E35" s="17">
        <v>7.2734149410669247E-3</v>
      </c>
      <c r="F35" s="17">
        <v>0.28087645065066891</v>
      </c>
      <c r="G35" s="17">
        <v>-0.69378179976782306</v>
      </c>
      <c r="H35" s="17">
        <v>0.45000000000000007</v>
      </c>
      <c r="I35" s="3"/>
      <c r="J35" s="12">
        <v>19</v>
      </c>
      <c r="K35" s="13">
        <f t="shared" si="13"/>
        <v>0.57795126254304086</v>
      </c>
      <c r="M35" s="17">
        <f t="shared" si="14"/>
        <v>0.26059782292561368</v>
      </c>
      <c r="N35" s="17">
        <f t="shared" si="3"/>
        <v>0.1257681151854339</v>
      </c>
      <c r="O35" s="17">
        <f t="shared" si="4"/>
        <v>4.2036793481890463E-3</v>
      </c>
      <c r="P35" s="17">
        <f t="shared" si="5"/>
        <v>0.16233289927216221</v>
      </c>
      <c r="Q35" s="17">
        <f t="shared" si="6"/>
        <v>-0.40097206710519651</v>
      </c>
      <c r="R35" s="17">
        <f t="shared" si="7"/>
        <v>0.2600780681443684</v>
      </c>
      <c r="T35" s="17">
        <f t="shared" si="15"/>
        <v>0.18374812677481484</v>
      </c>
      <c r="U35" s="17">
        <f t="shared" si="8"/>
        <v>-0.1438862366189062</v>
      </c>
      <c r="V35" s="17">
        <f t="shared" si="9"/>
        <v>-0.46324148094807338</v>
      </c>
      <c r="W35" s="17">
        <f t="shared" si="10"/>
        <v>-0.16864481245507762</v>
      </c>
      <c r="X35" s="17">
        <f t="shared" si="11"/>
        <v>-0.31344293886991542</v>
      </c>
      <c r="Y35" s="17">
        <f t="shared" si="12"/>
        <v>0.41146199597608951</v>
      </c>
    </row>
    <row r="36" spans="2:25">
      <c r="B36" s="14">
        <v>45351</v>
      </c>
      <c r="C36" s="17">
        <v>0.39218750000000002</v>
      </c>
      <c r="D36" s="17">
        <v>1.8145862706681504</v>
      </c>
      <c r="E36" s="17">
        <v>3.2440469485683243</v>
      </c>
      <c r="F36" s="17">
        <v>1.7983139882821408</v>
      </c>
      <c r="G36" s="17">
        <v>-4.1806451293472708</v>
      </c>
      <c r="H36" s="17">
        <v>-1.5</v>
      </c>
      <c r="I36" s="3"/>
      <c r="J36" s="12">
        <v>20</v>
      </c>
      <c r="K36" s="13">
        <f t="shared" si="13"/>
        <v>0.56061272466674961</v>
      </c>
      <c r="M36" s="17">
        <f t="shared" si="14"/>
        <v>0.21986530295524087</v>
      </c>
      <c r="N36" s="17">
        <f t="shared" si="3"/>
        <v>1.0172801533421478</v>
      </c>
      <c r="O36" s="17">
        <f t="shared" si="4"/>
        <v>1.8186539987837431</v>
      </c>
      <c r="P36" s="17">
        <f t="shared" si="5"/>
        <v>1.0081577047771801</v>
      </c>
      <c r="Q36" s="17">
        <f t="shared" si="6"/>
        <v>-2.3437228568281494</v>
      </c>
      <c r="R36" s="17">
        <f t="shared" si="7"/>
        <v>-0.84091908700012441</v>
      </c>
      <c r="T36" s="17">
        <f t="shared" si="15"/>
        <v>0.12503632121925934</v>
      </c>
      <c r="U36" s="17">
        <f t="shared" si="8"/>
        <v>1.4530897901818942</v>
      </c>
      <c r="V36" s="17">
        <f t="shared" si="9"/>
        <v>2.773532052679184</v>
      </c>
      <c r="W36" s="17">
        <f t="shared" si="10"/>
        <v>1.3487927251763943</v>
      </c>
      <c r="X36" s="17">
        <f t="shared" si="11"/>
        <v>-3.8003062684493631</v>
      </c>
      <c r="Y36" s="17">
        <f t="shared" si="12"/>
        <v>-1.5385380040239105</v>
      </c>
    </row>
    <row r="37" spans="2:25">
      <c r="B37" s="14">
        <v>45322</v>
      </c>
      <c r="C37" s="17">
        <v>0.4696770833333333</v>
      </c>
      <c r="D37" s="17">
        <v>0.43123661005728398</v>
      </c>
      <c r="E37" s="17">
        <v>0.86575168151246107</v>
      </c>
      <c r="F37" s="17">
        <v>0.89828840648855657</v>
      </c>
      <c r="G37" s="17">
        <v>1.5906728367117706</v>
      </c>
      <c r="H37" s="17">
        <v>3.07</v>
      </c>
      <c r="I37" s="3"/>
      <c r="J37" s="12">
        <v>21</v>
      </c>
      <c r="K37" s="13">
        <f t="shared" si="13"/>
        <v>0.54379434292674711</v>
      </c>
      <c r="M37" s="17">
        <f t="shared" si="14"/>
        <v>0.25540774091900104</v>
      </c>
      <c r="N37" s="17">
        <f t="shared" si="3"/>
        <v>0.23450402901205861</v>
      </c>
      <c r="O37" s="17">
        <f t="shared" si="4"/>
        <v>0.47079086678579518</v>
      </c>
      <c r="P37" s="17">
        <f t="shared" si="5"/>
        <v>0.48848415376515936</v>
      </c>
      <c r="Q37" s="17">
        <f t="shared" si="6"/>
        <v>0.8649988900511022</v>
      </c>
      <c r="R37" s="17">
        <f t="shared" si="7"/>
        <v>1.6694486327851135</v>
      </c>
      <c r="T37" s="17">
        <f t="shared" si="15"/>
        <v>0.20252590455259262</v>
      </c>
      <c r="U37" s="17">
        <f t="shared" si="8"/>
        <v>6.974012957102782E-2</v>
      </c>
      <c r="V37" s="17">
        <f t="shared" si="9"/>
        <v>0.39523678562332076</v>
      </c>
      <c r="W37" s="17">
        <f t="shared" si="10"/>
        <v>0.44876714338281004</v>
      </c>
      <c r="X37" s="17">
        <f t="shared" si="11"/>
        <v>1.9710116976096783</v>
      </c>
      <c r="Y37" s="17">
        <f t="shared" si="12"/>
        <v>3.0314619959760893</v>
      </c>
    </row>
    <row r="38" spans="2:25">
      <c r="B38" s="14">
        <v>45291</v>
      </c>
      <c r="C38" s="17">
        <v>0.44488888888888883</v>
      </c>
      <c r="D38" s="17">
        <v>0.61382044248730061</v>
      </c>
      <c r="E38" s="17">
        <v>0.39580695570839985</v>
      </c>
      <c r="F38" s="17">
        <v>0.75863415806631807</v>
      </c>
      <c r="G38" s="17">
        <v>3.7398563473544977</v>
      </c>
      <c r="H38" s="17">
        <v>2.16</v>
      </c>
      <c r="I38" s="3"/>
      <c r="J38" s="12">
        <v>22</v>
      </c>
      <c r="K38" s="13">
        <f t="shared" si="13"/>
        <v>0.52748051263894469</v>
      </c>
      <c r="M38" s="17">
        <f t="shared" si="14"/>
        <v>0.23467021917848158</v>
      </c>
      <c r="N38" s="17">
        <f t="shared" si="3"/>
        <v>0.3237783216714652</v>
      </c>
      <c r="O38" s="17">
        <f t="shared" si="4"/>
        <v>0.20878045590312683</v>
      </c>
      <c r="P38" s="17">
        <f t="shared" si="5"/>
        <v>0.40016473460223567</v>
      </c>
      <c r="Q38" s="17">
        <f t="shared" si="6"/>
        <v>1.9727013432985616</v>
      </c>
      <c r="R38" s="17">
        <f t="shared" si="7"/>
        <v>1.1393579073001205</v>
      </c>
      <c r="T38" s="17">
        <f t="shared" si="15"/>
        <v>0.17773771010814815</v>
      </c>
      <c r="U38" s="17">
        <f t="shared" si="8"/>
        <v>0.25232396200104446</v>
      </c>
      <c r="V38" s="17">
        <f t="shared" si="9"/>
        <v>-7.4707940180740451E-2</v>
      </c>
      <c r="W38" s="17">
        <f t="shared" si="10"/>
        <v>0.30911289496057154</v>
      </c>
      <c r="X38" s="17">
        <f t="shared" si="11"/>
        <v>4.1201952082524054</v>
      </c>
      <c r="Y38" s="17">
        <f t="shared" si="12"/>
        <v>2.1214619959760896</v>
      </c>
    </row>
    <row r="39" spans="2:25">
      <c r="B39" s="14">
        <v>45260</v>
      </c>
      <c r="C39" s="17">
        <v>0.45811111111111114</v>
      </c>
      <c r="D39" s="17">
        <v>0.99081591658647383</v>
      </c>
      <c r="E39" s="17">
        <v>1.4879356051105352</v>
      </c>
      <c r="F39" s="17">
        <v>1.225650461519745</v>
      </c>
      <c r="G39" s="17">
        <v>1.4990179852146124</v>
      </c>
      <c r="H39" s="17">
        <v>-2.1800000000000002</v>
      </c>
      <c r="I39" s="3"/>
      <c r="J39" s="12">
        <v>23</v>
      </c>
      <c r="K39" s="13">
        <f t="shared" si="13"/>
        <v>0.51165609725977634</v>
      </c>
      <c r="M39" s="17">
        <f t="shared" si="14"/>
        <v>0.2343953432224509</v>
      </c>
      <c r="N39" s="17">
        <f t="shared" si="3"/>
        <v>0.50695700498350327</v>
      </c>
      <c r="O39" s="17">
        <f t="shared" si="4"/>
        <v>0.76131132468472018</v>
      </c>
      <c r="P39" s="17">
        <f t="shared" si="5"/>
        <v>0.62711153174583645</v>
      </c>
      <c r="Q39" s="17">
        <f t="shared" si="6"/>
        <v>0.76698169203712174</v>
      </c>
      <c r="R39" s="17">
        <f t="shared" si="7"/>
        <v>-1.1154102920263125</v>
      </c>
      <c r="T39" s="17">
        <f t="shared" si="15"/>
        <v>0.19095993233037045</v>
      </c>
      <c r="U39" s="17">
        <f t="shared" si="8"/>
        <v>0.62931943610021768</v>
      </c>
      <c r="V39" s="17">
        <f t="shared" si="9"/>
        <v>1.0174207092213949</v>
      </c>
      <c r="W39" s="17">
        <f t="shared" si="10"/>
        <v>0.77612919841399841</v>
      </c>
      <c r="X39" s="17">
        <f t="shared" si="11"/>
        <v>1.8793568461125201</v>
      </c>
      <c r="Y39" s="17">
        <f t="shared" si="12"/>
        <v>-2.2185380040239107</v>
      </c>
    </row>
    <row r="40" spans="2:25">
      <c r="B40" s="14">
        <v>45230</v>
      </c>
      <c r="C40" s="17">
        <v>0.47288888888888891</v>
      </c>
      <c r="D40" s="17">
        <v>0.95881301495521765</v>
      </c>
      <c r="E40" s="17">
        <v>1.7859106691175297</v>
      </c>
      <c r="F40" s="17">
        <v>0.83413833816337046</v>
      </c>
      <c r="G40" s="17">
        <v>-3.1004851070053685</v>
      </c>
      <c r="H40" s="17">
        <v>0.33</v>
      </c>
      <c r="I40" s="3"/>
      <c r="J40" s="12">
        <v>24</v>
      </c>
      <c r="K40" s="13">
        <f t="shared" si="13"/>
        <v>0.49630641434198303</v>
      </c>
      <c r="M40" s="17">
        <f t="shared" si="14"/>
        <v>0.23469778882660888</v>
      </c>
      <c r="N40" s="17">
        <f t="shared" si="3"/>
        <v>0.47586504947685021</v>
      </c>
      <c r="O40" s="17">
        <f t="shared" si="4"/>
        <v>0.8863589205248128</v>
      </c>
      <c r="P40" s="17">
        <f t="shared" si="5"/>
        <v>0.41398820767904287</v>
      </c>
      <c r="Q40" s="17">
        <f t="shared" si="6"/>
        <v>-1.5387906461785541</v>
      </c>
      <c r="R40" s="17">
        <f t="shared" si="7"/>
        <v>0.16378111673285439</v>
      </c>
      <c r="T40" s="17">
        <f t="shared" si="15"/>
        <v>0.20573771010814823</v>
      </c>
      <c r="U40" s="17">
        <f t="shared" si="8"/>
        <v>0.59731653446896149</v>
      </c>
      <c r="V40" s="17">
        <f t="shared" si="9"/>
        <v>1.3153957732283894</v>
      </c>
      <c r="W40" s="17">
        <f t="shared" si="10"/>
        <v>0.38461707505762394</v>
      </c>
      <c r="X40" s="17">
        <f t="shared" si="11"/>
        <v>-2.7201462461074608</v>
      </c>
      <c r="Y40" s="17">
        <f t="shared" si="12"/>
        <v>0.29146199597608946</v>
      </c>
    </row>
    <row r="41" spans="2:25">
      <c r="B41" s="14">
        <v>45199</v>
      </c>
      <c r="C41" s="17">
        <v>0.42855555555555552</v>
      </c>
      <c r="D41" s="17">
        <v>0.44006745490372534</v>
      </c>
      <c r="E41" s="17">
        <v>-3.6906453917973092E-2</v>
      </c>
      <c r="F41" s="17">
        <v>-0.29506191713806196</v>
      </c>
      <c r="G41" s="17">
        <v>-1.661319172040443</v>
      </c>
      <c r="H41" s="17">
        <v>0.68</v>
      </c>
      <c r="I41" s="3"/>
      <c r="J41" s="12">
        <v>25</v>
      </c>
      <c r="K41" s="13">
        <f t="shared" si="13"/>
        <v>0.48141722191172354</v>
      </c>
      <c r="M41" s="17">
        <f t="shared" si="14"/>
        <v>0.20631402499039084</v>
      </c>
      <c r="N41" s="17">
        <f t="shared" si="3"/>
        <v>0.21185605159351414</v>
      </c>
      <c r="O41" s="17">
        <f t="shared" si="4"/>
        <v>-1.7767402515803651E-2</v>
      </c>
      <c r="P41" s="17">
        <f t="shared" si="5"/>
        <v>-0.14204788844055297</v>
      </c>
      <c r="Q41" s="17">
        <f t="shared" si="6"/>
        <v>-0.7997876605123948</v>
      </c>
      <c r="R41" s="17">
        <f t="shared" si="7"/>
        <v>0.32736371089997202</v>
      </c>
      <c r="T41" s="17">
        <f t="shared" si="15"/>
        <v>0.16140437677481484</v>
      </c>
      <c r="U41" s="17">
        <f t="shared" si="8"/>
        <v>7.8570974417469186E-2</v>
      </c>
      <c r="V41" s="17">
        <f t="shared" si="9"/>
        <v>-0.5074213498071134</v>
      </c>
      <c r="W41" s="17">
        <f t="shared" si="10"/>
        <v>-0.74458318024380854</v>
      </c>
      <c r="X41" s="17">
        <f t="shared" si="11"/>
        <v>-1.2809803111425353</v>
      </c>
      <c r="Y41" s="17">
        <f t="shared" si="12"/>
        <v>0.64146199597608955</v>
      </c>
    </row>
    <row r="42" spans="2:25">
      <c r="B42" s="14">
        <v>45169</v>
      </c>
      <c r="C42" s="17">
        <v>0.45811111111111114</v>
      </c>
      <c r="D42" s="17">
        <v>-9.7487104254412316E-2</v>
      </c>
      <c r="E42" s="17">
        <v>-0.90343163956111416</v>
      </c>
      <c r="F42" s="17">
        <v>-0.75861022606584783</v>
      </c>
      <c r="G42" s="17">
        <v>3.4895052392196035</v>
      </c>
      <c r="H42" s="17">
        <v>2.1</v>
      </c>
      <c r="I42" s="3"/>
      <c r="J42" s="12">
        <v>26</v>
      </c>
      <c r="K42" s="13">
        <f t="shared" si="13"/>
        <v>0.46697470525437179</v>
      </c>
      <c r="M42" s="17">
        <f t="shared" si="14"/>
        <v>0.21392630108486388</v>
      </c>
      <c r="N42" s="17">
        <f t="shared" si="3"/>
        <v>-4.5524011775306406E-2</v>
      </c>
      <c r="O42" s="17">
        <f t="shared" si="4"/>
        <v>-0.42187972360152515</v>
      </c>
      <c r="P42" s="17">
        <f t="shared" si="5"/>
        <v>-0.35425178672005164</v>
      </c>
      <c r="Q42" s="17">
        <f t="shared" si="6"/>
        <v>1.6295106805681605</v>
      </c>
      <c r="R42" s="17">
        <f t="shared" si="7"/>
        <v>0.98064688103418085</v>
      </c>
      <c r="T42" s="17">
        <f t="shared" si="15"/>
        <v>0.19095993233037045</v>
      </c>
      <c r="U42" s="17">
        <f t="shared" si="8"/>
        <v>-0.45898358474066847</v>
      </c>
      <c r="V42" s="17">
        <f t="shared" si="9"/>
        <v>-1.3739465354502545</v>
      </c>
      <c r="W42" s="17">
        <f t="shared" si="10"/>
        <v>-1.2081314891715944</v>
      </c>
      <c r="X42" s="17">
        <f t="shared" si="11"/>
        <v>3.8698441001175112</v>
      </c>
      <c r="Y42" s="17">
        <f t="shared" si="12"/>
        <v>2.0614619959760896</v>
      </c>
    </row>
    <row r="43" spans="2:25">
      <c r="B43" s="14">
        <v>45138</v>
      </c>
      <c r="C43" s="17">
        <v>0.45811111111111114</v>
      </c>
      <c r="D43" s="17">
        <v>0.37764529843480332</v>
      </c>
      <c r="E43" s="17">
        <v>0.54454128655703204</v>
      </c>
      <c r="F43" s="17">
        <v>0.53922951957470211</v>
      </c>
      <c r="G43" s="17">
        <v>4.4295311164845419</v>
      </c>
      <c r="H43" s="17">
        <v>1.69</v>
      </c>
      <c r="I43" s="3"/>
      <c r="J43" s="12">
        <v>27</v>
      </c>
      <c r="K43" s="13">
        <f t="shared" si="13"/>
        <v>0.4529654640967406</v>
      </c>
      <c r="M43" s="17">
        <f t="shared" si="14"/>
        <v>0.20750851205231796</v>
      </c>
      <c r="N43" s="17">
        <f t="shared" si="3"/>
        <v>0.17106027786947278</v>
      </c>
      <c r="O43" s="17">
        <f t="shared" si="4"/>
        <v>0.24665839658514224</v>
      </c>
      <c r="P43" s="17">
        <f t="shared" si="5"/>
        <v>0.24425234958881742</v>
      </c>
      <c r="Q43" s="17">
        <f t="shared" si="6"/>
        <v>2.0064246179093739</v>
      </c>
      <c r="R43" s="17">
        <f t="shared" si="7"/>
        <v>0.76551163432349156</v>
      </c>
      <c r="T43" s="17">
        <f t="shared" si="15"/>
        <v>0.19095993233037045</v>
      </c>
      <c r="U43" s="17">
        <f t="shared" si="8"/>
        <v>1.6148817948547167E-2</v>
      </c>
      <c r="V43" s="17">
        <f t="shared" si="9"/>
        <v>7.4026390667891739E-2</v>
      </c>
      <c r="W43" s="17">
        <f t="shared" si="10"/>
        <v>8.9708256468955583E-2</v>
      </c>
      <c r="X43" s="17">
        <f t="shared" si="11"/>
        <v>4.8098699773824496</v>
      </c>
      <c r="Y43" s="17">
        <f t="shared" si="12"/>
        <v>1.6514619959760894</v>
      </c>
    </row>
    <row r="44" spans="2:25">
      <c r="B44" s="14">
        <v>45107</v>
      </c>
      <c r="C44" s="17">
        <v>0.44333333333333341</v>
      </c>
      <c r="D44" s="17">
        <v>0.39391670521582434</v>
      </c>
      <c r="E44" s="17">
        <v>-4.3012770882711049E-2</v>
      </c>
      <c r="F44" s="17">
        <v>3.0508965822573231E-3</v>
      </c>
      <c r="G44" s="17">
        <v>1.1184933798575436</v>
      </c>
      <c r="H44" s="17">
        <v>1.01</v>
      </c>
      <c r="I44" s="3"/>
      <c r="J44" s="12">
        <v>28</v>
      </c>
      <c r="K44" s="13">
        <f t="shared" si="13"/>
        <v>0.43937650017383839</v>
      </c>
      <c r="M44" s="17">
        <f t="shared" si="14"/>
        <v>0.19479024841040171</v>
      </c>
      <c r="N44" s="17">
        <f t="shared" si="3"/>
        <v>0.17307774329773848</v>
      </c>
      <c r="O44" s="17">
        <f t="shared" si="4"/>
        <v>-1.8898800733224762E-2</v>
      </c>
      <c r="P44" s="17">
        <f t="shared" si="5"/>
        <v>1.3404922627045478E-3</v>
      </c>
      <c r="Q44" s="17">
        <f t="shared" si="6"/>
        <v>0.49143970670941511</v>
      </c>
      <c r="R44" s="17">
        <f t="shared" si="7"/>
        <v>0.44377026517557677</v>
      </c>
      <c r="T44" s="17">
        <f t="shared" si="15"/>
        <v>0.17618215455259273</v>
      </c>
      <c r="U44" s="17">
        <f t="shared" si="8"/>
        <v>3.2420224729568181E-2</v>
      </c>
      <c r="V44" s="17">
        <f t="shared" si="9"/>
        <v>-0.51352766677185135</v>
      </c>
      <c r="W44" s="17">
        <f t="shared" si="10"/>
        <v>-0.4464703665234892</v>
      </c>
      <c r="X44" s="17">
        <f t="shared" si="11"/>
        <v>1.4988322407554513</v>
      </c>
      <c r="Y44" s="17">
        <f t="shared" si="12"/>
        <v>0.97146199597608951</v>
      </c>
    </row>
    <row r="45" spans="2:25">
      <c r="B45" s="14">
        <v>45077</v>
      </c>
      <c r="C45" s="17">
        <v>0.41377777777777786</v>
      </c>
      <c r="D45" s="17">
        <v>0.76502784759029385</v>
      </c>
      <c r="E45" s="17">
        <v>1.5220083841463339</v>
      </c>
      <c r="F45" s="17">
        <v>1.5420003407735416</v>
      </c>
      <c r="G45" s="17">
        <v>-1.9558946984686632</v>
      </c>
      <c r="H45" s="17">
        <v>0.81999999999999984</v>
      </c>
      <c r="I45" s="3"/>
      <c r="J45" s="12">
        <v>29</v>
      </c>
      <c r="K45" s="13">
        <f t="shared" si="13"/>
        <v>0.42619520516862325</v>
      </c>
      <c r="M45" s="17">
        <f t="shared" si="14"/>
        <v>0.17635010489421704</v>
      </c>
      <c r="N45" s="17">
        <f t="shared" si="3"/>
        <v>0.32605120046345554</v>
      </c>
      <c r="O45" s="17">
        <f t="shared" si="4"/>
        <v>0.6486726755496115</v>
      </c>
      <c r="P45" s="17">
        <f t="shared" si="5"/>
        <v>0.65719315160606651</v>
      </c>
      <c r="Q45" s="17">
        <f t="shared" si="6"/>
        <v>-0.83359294230207437</v>
      </c>
      <c r="R45" s="17">
        <f t="shared" si="7"/>
        <v>0.34948006823827099</v>
      </c>
      <c r="T45" s="17">
        <f t="shared" si="15"/>
        <v>0.14662659899703717</v>
      </c>
      <c r="U45" s="17">
        <f t="shared" si="8"/>
        <v>0.4035313671040377</v>
      </c>
      <c r="V45" s="17">
        <f t="shared" si="9"/>
        <v>1.0514934882571936</v>
      </c>
      <c r="W45" s="17">
        <f t="shared" si="10"/>
        <v>1.0924790776677951</v>
      </c>
      <c r="X45" s="17">
        <f t="shared" si="11"/>
        <v>-1.5755558375707555</v>
      </c>
      <c r="Y45" s="17">
        <f t="shared" si="12"/>
        <v>0.78146199597608934</v>
      </c>
    </row>
    <row r="46" spans="2:25">
      <c r="B46" s="14">
        <v>45046</v>
      </c>
      <c r="C46" s="17">
        <v>0.48783899999999997</v>
      </c>
      <c r="D46" s="17">
        <v>0.24809472883005057</v>
      </c>
      <c r="E46" s="17">
        <v>-7.3783172676422648E-2</v>
      </c>
      <c r="F46" s="17">
        <v>-4.1030881544612541E-2</v>
      </c>
      <c r="G46" s="17">
        <v>1.5123549546755433</v>
      </c>
      <c r="H46" s="17">
        <v>1.3</v>
      </c>
      <c r="I46" s="3"/>
      <c r="J46" s="12">
        <v>30</v>
      </c>
      <c r="K46" s="13">
        <f t="shared" si="13"/>
        <v>0.41340934901356452</v>
      </c>
      <c r="M46" s="17">
        <f t="shared" si="14"/>
        <v>0.20167720341342829</v>
      </c>
      <c r="N46" s="17">
        <f t="shared" si="3"/>
        <v>0.10256468033932803</v>
      </c>
      <c r="O46" s="17">
        <f t="shared" si="4"/>
        <v>-3.0502653384315306E-2</v>
      </c>
      <c r="P46" s="17">
        <f t="shared" si="5"/>
        <v>-1.696255002881095E-2</v>
      </c>
      <c r="Q46" s="17">
        <f t="shared" si="6"/>
        <v>0.62522167728985523</v>
      </c>
      <c r="R46" s="17">
        <f t="shared" si="7"/>
        <v>0.53743215371763386</v>
      </c>
      <c r="T46" s="17">
        <f t="shared" si="15"/>
        <v>0.22068782121925928</v>
      </c>
      <c r="U46" s="17">
        <f t="shared" si="8"/>
        <v>-0.11340175165620558</v>
      </c>
      <c r="V46" s="17">
        <f t="shared" si="9"/>
        <v>-0.54429806856556295</v>
      </c>
      <c r="W46" s="17">
        <f t="shared" si="10"/>
        <v>-0.49055214465035907</v>
      </c>
      <c r="X46" s="17">
        <f t="shared" si="11"/>
        <v>1.892693815573451</v>
      </c>
      <c r="Y46" s="17">
        <f t="shared" si="12"/>
        <v>1.2614619959760895</v>
      </c>
    </row>
    <row r="47" spans="2:25">
      <c r="B47" s="14">
        <v>45016</v>
      </c>
      <c r="C47" s="17">
        <v>0.4309722222222222</v>
      </c>
      <c r="D47" s="17">
        <v>-9.633818556664675E-3</v>
      </c>
      <c r="E47" s="17">
        <v>-0.831615552863052</v>
      </c>
      <c r="F47" s="17">
        <v>-0.58033480854339237</v>
      </c>
      <c r="G47" s="17">
        <v>1.4027649897837557</v>
      </c>
      <c r="H47" s="17">
        <v>1.76</v>
      </c>
      <c r="I47" s="3"/>
      <c r="J47" s="12">
        <v>31</v>
      </c>
      <c r="K47" s="13">
        <f t="shared" si="13"/>
        <v>0.4010070685431576</v>
      </c>
      <c r="M47" s="17">
        <f t="shared" si="14"/>
        <v>0.1728229074568636</v>
      </c>
      <c r="N47" s="17">
        <f t="shared" si="3"/>
        <v>-3.8632293382847749E-3</v>
      </c>
      <c r="O47" s="17">
        <f t="shared" si="4"/>
        <v>-0.33348371500850982</v>
      </c>
      <c r="P47" s="17">
        <f t="shared" si="5"/>
        <v>-0.23271836034754037</v>
      </c>
      <c r="Q47" s="17">
        <f t="shared" si="6"/>
        <v>0.56251867640815634</v>
      </c>
      <c r="R47" s="17">
        <f t="shared" si="7"/>
        <v>0.70577244063595734</v>
      </c>
      <c r="T47" s="17">
        <f t="shared" si="15"/>
        <v>0.16382104344148152</v>
      </c>
      <c r="U47" s="17">
        <f t="shared" si="8"/>
        <v>-0.37113029904292083</v>
      </c>
      <c r="V47" s="17">
        <f t="shared" si="9"/>
        <v>-1.3021304487521923</v>
      </c>
      <c r="W47" s="17">
        <f t="shared" si="10"/>
        <v>-1.0298560716491389</v>
      </c>
      <c r="X47" s="17">
        <f t="shared" si="11"/>
        <v>1.7831038506816634</v>
      </c>
      <c r="Y47" s="17">
        <f t="shared" si="12"/>
        <v>1.7214619959760895</v>
      </c>
    </row>
    <row r="48" spans="2:25">
      <c r="B48" s="14">
        <v>44985</v>
      </c>
      <c r="C48" s="17">
        <v>0.44333333333333341</v>
      </c>
      <c r="D48" s="17">
        <v>0.50980638976707571</v>
      </c>
      <c r="E48" s="17">
        <v>1.0325667909350411</v>
      </c>
      <c r="F48" s="17">
        <v>1.1601199050103261</v>
      </c>
      <c r="G48" s="17">
        <v>1.9015869324568335</v>
      </c>
      <c r="H48" s="17">
        <v>1.86</v>
      </c>
      <c r="I48" s="3"/>
      <c r="J48" s="12">
        <v>32</v>
      </c>
      <c r="K48" s="13">
        <f t="shared" si="13"/>
        <v>0.38897685648686287</v>
      </c>
      <c r="M48" s="17">
        <f t="shared" si="14"/>
        <v>0.17244640637584258</v>
      </c>
      <c r="N48" s="17">
        <f t="shared" si="3"/>
        <v>0.19830288690851347</v>
      </c>
      <c r="O48" s="17">
        <f t="shared" si="4"/>
        <v>0.40164458445064</v>
      </c>
      <c r="P48" s="17">
        <f t="shared" si="5"/>
        <v>0.45125979379875458</v>
      </c>
      <c r="Q48" s="17">
        <f t="shared" si="6"/>
        <v>0.73967330732355552</v>
      </c>
      <c r="R48" s="17">
        <f t="shared" si="7"/>
        <v>0.72349695306556494</v>
      </c>
      <c r="T48" s="17">
        <f t="shared" si="15"/>
        <v>0.17618215455259273</v>
      </c>
      <c r="U48" s="17">
        <f t="shared" si="8"/>
        <v>0.14830990928081955</v>
      </c>
      <c r="V48" s="17">
        <f t="shared" si="9"/>
        <v>0.56205189504590081</v>
      </c>
      <c r="W48" s="17">
        <f t="shared" si="10"/>
        <v>0.71059864190457955</v>
      </c>
      <c r="X48" s="17">
        <f t="shared" si="11"/>
        <v>2.2819257933547412</v>
      </c>
      <c r="Y48" s="17">
        <f t="shared" si="12"/>
        <v>1.8214619959760896</v>
      </c>
    </row>
    <row r="49" spans="2:25">
      <c r="B49" s="14">
        <v>44957</v>
      </c>
      <c r="C49" s="17">
        <v>0.47305599999999998</v>
      </c>
      <c r="D49" s="17">
        <v>0.3966305843010165</v>
      </c>
      <c r="E49" s="17">
        <v>0.53181500349614996</v>
      </c>
      <c r="F49" s="17">
        <v>0.661488662993448</v>
      </c>
      <c r="G49" s="17">
        <v>3.2585952679720531</v>
      </c>
      <c r="H49" s="17">
        <v>1.69</v>
      </c>
      <c r="I49" s="3"/>
      <c r="J49" s="12">
        <v>33</v>
      </c>
      <c r="K49" s="13">
        <f t="shared" si="13"/>
        <v>0.37730755079225697</v>
      </c>
      <c r="M49" s="17">
        <f t="shared" si="14"/>
        <v>0.17848760074758191</v>
      </c>
      <c r="N49" s="17">
        <f t="shared" si="3"/>
        <v>0.14965171433191835</v>
      </c>
      <c r="O49" s="17">
        <f t="shared" si="4"/>
        <v>0.20065781644370792</v>
      </c>
      <c r="P49" s="17">
        <f t="shared" si="5"/>
        <v>0.24958466731090254</v>
      </c>
      <c r="Q49" s="17">
        <f t="shared" si="6"/>
        <v>1.2294925995817736</v>
      </c>
      <c r="R49" s="17">
        <f t="shared" si="7"/>
        <v>0.63764976083891423</v>
      </c>
      <c r="T49" s="17">
        <f t="shared" si="15"/>
        <v>0.20590482121925929</v>
      </c>
      <c r="U49" s="17">
        <f t="shared" si="8"/>
        <v>3.5134103814760342E-2</v>
      </c>
      <c r="V49" s="17">
        <f t="shared" si="9"/>
        <v>6.1300107607009657E-2</v>
      </c>
      <c r="W49" s="17">
        <f t="shared" si="10"/>
        <v>0.21196739988770147</v>
      </c>
      <c r="X49" s="17">
        <f t="shared" si="11"/>
        <v>3.6389341288699608</v>
      </c>
      <c r="Y49" s="17">
        <f t="shared" si="12"/>
        <v>1.6514619959760894</v>
      </c>
    </row>
    <row r="50" spans="2:25">
      <c r="B50" s="14">
        <v>44926</v>
      </c>
      <c r="C50" s="17">
        <v>0.42936111111111108</v>
      </c>
      <c r="D50" s="17">
        <v>0.50709592320281605</v>
      </c>
      <c r="E50" s="17">
        <v>0.91408341666396886</v>
      </c>
      <c r="F50" s="17">
        <v>0.87839974699557288</v>
      </c>
      <c r="G50" s="17">
        <v>2.577030812324943</v>
      </c>
      <c r="H50" s="17">
        <v>-0.03</v>
      </c>
      <c r="I50" s="3"/>
      <c r="J50" s="12">
        <v>34</v>
      </c>
      <c r="K50" s="13">
        <f t="shared" si="13"/>
        <v>0.36598832426848926</v>
      </c>
      <c r="M50" s="17">
        <f t="shared" si="14"/>
        <v>0.15714115356161218</v>
      </c>
      <c r="N50" s="17">
        <f t="shared" si="3"/>
        <v>0.18559118717638118</v>
      </c>
      <c r="O50" s="17">
        <f t="shared" si="4"/>
        <v>0.33454385790646124</v>
      </c>
      <c r="P50" s="17">
        <f t="shared" si="5"/>
        <v>0.32148405144077463</v>
      </c>
      <c r="Q50" s="17">
        <f t="shared" si="6"/>
        <v>0.94316318859106951</v>
      </c>
      <c r="R50" s="17">
        <f t="shared" si="7"/>
        <v>-1.0979649728054677E-2</v>
      </c>
      <c r="T50" s="17">
        <f t="shared" si="15"/>
        <v>0.1622099323303704</v>
      </c>
      <c r="U50" s="17">
        <f t="shared" si="8"/>
        <v>0.14559944271655989</v>
      </c>
      <c r="V50" s="17">
        <f t="shared" si="9"/>
        <v>0.44356852077482856</v>
      </c>
      <c r="W50" s="17">
        <f t="shared" si="10"/>
        <v>0.42887848388982636</v>
      </c>
      <c r="X50" s="17">
        <f t="shared" si="11"/>
        <v>2.9573696732228507</v>
      </c>
      <c r="Y50" s="17">
        <f t="shared" si="12"/>
        <v>-6.853800402391054E-2</v>
      </c>
    </row>
    <row r="51" spans="2:25">
      <c r="B51" s="14">
        <v>44895</v>
      </c>
      <c r="C51" s="17">
        <v>0.46419313888888891</v>
      </c>
      <c r="D51" s="17">
        <v>0.70202884861365611</v>
      </c>
      <c r="E51" s="17">
        <v>1.458417708831905</v>
      </c>
      <c r="F51" s="17">
        <v>1.5308293129329797</v>
      </c>
      <c r="G51" s="17">
        <v>2.3792987680645084</v>
      </c>
      <c r="H51" s="17">
        <v>0.78</v>
      </c>
      <c r="I51" s="3"/>
      <c r="J51" s="12">
        <v>35</v>
      </c>
      <c r="K51" s="13">
        <f t="shared" si="13"/>
        <v>0.35500867454043455</v>
      </c>
      <c r="M51" s="17">
        <f t="shared" si="14"/>
        <v>0.16479259096770829</v>
      </c>
      <c r="N51" s="17">
        <f t="shared" si="3"/>
        <v>0.24922633103548145</v>
      </c>
      <c r="O51" s="17">
        <f t="shared" si="4"/>
        <v>0.51775093773871206</v>
      </c>
      <c r="P51" s="17">
        <f t="shared" si="5"/>
        <v>0.54345768533198124</v>
      </c>
      <c r="Q51" s="17">
        <f t="shared" si="6"/>
        <v>0.84467170198626995</v>
      </c>
      <c r="R51" s="17">
        <f t="shared" si="7"/>
        <v>0.27690676614153897</v>
      </c>
      <c r="T51" s="17">
        <f t="shared" si="15"/>
        <v>0.19704196010814823</v>
      </c>
      <c r="U51" s="17">
        <f t="shared" si="8"/>
        <v>0.34053236812739995</v>
      </c>
      <c r="V51" s="17">
        <f t="shared" si="9"/>
        <v>0.98790281294276472</v>
      </c>
      <c r="W51" s="17">
        <f t="shared" si="10"/>
        <v>1.0813080498272332</v>
      </c>
      <c r="X51" s="17">
        <f t="shared" si="11"/>
        <v>2.759637628962416</v>
      </c>
      <c r="Y51" s="17">
        <f t="shared" si="12"/>
        <v>0.74146199597608953</v>
      </c>
    </row>
    <row r="52" spans="2:25">
      <c r="B52" s="14">
        <v>44865</v>
      </c>
      <c r="C52" s="17">
        <v>0.45934938888888893</v>
      </c>
      <c r="D52" s="17">
        <v>0.74392740140856173</v>
      </c>
      <c r="E52" s="17">
        <v>1.258466063254704</v>
      </c>
      <c r="F52" s="17">
        <v>1.3521979318368738</v>
      </c>
      <c r="G52" s="17">
        <v>0.61685354666292103</v>
      </c>
      <c r="H52" s="17">
        <v>-0.21</v>
      </c>
      <c r="I52" s="3"/>
      <c r="J52" s="12">
        <v>36</v>
      </c>
      <c r="K52" s="13">
        <f t="shared" si="13"/>
        <v>0.34435841430422148</v>
      </c>
      <c r="M52" s="17">
        <f t="shared" si="14"/>
        <v>0.15818082716939097</v>
      </c>
      <c r="N52" s="17">
        <f t="shared" si="3"/>
        <v>0.2561776603065124</v>
      </c>
      <c r="O52" s="17">
        <f t="shared" si="4"/>
        <v>0.43336337799806596</v>
      </c>
      <c r="P52" s="17">
        <f t="shared" si="5"/>
        <v>0.46564073563279362</v>
      </c>
      <c r="Q52" s="17">
        <f t="shared" si="6"/>
        <v>0.21241870918677858</v>
      </c>
      <c r="R52" s="17">
        <f t="shared" si="7"/>
        <v>-7.2315267003886505E-2</v>
      </c>
      <c r="T52" s="17">
        <f t="shared" si="15"/>
        <v>0.19219821010814825</v>
      </c>
      <c r="U52" s="17">
        <f t="shared" si="8"/>
        <v>0.38243092092230557</v>
      </c>
      <c r="V52" s="17">
        <f t="shared" si="9"/>
        <v>0.7879511673655637</v>
      </c>
      <c r="W52" s="17">
        <f t="shared" si="10"/>
        <v>0.90267666873112717</v>
      </c>
      <c r="X52" s="17">
        <f t="shared" si="11"/>
        <v>0.99719240756082872</v>
      </c>
      <c r="Y52" s="17">
        <f t="shared" si="12"/>
        <v>-0.24853800402391052</v>
      </c>
    </row>
    <row r="53" spans="2:25">
      <c r="B53" s="14">
        <v>44834</v>
      </c>
      <c r="C53" s="17">
        <v>0.4258858333333333</v>
      </c>
      <c r="D53" s="17">
        <v>0.18520909262440544</v>
      </c>
      <c r="E53" s="17">
        <v>0.36127648252237687</v>
      </c>
      <c r="F53" s="17">
        <v>0.21198359573098013</v>
      </c>
      <c r="G53" s="17">
        <v>0.13556020448159956</v>
      </c>
      <c r="H53" s="17">
        <v>-0.6</v>
      </c>
      <c r="I53" s="3"/>
      <c r="J53" s="12">
        <v>37</v>
      </c>
      <c r="K53" s="13">
        <f t="shared" si="13"/>
        <v>0.33402766187509481</v>
      </c>
      <c r="M53" s="17">
        <f t="shared" si="14"/>
        <v>0.14225764913405964</v>
      </c>
      <c r="N53" s="17">
        <f t="shared" si="3"/>
        <v>6.1864960167338015E-2</v>
      </c>
      <c r="O53" s="17">
        <f t="shared" si="4"/>
        <v>0.1206763387474081</v>
      </c>
      <c r="P53" s="17">
        <f t="shared" si="5"/>
        <v>7.0808384837894617E-2</v>
      </c>
      <c r="Q53" s="17">
        <f t="shared" si="6"/>
        <v>4.5280858146298446E-2</v>
      </c>
      <c r="R53" s="17">
        <f t="shared" si="7"/>
        <v>-0.20041659712505688</v>
      </c>
      <c r="T53" s="17">
        <f t="shared" si="15"/>
        <v>0.15873465455259261</v>
      </c>
      <c r="U53" s="17">
        <f t="shared" si="8"/>
        <v>-0.17628738786185072</v>
      </c>
      <c r="V53" s="17">
        <f t="shared" si="9"/>
        <v>-0.10923841336676343</v>
      </c>
      <c r="W53" s="17">
        <f t="shared" si="10"/>
        <v>-0.23753766737476639</v>
      </c>
      <c r="X53" s="17">
        <f t="shared" si="11"/>
        <v>0.51589906537950725</v>
      </c>
      <c r="Y53" s="17">
        <f t="shared" si="12"/>
        <v>-0.63853800402391048</v>
      </c>
    </row>
    <row r="54" spans="2:25">
      <c r="B54" s="14">
        <v>44804</v>
      </c>
      <c r="C54" s="17">
        <v>0.46200000000000002</v>
      </c>
      <c r="D54" s="17">
        <v>0.15914538925967392</v>
      </c>
      <c r="E54" s="17">
        <v>-6.2356839090171867E-3</v>
      </c>
      <c r="F54" s="17">
        <v>-0.10669316349301017</v>
      </c>
      <c r="G54" s="17">
        <v>-2.8781322835419565</v>
      </c>
      <c r="H54" s="17">
        <v>-1.91</v>
      </c>
      <c r="I54" s="3"/>
      <c r="J54" s="12">
        <v>38</v>
      </c>
      <c r="K54" s="13">
        <f t="shared" si="13"/>
        <v>0.32400683201884195</v>
      </c>
      <c r="M54" s="17">
        <f t="shared" si="14"/>
        <v>0.149691156392705</v>
      </c>
      <c r="N54" s="17">
        <f t="shared" si="3"/>
        <v>5.1564193404432385E-2</v>
      </c>
      <c r="O54" s="17">
        <f t="shared" si="4"/>
        <v>-2.0204041888315272E-3</v>
      </c>
      <c r="P54" s="17">
        <f t="shared" si="5"/>
        <v>-3.4569313901438588E-2</v>
      </c>
      <c r="Q54" s="17">
        <f t="shared" si="6"/>
        <v>-0.93253452332158471</v>
      </c>
      <c r="R54" s="17">
        <f t="shared" si="7"/>
        <v>-0.61885304915598804</v>
      </c>
      <c r="T54" s="17">
        <f t="shared" si="15"/>
        <v>0.19484882121925934</v>
      </c>
      <c r="U54" s="17">
        <f t="shared" si="8"/>
        <v>-0.20235109122658224</v>
      </c>
      <c r="V54" s="17">
        <f t="shared" si="9"/>
        <v>-0.47675057979815749</v>
      </c>
      <c r="W54" s="17">
        <f t="shared" si="10"/>
        <v>-0.55621442659875675</v>
      </c>
      <c r="X54" s="17">
        <f t="shared" si="11"/>
        <v>-2.4977934226440488</v>
      </c>
      <c r="Y54" s="17">
        <f t="shared" si="12"/>
        <v>-1.9485380040239104</v>
      </c>
    </row>
    <row r="55" spans="2:25">
      <c r="B55" s="14">
        <v>44773</v>
      </c>
      <c r="C55" s="17">
        <v>0.37561844444444442</v>
      </c>
      <c r="D55" s="17">
        <v>0.29428782346720972</v>
      </c>
      <c r="E55" s="17">
        <v>-0.41770160622620622</v>
      </c>
      <c r="F55" s="17">
        <v>-0.18129344335596764</v>
      </c>
      <c r="G55" s="17">
        <v>1.3428044983798237</v>
      </c>
      <c r="H55" s="17">
        <v>1.76</v>
      </c>
      <c r="I55" s="3"/>
      <c r="J55" s="12">
        <v>39</v>
      </c>
      <c r="K55" s="13">
        <f t="shared" si="13"/>
        <v>0.3142866270582767</v>
      </c>
      <c r="M55" s="17">
        <f t="shared" si="14"/>
        <v>0.11805185396532113</v>
      </c>
      <c r="N55" s="17">
        <f t="shared" si="3"/>
        <v>9.2490727421830912E-2</v>
      </c>
      <c r="O55" s="17">
        <f t="shared" si="4"/>
        <v>-0.13127802893765883</v>
      </c>
      <c r="P55" s="17">
        <f t="shared" si="5"/>
        <v>-5.6978104820127815E-2</v>
      </c>
      <c r="Q55" s="17">
        <f t="shared" si="6"/>
        <v>0.42202549659447597</v>
      </c>
      <c r="R55" s="17">
        <f t="shared" si="7"/>
        <v>0.55314446362256697</v>
      </c>
      <c r="T55" s="17">
        <f t="shared" si="15"/>
        <v>0.10846726566370374</v>
      </c>
      <c r="U55" s="17">
        <f t="shared" si="8"/>
        <v>-6.7208657019046436E-2</v>
      </c>
      <c r="V55" s="17">
        <f t="shared" si="9"/>
        <v>-0.88821650211534653</v>
      </c>
      <c r="W55" s="17">
        <f t="shared" si="10"/>
        <v>-0.63081470646171423</v>
      </c>
      <c r="X55" s="17">
        <f t="shared" si="11"/>
        <v>1.7231433592777314</v>
      </c>
      <c r="Y55" s="17">
        <f t="shared" si="12"/>
        <v>1.7214619959760895</v>
      </c>
    </row>
    <row r="56" spans="2:25">
      <c r="B56" s="14">
        <v>44742</v>
      </c>
      <c r="C56" s="17">
        <v>0.39896397222222224</v>
      </c>
      <c r="D56" s="17">
        <v>0.13435556776466573</v>
      </c>
      <c r="E56" s="17">
        <v>-1.0377192299656279</v>
      </c>
      <c r="F56" s="17">
        <v>-0.98129185986605139</v>
      </c>
      <c r="G56" s="17">
        <v>1.2447071513409957</v>
      </c>
      <c r="H56" s="17">
        <v>1.7000000000000002</v>
      </c>
      <c r="I56" s="3"/>
      <c r="J56" s="12">
        <v>40</v>
      </c>
      <c r="K56" s="13">
        <f t="shared" si="13"/>
        <v>0.30485802824652841</v>
      </c>
      <c r="M56" s="17">
        <f t="shared" si="14"/>
        <v>0.12162736991306941</v>
      </c>
      <c r="N56" s="17">
        <f t="shared" si="3"/>
        <v>4.0959373472678827E-2</v>
      </c>
      <c r="O56" s="17">
        <f t="shared" si="4"/>
        <v>-0.31635703832082712</v>
      </c>
      <c r="P56" s="17">
        <f t="shared" si="5"/>
        <v>-0.29915470153313312</v>
      </c>
      <c r="Q56" s="17">
        <f t="shared" si="6"/>
        <v>0.37945896790216921</v>
      </c>
      <c r="R56" s="17">
        <f t="shared" si="7"/>
        <v>0.51825864801909838</v>
      </c>
      <c r="T56" s="17">
        <f t="shared" si="15"/>
        <v>0.13181279344148156</v>
      </c>
      <c r="U56" s="17">
        <f t="shared" si="8"/>
        <v>-0.22714091272159043</v>
      </c>
      <c r="V56" s="17">
        <f t="shared" si="9"/>
        <v>-1.5082341258547682</v>
      </c>
      <c r="W56" s="17">
        <f t="shared" si="10"/>
        <v>-1.430813122971798</v>
      </c>
      <c r="X56" s="17">
        <f t="shared" si="11"/>
        <v>1.6250460122389034</v>
      </c>
      <c r="Y56" s="17">
        <f t="shared" si="12"/>
        <v>1.6614619959760897</v>
      </c>
    </row>
    <row r="57" spans="2:25">
      <c r="B57" s="14">
        <v>44712</v>
      </c>
      <c r="C57" s="17">
        <v>0.35544444444444445</v>
      </c>
      <c r="D57" s="17">
        <v>7.1974449070588697E-2</v>
      </c>
      <c r="E57" s="17">
        <v>0.10211446662620194</v>
      </c>
      <c r="F57" s="17">
        <v>0.33195221826463062</v>
      </c>
      <c r="G57" s="17">
        <v>0.27137217101349531</v>
      </c>
      <c r="H57" s="17">
        <v>0.35</v>
      </c>
      <c r="I57" s="3"/>
      <c r="J57" s="12">
        <v>41</v>
      </c>
      <c r="K57" s="13">
        <f t="shared" si="13"/>
        <v>0.29571228739913258</v>
      </c>
      <c r="M57" s="17">
        <f t="shared" si="14"/>
        <v>0.10510928970998057</v>
      </c>
      <c r="N57" s="17">
        <f t="shared" si="3"/>
        <v>2.1283728968956157E-2</v>
      </c>
      <c r="O57" s="17">
        <f t="shared" si="4"/>
        <v>3.019650250257656E-2</v>
      </c>
      <c r="P57" s="17">
        <f t="shared" si="5"/>
        <v>9.816234977025004E-2</v>
      </c>
      <c r="Q57" s="17">
        <f t="shared" si="6"/>
        <v>8.0248085426869287E-2</v>
      </c>
      <c r="R57" s="17">
        <f t="shared" si="7"/>
        <v>0.10349930058969639</v>
      </c>
      <c r="T57" s="17">
        <f t="shared" si="15"/>
        <v>8.8293265663703768E-2</v>
      </c>
      <c r="U57" s="17">
        <f t="shared" si="8"/>
        <v>-0.28952203141566746</v>
      </c>
      <c r="V57" s="17">
        <f t="shared" si="9"/>
        <v>-0.36840042926293837</v>
      </c>
      <c r="W57" s="17">
        <f t="shared" si="10"/>
        <v>-0.11756904484111591</v>
      </c>
      <c r="X57" s="17">
        <f t="shared" si="11"/>
        <v>0.651711031911403</v>
      </c>
      <c r="Y57" s="17">
        <f t="shared" si="12"/>
        <v>0.31146199597608942</v>
      </c>
    </row>
    <row r="58" spans="2:25">
      <c r="B58" s="14">
        <v>44681</v>
      </c>
      <c r="C58" s="17">
        <v>0.39022222222222219</v>
      </c>
      <c r="D58" s="17">
        <v>0.17574604446224384</v>
      </c>
      <c r="E58" s="17">
        <v>-0.25443210916855641</v>
      </c>
      <c r="F58" s="17">
        <v>5.6540070755950467E-3</v>
      </c>
      <c r="G58" s="17">
        <v>2.6477522337827297</v>
      </c>
      <c r="H58" s="17">
        <v>2.88</v>
      </c>
      <c r="I58" s="3"/>
      <c r="J58" s="12">
        <v>42</v>
      </c>
      <c r="K58" s="13">
        <f t="shared" si="13"/>
        <v>0.28684091877715862</v>
      </c>
      <c r="M58" s="17">
        <f t="shared" si="14"/>
        <v>0.11193170074948677</v>
      </c>
      <c r="N58" s="17">
        <f t="shared" si="3"/>
        <v>5.0411156865001396E-2</v>
      </c>
      <c r="O58" s="17">
        <f t="shared" si="4"/>
        <v>-7.2981539960319045E-2</v>
      </c>
      <c r="P58" s="17">
        <f t="shared" si="5"/>
        <v>1.621800584336239E-3</v>
      </c>
      <c r="Q58" s="17">
        <f t="shared" si="6"/>
        <v>0.75948368343251227</v>
      </c>
      <c r="R58" s="17">
        <f t="shared" si="7"/>
        <v>0.82610184607821679</v>
      </c>
      <c r="T58" s="17">
        <f t="shared" si="15"/>
        <v>0.12307104344148151</v>
      </c>
      <c r="U58" s="17">
        <f t="shared" si="8"/>
        <v>-0.18575043602401231</v>
      </c>
      <c r="V58" s="17">
        <f t="shared" si="9"/>
        <v>-0.72494700505769671</v>
      </c>
      <c r="W58" s="17">
        <f t="shared" si="10"/>
        <v>-0.44386725603015148</v>
      </c>
      <c r="X58" s="17">
        <f t="shared" si="11"/>
        <v>3.0280910946806374</v>
      </c>
      <c r="Y58" s="17">
        <f t="shared" si="12"/>
        <v>2.8414619959760894</v>
      </c>
    </row>
    <row r="59" spans="2:25">
      <c r="B59" s="14">
        <v>44651</v>
      </c>
      <c r="C59" s="17">
        <v>0.35781250000000003</v>
      </c>
      <c r="D59" s="17">
        <v>0.35323615570528322</v>
      </c>
      <c r="E59" s="17">
        <v>0.94559328752643612</v>
      </c>
      <c r="F59" s="17">
        <v>0.95075016307892835</v>
      </c>
      <c r="G59" s="17">
        <v>3.4811930795775048E-2</v>
      </c>
      <c r="H59" s="17">
        <v>1.9799999999999998</v>
      </c>
      <c r="I59" s="3"/>
      <c r="J59" s="12">
        <v>43</v>
      </c>
      <c r="K59" s="13">
        <f t="shared" si="13"/>
        <v>0.27823569121384384</v>
      </c>
      <c r="M59" s="17">
        <f t="shared" si="14"/>
        <v>9.9556208262453511E-2</v>
      </c>
      <c r="N59" s="17">
        <f t="shared" si="3"/>
        <v>9.8282905944380439E-2</v>
      </c>
      <c r="O59" s="17">
        <f t="shared" si="4"/>
        <v>0.26309780196208893</v>
      </c>
      <c r="P59" s="17">
        <f t="shared" si="5"/>
        <v>0.26453262879594036</v>
      </c>
      <c r="Q59" s="17">
        <f t="shared" si="6"/>
        <v>9.685921627450968E-3</v>
      </c>
      <c r="R59" s="17">
        <f t="shared" si="7"/>
        <v>0.55090666860341075</v>
      </c>
      <c r="T59" s="17">
        <f t="shared" si="15"/>
        <v>9.066132121925935E-2</v>
      </c>
      <c r="U59" s="17">
        <f t="shared" si="8"/>
        <v>-8.2603247809729385E-3</v>
      </c>
      <c r="V59" s="17">
        <f t="shared" si="9"/>
        <v>0.47507839163729582</v>
      </c>
      <c r="W59" s="17">
        <f t="shared" si="10"/>
        <v>0.50122889997318176</v>
      </c>
      <c r="X59" s="17">
        <f t="shared" si="11"/>
        <v>0.41515079169368269</v>
      </c>
      <c r="Y59" s="17">
        <f t="shared" si="12"/>
        <v>1.9414619959760893</v>
      </c>
    </row>
    <row r="60" spans="2:25">
      <c r="B60" s="14">
        <v>44620</v>
      </c>
      <c r="C60" s="17">
        <v>0.34083333333333332</v>
      </c>
      <c r="D60" s="17">
        <v>0.33273340492143699</v>
      </c>
      <c r="E60" s="17">
        <v>0.52216936883087151</v>
      </c>
      <c r="F60" s="17">
        <v>0.44226044226045591</v>
      </c>
      <c r="G60" s="17">
        <v>3.7822297888814305</v>
      </c>
      <c r="H60" s="17">
        <v>1.68</v>
      </c>
      <c r="I60" s="3"/>
      <c r="J60" s="12">
        <v>44</v>
      </c>
      <c r="K60" s="13">
        <f t="shared" si="13"/>
        <v>0.26988862047742851</v>
      </c>
      <c r="M60" s="17">
        <f t="shared" si="14"/>
        <v>9.1987038146056882E-2</v>
      </c>
      <c r="N60" s="17">
        <f t="shared" si="3"/>
        <v>8.9800959641004249E-2</v>
      </c>
      <c r="O60" s="17">
        <f t="shared" si="4"/>
        <v>0.14092757060933347</v>
      </c>
      <c r="P60" s="17">
        <f t="shared" si="5"/>
        <v>0.11936106065341187</v>
      </c>
      <c r="Q60" s="17">
        <f t="shared" si="6"/>
        <v>1.020780780049845</v>
      </c>
      <c r="R60" s="17">
        <f t="shared" si="7"/>
        <v>0.45341288240207989</v>
      </c>
      <c r="T60" s="17">
        <f t="shared" si="15"/>
        <v>7.3682154552592638E-2</v>
      </c>
      <c r="U60" s="17">
        <f t="shared" si="8"/>
        <v>-2.8763075564819163E-2</v>
      </c>
      <c r="V60" s="17">
        <f t="shared" si="9"/>
        <v>5.16544729417312E-2</v>
      </c>
      <c r="W60" s="17">
        <f t="shared" si="10"/>
        <v>-7.2608208452906164E-3</v>
      </c>
      <c r="X60" s="17">
        <f t="shared" si="11"/>
        <v>4.1625686497793382</v>
      </c>
      <c r="Y60" s="17">
        <f t="shared" si="12"/>
        <v>1.6414619959760894</v>
      </c>
    </row>
    <row r="61" spans="2:25">
      <c r="B61" s="14">
        <v>44592</v>
      </c>
      <c r="C61" s="17">
        <v>0.33271180555555557</v>
      </c>
      <c r="D61" s="17">
        <v>-2.8223957099593466E-2</v>
      </c>
      <c r="E61" s="17">
        <v>-0.77185409733434573</v>
      </c>
      <c r="F61" s="17">
        <v>-0.79139379560264622</v>
      </c>
      <c r="G61" s="17">
        <v>-1.6670866376760629</v>
      </c>
      <c r="H61" s="17">
        <v>-1.45</v>
      </c>
      <c r="I61" s="3"/>
      <c r="J61" s="12">
        <v>45</v>
      </c>
      <c r="K61" s="13">
        <f t="shared" si="13"/>
        <v>0.26179196186310566</v>
      </c>
      <c r="M61" s="17">
        <f t="shared" si="14"/>
        <v>8.7101276311405032E-2</v>
      </c>
      <c r="N61" s="17">
        <f t="shared" si="3"/>
        <v>-7.3888051006427034E-3</v>
      </c>
      <c r="O61" s="17">
        <f t="shared" si="4"/>
        <v>-0.20206519841323489</v>
      </c>
      <c r="P61" s="17">
        <f t="shared" si="5"/>
        <v>-0.2071805343571064</v>
      </c>
      <c r="Q61" s="17">
        <f t="shared" si="6"/>
        <v>-0.43642988147298489</v>
      </c>
      <c r="R61" s="17">
        <f t="shared" si="7"/>
        <v>-0.37959834470150322</v>
      </c>
      <c r="T61" s="17">
        <f t="shared" si="15"/>
        <v>6.556062677481489E-2</v>
      </c>
      <c r="U61" s="17">
        <f t="shared" si="8"/>
        <v>-0.38972043758584962</v>
      </c>
      <c r="V61" s="17">
        <f t="shared" si="9"/>
        <v>-1.242368993223486</v>
      </c>
      <c r="W61" s="17">
        <f t="shared" si="10"/>
        <v>-1.2409150587083928</v>
      </c>
      <c r="X61" s="17">
        <f t="shared" si="11"/>
        <v>-1.2867477767781552</v>
      </c>
      <c r="Y61" s="17">
        <f t="shared" si="12"/>
        <v>-1.4885380040239105</v>
      </c>
    </row>
    <row r="62" spans="2:25">
      <c r="B62" s="14">
        <v>44561</v>
      </c>
      <c r="C62" s="17">
        <v>0.30833333333333335</v>
      </c>
      <c r="D62" s="17">
        <v>-0.26791189569027596</v>
      </c>
      <c r="E62" s="17">
        <v>-1.3309383216766224</v>
      </c>
      <c r="F62" s="17">
        <v>-1.0301153954404674</v>
      </c>
      <c r="G62" s="17">
        <v>0.80993155538693351</v>
      </c>
      <c r="H62" s="17">
        <v>1.55</v>
      </c>
      <c r="I62" s="3"/>
      <c r="J62" s="12">
        <v>46</v>
      </c>
      <c r="K62" s="13">
        <f t="shared" si="13"/>
        <v>0.25393820300721248</v>
      </c>
      <c r="M62" s="17">
        <f t="shared" si="14"/>
        <v>7.8297612593890523E-2</v>
      </c>
      <c r="N62" s="17">
        <f t="shared" si="3"/>
        <v>-6.8033065355844427E-2</v>
      </c>
      <c r="O62" s="17">
        <f t="shared" si="4"/>
        <v>-0.33797608571999682</v>
      </c>
      <c r="P62" s="17">
        <f t="shared" si="5"/>
        <v>-0.26158565240821635</v>
      </c>
      <c r="Q62" s="17">
        <f t="shared" si="6"/>
        <v>0.20567256373379447</v>
      </c>
      <c r="R62" s="17">
        <f t="shared" si="7"/>
        <v>0.39360421466117934</v>
      </c>
      <c r="T62" s="17">
        <f t="shared" si="15"/>
        <v>4.1182154552592665E-2</v>
      </c>
      <c r="U62" s="17">
        <f t="shared" si="8"/>
        <v>-0.62940837617653211</v>
      </c>
      <c r="V62" s="17">
        <f t="shared" si="9"/>
        <v>-1.8014532175657627</v>
      </c>
      <c r="W62" s="17">
        <f t="shared" si="10"/>
        <v>-1.479636658546214</v>
      </c>
      <c r="X62" s="17">
        <f t="shared" si="11"/>
        <v>1.1902704162848412</v>
      </c>
      <c r="Y62" s="17">
        <f t="shared" si="12"/>
        <v>1.5114619959760895</v>
      </c>
    </row>
    <row r="63" spans="2:25">
      <c r="B63" s="14">
        <v>44530</v>
      </c>
      <c r="C63" s="17">
        <v>0.32255208333333335</v>
      </c>
      <c r="D63" s="17">
        <v>0.67149413770943855</v>
      </c>
      <c r="E63" s="17">
        <v>1.6415179290603321</v>
      </c>
      <c r="F63" s="17">
        <v>1.2811324135459712</v>
      </c>
      <c r="G63" s="17">
        <v>-0.91240639354249753</v>
      </c>
      <c r="H63" s="17">
        <v>0.84</v>
      </c>
      <c r="I63" s="3"/>
      <c r="J63" s="12">
        <v>47</v>
      </c>
      <c r="K63" s="13">
        <f t="shared" si="13"/>
        <v>0.2463200569169961</v>
      </c>
      <c r="M63" s="17">
        <f t="shared" si="14"/>
        <v>7.9451047525362334E-2</v>
      </c>
      <c r="N63" s="17">
        <f t="shared" si="3"/>
        <v>0.16540247422001811</v>
      </c>
      <c r="O63" s="17">
        <f t="shared" si="4"/>
        <v>0.40433878971641057</v>
      </c>
      <c r="P63" s="17">
        <f t="shared" si="5"/>
        <v>0.31556860902285222</v>
      </c>
      <c r="Q63" s="17">
        <f t="shared" si="6"/>
        <v>-0.22474399478881912</v>
      </c>
      <c r="R63" s="17">
        <f t="shared" si="7"/>
        <v>0.20690884781027671</v>
      </c>
      <c r="T63" s="17">
        <f t="shared" si="15"/>
        <v>5.5400904552592667E-2</v>
      </c>
      <c r="U63" s="17">
        <f t="shared" si="8"/>
        <v>0.3099976572231824</v>
      </c>
      <c r="V63" s="17">
        <f t="shared" si="9"/>
        <v>1.1710030331711918</v>
      </c>
      <c r="W63" s="17">
        <f t="shared" si="10"/>
        <v>0.8316111504402246</v>
      </c>
      <c r="X63" s="17">
        <f t="shared" si="11"/>
        <v>-0.53206753264458984</v>
      </c>
      <c r="Y63" s="17">
        <f t="shared" si="12"/>
        <v>0.80146199597608947</v>
      </c>
    </row>
    <row r="64" spans="2:25">
      <c r="B64" s="14">
        <v>44500</v>
      </c>
      <c r="C64" s="17">
        <v>0.26905555555555555</v>
      </c>
      <c r="D64" s="17">
        <v>-0.34743933678923478</v>
      </c>
      <c r="E64" s="17">
        <v>-1.5453876279519996</v>
      </c>
      <c r="F64" s="17">
        <v>-0.90953845160560709</v>
      </c>
      <c r="G64" s="17">
        <v>3.7188506134778532</v>
      </c>
      <c r="H64" s="17">
        <v>1.7399999999999998</v>
      </c>
      <c r="I64" s="3"/>
      <c r="J64" s="12">
        <v>48</v>
      </c>
      <c r="K64" s="13">
        <f t="shared" si="13"/>
        <v>0.23893045520948622</v>
      </c>
      <c r="M64" s="17">
        <f t="shared" si="14"/>
        <v>6.4285566365530095E-2</v>
      </c>
      <c r="N64" s="17">
        <f t="shared" si="3"/>
        <v>-8.301383889673386E-2</v>
      </c>
      <c r="O64" s="17">
        <f t="shared" si="4"/>
        <v>-0.36924016942167937</v>
      </c>
      <c r="P64" s="17">
        <f t="shared" si="5"/>
        <v>-0.21731643627265895</v>
      </c>
      <c r="Q64" s="17">
        <f t="shared" si="6"/>
        <v>0.88854666993434051</v>
      </c>
      <c r="R64" s="17">
        <f t="shared" si="7"/>
        <v>0.41573899206450599</v>
      </c>
      <c r="T64" s="17">
        <f t="shared" si="15"/>
        <v>1.9043767748148643E-3</v>
      </c>
      <c r="U64" s="17">
        <f t="shared" si="8"/>
        <v>-0.70893581727549093</v>
      </c>
      <c r="V64" s="17">
        <f t="shared" si="9"/>
        <v>-2.0159025238411399</v>
      </c>
      <c r="W64" s="17">
        <f t="shared" si="10"/>
        <v>-1.3590597147113537</v>
      </c>
      <c r="X64" s="17">
        <f t="shared" si="11"/>
        <v>4.0991894743757609</v>
      </c>
      <c r="Y64" s="17">
        <f t="shared" si="12"/>
        <v>1.7014619959760893</v>
      </c>
    </row>
    <row r="65" spans="2:25">
      <c r="B65" s="14">
        <v>44469</v>
      </c>
      <c r="C65" s="17">
        <v>0.26083333333333331</v>
      </c>
      <c r="D65" s="17">
        <v>0.19047041645825491</v>
      </c>
      <c r="E65" s="17">
        <v>0.65083114001875941</v>
      </c>
      <c r="F65" s="17">
        <v>0.54529078117773189</v>
      </c>
      <c r="G65" s="17">
        <v>0.14193890792315589</v>
      </c>
      <c r="H65" s="17">
        <v>1.36</v>
      </c>
      <c r="I65" s="3"/>
      <c r="J65" s="12">
        <v>49</v>
      </c>
      <c r="K65" s="13">
        <f t="shared" si="13"/>
        <v>0.23176254155320164</v>
      </c>
      <c r="M65" s="17">
        <f t="shared" si="14"/>
        <v>6.0451396255126758E-2</v>
      </c>
      <c r="N65" s="17">
        <f t="shared" si="3"/>
        <v>4.4143907809061925E-2</v>
      </c>
      <c r="O65" s="17">
        <f t="shared" si="4"/>
        <v>0.15083827913271533</v>
      </c>
      <c r="P65" s="17">
        <f t="shared" si="5"/>
        <v>0.12637797733128187</v>
      </c>
      <c r="Q65" s="17">
        <f t="shared" si="6"/>
        <v>3.2896122045556475E-2</v>
      </c>
      <c r="R65" s="17">
        <f t="shared" si="7"/>
        <v>0.31519705651235425</v>
      </c>
      <c r="T65" s="17">
        <f t="shared" si="15"/>
        <v>-6.3178454474073775E-3</v>
      </c>
      <c r="U65" s="17">
        <f t="shared" si="8"/>
        <v>-0.17102606402800125</v>
      </c>
      <c r="V65" s="17">
        <f t="shared" si="9"/>
        <v>0.18031624412961911</v>
      </c>
      <c r="W65" s="17">
        <f t="shared" si="10"/>
        <v>9.576951807198536E-2</v>
      </c>
      <c r="X65" s="17">
        <f t="shared" si="11"/>
        <v>0.52227776882106358</v>
      </c>
      <c r="Y65" s="17">
        <f t="shared" si="12"/>
        <v>1.3214619959760896</v>
      </c>
    </row>
    <row r="66" spans="2:25">
      <c r="B66" s="14">
        <v>44439</v>
      </c>
      <c r="C66" s="17">
        <v>0.27455555555555555</v>
      </c>
      <c r="D66" s="17">
        <v>0.40887761572607761</v>
      </c>
      <c r="E66" s="17">
        <v>1.3209300010783132</v>
      </c>
      <c r="F66" s="17">
        <v>1.0818747026689834</v>
      </c>
      <c r="G66" s="17">
        <v>3.1818997505050683</v>
      </c>
      <c r="H66" s="17">
        <v>0.24</v>
      </c>
      <c r="I66" s="3"/>
      <c r="J66" s="12">
        <v>50</v>
      </c>
      <c r="K66" s="13">
        <f t="shared" si="13"/>
        <v>0.22480966530660559</v>
      </c>
      <c r="M66" s="17">
        <f t="shared" si="14"/>
        <v>6.1722742552513601E-2</v>
      </c>
      <c r="N66" s="17">
        <f t="shared" si="3"/>
        <v>9.1919639942742409E-2</v>
      </c>
      <c r="O66" s="17">
        <f t="shared" si="4"/>
        <v>0.29695783143586973</v>
      </c>
      <c r="P66" s="17">
        <f t="shared" si="5"/>
        <v>0.24321588981069761</v>
      </c>
      <c r="Q66" s="17">
        <f t="shared" si="6"/>
        <v>0.71532181795021621</v>
      </c>
      <c r="R66" s="17">
        <f t="shared" si="7"/>
        <v>5.3954319673585341E-2</v>
      </c>
      <c r="T66" s="17">
        <f t="shared" si="15"/>
        <v>7.4043767748148692E-3</v>
      </c>
      <c r="U66" s="17">
        <f t="shared" si="8"/>
        <v>4.7381135239821459E-2</v>
      </c>
      <c r="V66" s="17">
        <f t="shared" si="9"/>
        <v>0.85041510518917285</v>
      </c>
      <c r="W66" s="17">
        <f t="shared" si="10"/>
        <v>0.63235343956323686</v>
      </c>
      <c r="X66" s="17">
        <f t="shared" si="11"/>
        <v>3.562238611402976</v>
      </c>
      <c r="Y66" s="17">
        <f t="shared" si="12"/>
        <v>0.20146199597608944</v>
      </c>
    </row>
    <row r="67" spans="2:25">
      <c r="B67" s="14">
        <v>44408</v>
      </c>
      <c r="C67" s="17">
        <v>0.23119444444444445</v>
      </c>
      <c r="D67" s="17">
        <v>0.53602211409977674</v>
      </c>
      <c r="E67" s="17">
        <v>1.664628747312058</v>
      </c>
      <c r="F67" s="17">
        <v>1.3533959597638923</v>
      </c>
      <c r="G67" s="17">
        <v>-1.8966009743952905</v>
      </c>
      <c r="H67" s="17">
        <v>-1.41</v>
      </c>
      <c r="I67" s="3"/>
      <c r="J67" s="12">
        <v>51</v>
      </c>
      <c r="K67" s="13">
        <f t="shared" si="13"/>
        <v>0.21806537534740741</v>
      </c>
      <c r="M67" s="17">
        <f t="shared" si="14"/>
        <v>5.0415503306013111E-2</v>
      </c>
      <c r="N67" s="17">
        <f t="shared" si="3"/>
        <v>0.11688786350567866</v>
      </c>
      <c r="O67" s="17">
        <f t="shared" si="4"/>
        <v>0.36299789259668852</v>
      </c>
      <c r="P67" s="17">
        <f t="shared" si="5"/>
        <v>0.29512879795957786</v>
      </c>
      <c r="Q67" s="17">
        <f t="shared" si="6"/>
        <v>-0.41358300336576764</v>
      </c>
      <c r="R67" s="17">
        <f t="shared" si="7"/>
        <v>-0.30747217923984443</v>
      </c>
      <c r="T67" s="17">
        <f t="shared" si="15"/>
        <v>-3.5956734336296231E-2</v>
      </c>
      <c r="U67" s="17">
        <f t="shared" si="8"/>
        <v>0.17452563361352058</v>
      </c>
      <c r="V67" s="17">
        <f t="shared" si="9"/>
        <v>1.1941138514229177</v>
      </c>
      <c r="W67" s="17">
        <f t="shared" si="10"/>
        <v>0.90387469665814568</v>
      </c>
      <c r="X67" s="17">
        <f t="shared" si="11"/>
        <v>-1.5162621134973828</v>
      </c>
      <c r="Y67" s="17">
        <f t="shared" si="12"/>
        <v>-1.4485380040239104</v>
      </c>
    </row>
    <row r="68" spans="2:25">
      <c r="B68" s="14">
        <v>44377</v>
      </c>
      <c r="C68" s="17">
        <v>0.23389930555555555</v>
      </c>
      <c r="D68" s="17">
        <v>3.4182452667508301E-2</v>
      </c>
      <c r="E68" s="17">
        <v>-0.22590836618190391</v>
      </c>
      <c r="F68" s="17">
        <v>-0.51360091306827949</v>
      </c>
      <c r="G68" s="17">
        <v>-1.7708050346111448</v>
      </c>
      <c r="H68" s="17">
        <v>-0.55000000000000004</v>
      </c>
      <c r="I68" s="3"/>
      <c r="J68" s="12">
        <v>52</v>
      </c>
      <c r="K68" s="13">
        <f t="shared" si="13"/>
        <v>0.21152341408698519</v>
      </c>
      <c r="M68" s="17">
        <f t="shared" si="14"/>
        <v>4.9475179663686052E-2</v>
      </c>
      <c r="N68" s="17">
        <f t="shared" si="3"/>
        <v>7.2303890900981297E-3</v>
      </c>
      <c r="O68" s="17">
        <f t="shared" si="4"/>
        <v>-4.7784908885609143E-2</v>
      </c>
      <c r="P68" s="17">
        <f t="shared" si="5"/>
        <v>-0.10863861861039537</v>
      </c>
      <c r="Q68" s="17">
        <f t="shared" si="6"/>
        <v>-0.37456672660337131</v>
      </c>
      <c r="R68" s="17">
        <f t="shared" si="7"/>
        <v>-0.11633787774784186</v>
      </c>
      <c r="T68" s="17">
        <f t="shared" si="15"/>
        <v>-3.3251873225185136E-2</v>
      </c>
      <c r="U68" s="17">
        <f t="shared" si="8"/>
        <v>-0.32731402781874785</v>
      </c>
      <c r="V68" s="17">
        <f t="shared" si="9"/>
        <v>-0.69642326207104421</v>
      </c>
      <c r="W68" s="17">
        <f t="shared" si="10"/>
        <v>-0.96312217617402607</v>
      </c>
      <c r="X68" s="17">
        <f t="shared" si="11"/>
        <v>-1.3904661737132371</v>
      </c>
      <c r="Y68" s="17">
        <f t="shared" si="12"/>
        <v>-0.58853800402391054</v>
      </c>
    </row>
    <row r="69" spans="2:25">
      <c r="B69" s="14">
        <v>44347</v>
      </c>
      <c r="C69" s="17">
        <v>0.20144444444444443</v>
      </c>
      <c r="D69" s="17">
        <v>-0.26510217373605371</v>
      </c>
      <c r="E69" s="17">
        <v>-0.87653090584590698</v>
      </c>
      <c r="F69" s="17">
        <v>-0.59031974282449662</v>
      </c>
      <c r="G69" s="17">
        <v>2.1044219802652586</v>
      </c>
      <c r="H69" s="17">
        <v>1.36</v>
      </c>
      <c r="I69" s="3"/>
      <c r="J69" s="12">
        <v>53</v>
      </c>
      <c r="K69" s="13">
        <f t="shared" si="13"/>
        <v>0.20517771166437562</v>
      </c>
      <c r="M69" s="17">
        <f t="shared" si="14"/>
        <v>4.1331910138612551E-2</v>
      </c>
      <c r="N69" s="17">
        <f t="shared" si="3"/>
        <v>-5.4393057364415243E-2</v>
      </c>
      <c r="O69" s="17">
        <f t="shared" si="4"/>
        <v>-0.17984460546456549</v>
      </c>
      <c r="P69" s="17">
        <f t="shared" si="5"/>
        <v>-0.12112045398303294</v>
      </c>
      <c r="Q69" s="17">
        <f t="shared" si="6"/>
        <v>0.43178048628703958</v>
      </c>
      <c r="R69" s="17">
        <f t="shared" si="7"/>
        <v>0.27904168786355088</v>
      </c>
      <c r="T69" s="17">
        <f t="shared" si="15"/>
        <v>-6.5706734336296257E-2</v>
      </c>
      <c r="U69" s="17">
        <f t="shared" si="8"/>
        <v>-0.62659865422230987</v>
      </c>
      <c r="V69" s="17">
        <f t="shared" si="9"/>
        <v>-1.3470458017350473</v>
      </c>
      <c r="W69" s="17">
        <f t="shared" si="10"/>
        <v>-1.0398410059302432</v>
      </c>
      <c r="X69" s="17">
        <f t="shared" si="11"/>
        <v>2.4847608411631663</v>
      </c>
      <c r="Y69" s="17">
        <f t="shared" si="12"/>
        <v>1.3214619959760896</v>
      </c>
    </row>
    <row r="70" spans="2:25">
      <c r="B70" s="14">
        <v>44316</v>
      </c>
      <c r="C70" s="17">
        <v>0.20666666666666664</v>
      </c>
      <c r="D70" s="17">
        <v>-4.2215338917961365E-2</v>
      </c>
      <c r="E70" s="17">
        <v>0.73976676972711264</v>
      </c>
      <c r="F70" s="17">
        <v>0.62794738148423956</v>
      </c>
      <c r="G70" s="17">
        <v>-2.4375009724664221</v>
      </c>
      <c r="H70" s="17">
        <v>0</v>
      </c>
      <c r="I70" s="3"/>
      <c r="J70" s="12">
        <v>54</v>
      </c>
      <c r="K70" s="13">
        <f t="shared" si="13"/>
        <v>0.19902238031444436</v>
      </c>
      <c r="M70" s="17">
        <f t="shared" si="14"/>
        <v>4.1131291931651826E-2</v>
      </c>
      <c r="N70" s="17">
        <f t="shared" si="3"/>
        <v>-8.401797237233671E-3</v>
      </c>
      <c r="O70" s="17">
        <f t="shared" si="4"/>
        <v>0.1472301433886174</v>
      </c>
      <c r="P70" s="17">
        <f t="shared" si="5"/>
        <v>0.12497558257521581</v>
      </c>
      <c r="Q70" s="17">
        <f t="shared" si="6"/>
        <v>-0.48511724555904023</v>
      </c>
      <c r="R70" s="17">
        <f t="shared" si="7"/>
        <v>0</v>
      </c>
      <c r="T70" s="17">
        <f t="shared" si="15"/>
        <v>-6.0484512114074046E-2</v>
      </c>
      <c r="U70" s="17">
        <f t="shared" si="8"/>
        <v>-0.40371181940421752</v>
      </c>
      <c r="V70" s="17">
        <f t="shared" si="9"/>
        <v>0.26925187383797233</v>
      </c>
      <c r="W70" s="17">
        <f t="shared" si="10"/>
        <v>0.17842611837849304</v>
      </c>
      <c r="X70" s="17">
        <f t="shared" si="11"/>
        <v>-2.0571621115685144</v>
      </c>
      <c r="Y70" s="17">
        <f t="shared" si="12"/>
        <v>-3.8538004023910541E-2</v>
      </c>
    </row>
    <row r="71" spans="2:25">
      <c r="B71" s="14">
        <v>44286</v>
      </c>
      <c r="C71" s="17">
        <v>0.19719444444444442</v>
      </c>
      <c r="D71" s="17">
        <v>0.21509870583977797</v>
      </c>
      <c r="E71" s="17">
        <v>0.95206591943275409</v>
      </c>
      <c r="F71" s="17">
        <v>0.92011221695278422</v>
      </c>
      <c r="G71" s="17">
        <v>3.4028662429531842</v>
      </c>
      <c r="H71" s="17">
        <v>1.46</v>
      </c>
      <c r="I71" s="3"/>
      <c r="J71" s="12">
        <v>55</v>
      </c>
      <c r="K71" s="13">
        <f t="shared" si="13"/>
        <v>0.19305170890501103</v>
      </c>
      <c r="M71" s="17">
        <f t="shared" si="14"/>
        <v>3.8068724486574251E-2</v>
      </c>
      <c r="N71" s="17">
        <f t="shared" si="3"/>
        <v>4.1525172745625415E-2</v>
      </c>
      <c r="O71" s="17">
        <f t="shared" si="4"/>
        <v>0.18379795273671373</v>
      </c>
      <c r="P71" s="17">
        <f t="shared" si="5"/>
        <v>0.17762923586711324</v>
      </c>
      <c r="Q71" s="17">
        <f t="shared" si="6"/>
        <v>0.6569291433772867</v>
      </c>
      <c r="R71" s="17">
        <f t="shared" si="7"/>
        <v>0.28185549500131607</v>
      </c>
      <c r="T71" s="17">
        <f t="shared" si="15"/>
        <v>-6.9956734336296261E-2</v>
      </c>
      <c r="U71" s="17">
        <f t="shared" si="8"/>
        <v>-0.14639777464647818</v>
      </c>
      <c r="V71" s="17">
        <f t="shared" si="9"/>
        <v>0.48155102354361379</v>
      </c>
      <c r="W71" s="17">
        <f t="shared" si="10"/>
        <v>0.4705909538470377</v>
      </c>
      <c r="X71" s="17">
        <f t="shared" si="11"/>
        <v>3.7832051038510919</v>
      </c>
      <c r="Y71" s="17">
        <f t="shared" si="12"/>
        <v>1.4214619959760895</v>
      </c>
    </row>
    <row r="72" spans="2:25">
      <c r="B72" s="14">
        <v>44255</v>
      </c>
      <c r="C72" s="17">
        <v>0.17777777777777778</v>
      </c>
      <c r="D72" s="17">
        <v>-0.50712767953587923</v>
      </c>
      <c r="E72" s="17">
        <v>-1.3050338814922013</v>
      </c>
      <c r="F72" s="17">
        <v>-0.79764103668484854</v>
      </c>
      <c r="G72" s="17">
        <v>4.0461567250511088</v>
      </c>
      <c r="H72" s="17">
        <v>2.5499999999999998</v>
      </c>
      <c r="I72" s="3"/>
      <c r="J72" s="12">
        <v>56</v>
      </c>
      <c r="K72" s="13">
        <f t="shared" si="13"/>
        <v>0.18726015763786069</v>
      </c>
      <c r="M72" s="17">
        <f t="shared" si="14"/>
        <v>3.3290694691175238E-2</v>
      </c>
      <c r="N72" s="17">
        <f t="shared" si="3"/>
        <v>-9.4964809212411239E-2</v>
      </c>
      <c r="O72" s="17">
        <f t="shared" si="4"/>
        <v>-0.24438085037097884</v>
      </c>
      <c r="P72" s="17">
        <f t="shared" si="5"/>
        <v>-0.14936638626803136</v>
      </c>
      <c r="Q72" s="17">
        <f t="shared" si="6"/>
        <v>0.75768394616056078</v>
      </c>
      <c r="R72" s="17">
        <f t="shared" si="7"/>
        <v>0.47751340197654474</v>
      </c>
      <c r="T72" s="17">
        <f t="shared" si="15"/>
        <v>-8.9373401002962899E-2</v>
      </c>
      <c r="U72" s="17">
        <f t="shared" si="8"/>
        <v>-0.86862416002213538</v>
      </c>
      <c r="V72" s="17">
        <f t="shared" si="9"/>
        <v>-1.7755487773813416</v>
      </c>
      <c r="W72" s="17">
        <f t="shared" si="10"/>
        <v>-1.2471622997905951</v>
      </c>
      <c r="X72" s="17">
        <f t="shared" si="11"/>
        <v>4.4264955859490165</v>
      </c>
      <c r="Y72" s="17">
        <f t="shared" si="12"/>
        <v>2.5114619959760893</v>
      </c>
    </row>
    <row r="73" spans="2:25">
      <c r="B73" s="14">
        <v>44227</v>
      </c>
      <c r="C73" s="17">
        <v>0.14822222222222223</v>
      </c>
      <c r="D73" s="17">
        <v>0.32255602757498281</v>
      </c>
      <c r="E73" s="17">
        <v>0.7901353312409265</v>
      </c>
      <c r="F73" s="17">
        <v>0.83857442348007627</v>
      </c>
      <c r="G73" s="17">
        <v>1.5277271954742933</v>
      </c>
      <c r="H73" s="17">
        <v>0.78</v>
      </c>
      <c r="I73" s="3"/>
      <c r="J73" s="12">
        <v>57</v>
      </c>
      <c r="K73" s="13">
        <f t="shared" si="13"/>
        <v>0.18164235290872485</v>
      </c>
      <c r="M73" s="17">
        <f t="shared" si="14"/>
        <v>2.6923433197804329E-2</v>
      </c>
      <c r="N73" s="17">
        <f t="shared" si="3"/>
        <v>5.8589835793611413E-2</v>
      </c>
      <c r="O73" s="17">
        <f t="shared" si="4"/>
        <v>0.14352204068291657</v>
      </c>
      <c r="P73" s="17">
        <f t="shared" si="5"/>
        <v>0.15232063136999849</v>
      </c>
      <c r="Q73" s="17">
        <f t="shared" si="6"/>
        <v>0.27749996238859803</v>
      </c>
      <c r="R73" s="17">
        <f t="shared" si="7"/>
        <v>0.14168103526880538</v>
      </c>
      <c r="T73" s="17">
        <f t="shared" si="15"/>
        <v>-0.11892895655851846</v>
      </c>
      <c r="U73" s="17">
        <f t="shared" si="8"/>
        <v>-3.8940452911273349E-2</v>
      </c>
      <c r="V73" s="17">
        <f t="shared" si="9"/>
        <v>0.31962043535178619</v>
      </c>
      <c r="W73" s="17">
        <f t="shared" si="10"/>
        <v>0.38905316037432974</v>
      </c>
      <c r="X73" s="17">
        <f t="shared" si="11"/>
        <v>1.9080660563722009</v>
      </c>
      <c r="Y73" s="17">
        <f t="shared" si="12"/>
        <v>0.74146199597608953</v>
      </c>
    </row>
    <row r="74" spans="2:25">
      <c r="B74" s="14">
        <v>44196</v>
      </c>
      <c r="C74" s="17">
        <v>0.13916666666666666</v>
      </c>
      <c r="D74" s="17">
        <v>-0.13058146860963626</v>
      </c>
      <c r="E74" s="17">
        <v>0.18299769668026489</v>
      </c>
      <c r="F74" s="17">
        <v>0.27134996608124684</v>
      </c>
      <c r="G74" s="17">
        <v>1.0830590712639587</v>
      </c>
      <c r="H74" s="17">
        <v>0.89</v>
      </c>
      <c r="I74" s="3"/>
      <c r="J74" s="12">
        <v>58</v>
      </c>
      <c r="K74" s="13">
        <f t="shared" si="13"/>
        <v>0.17619308232146311</v>
      </c>
      <c r="M74" s="17">
        <f t="shared" si="14"/>
        <v>2.4520203956403613E-2</v>
      </c>
      <c r="N74" s="17">
        <f t="shared" si="3"/>
        <v>-2.3007551448395194E-2</v>
      </c>
      <c r="O74" s="17">
        <f t="shared" si="4"/>
        <v>3.2242928235824045E-2</v>
      </c>
      <c r="P74" s="17">
        <f t="shared" si="5"/>
        <v>4.7809986911679349E-2</v>
      </c>
      <c r="Q74" s="17">
        <f t="shared" si="6"/>
        <v>0.19082751610221807</v>
      </c>
      <c r="R74" s="17">
        <f t="shared" si="7"/>
        <v>0.15681184326610217</v>
      </c>
      <c r="T74" s="17">
        <f t="shared" si="15"/>
        <v>-0.12798451211407402</v>
      </c>
      <c r="U74" s="17">
        <f t="shared" si="8"/>
        <v>-0.49207794909589242</v>
      </c>
      <c r="V74" s="17">
        <f t="shared" si="9"/>
        <v>-0.28751719920887542</v>
      </c>
      <c r="W74" s="17">
        <f t="shared" si="10"/>
        <v>-0.17817129702449969</v>
      </c>
      <c r="X74" s="17">
        <f t="shared" si="11"/>
        <v>1.4633979321618664</v>
      </c>
      <c r="Y74" s="17">
        <f t="shared" si="12"/>
        <v>0.85146199597608951</v>
      </c>
    </row>
    <row r="75" spans="2:25">
      <c r="B75" s="14">
        <v>44165</v>
      </c>
      <c r="C75" s="17">
        <v>0.13366666666666666</v>
      </c>
      <c r="D75" s="17">
        <v>0.74943178327906423</v>
      </c>
      <c r="E75" s="17">
        <v>2.1199552875879935</v>
      </c>
      <c r="F75" s="17">
        <v>1.9075174108971638</v>
      </c>
      <c r="G75" s="17">
        <v>0.40449416052368292</v>
      </c>
      <c r="H75" s="17">
        <v>-0.01</v>
      </c>
      <c r="I75" s="3"/>
      <c r="J75" s="12">
        <v>59</v>
      </c>
      <c r="K75" s="13">
        <f t="shared" si="13"/>
        <v>0.17090728985181922</v>
      </c>
      <c r="M75" s="17">
        <f t="shared" si="14"/>
        <v>2.28446077435265E-2</v>
      </c>
      <c r="N75" s="17">
        <f t="shared" si="3"/>
        <v>0.12808335500904081</v>
      </c>
      <c r="O75" s="17">
        <f t="shared" si="4"/>
        <v>0.36231581280869796</v>
      </c>
      <c r="P75" s="17">
        <f t="shared" si="5"/>
        <v>0.32600863104159328</v>
      </c>
      <c r="Q75" s="17">
        <f t="shared" si="6"/>
        <v>6.9131000735989365E-2</v>
      </c>
      <c r="R75" s="17">
        <f t="shared" si="7"/>
        <v>-1.7090728985181922E-3</v>
      </c>
      <c r="T75" s="17">
        <f t="shared" si="15"/>
        <v>-0.13348451211407403</v>
      </c>
      <c r="U75" s="17">
        <f t="shared" si="8"/>
        <v>0.38793530279280808</v>
      </c>
      <c r="V75" s="17">
        <f t="shared" si="9"/>
        <v>1.6494403916988531</v>
      </c>
      <c r="W75" s="17">
        <f t="shared" si="10"/>
        <v>1.4579961477914172</v>
      </c>
      <c r="X75" s="17">
        <f t="shared" si="11"/>
        <v>0.78483302142159062</v>
      </c>
      <c r="Y75" s="17">
        <f t="shared" si="12"/>
        <v>-4.8538004023910543E-2</v>
      </c>
    </row>
    <row r="76" spans="2:25">
      <c r="B76" s="14">
        <v>44135</v>
      </c>
      <c r="C76" s="17">
        <v>0.1140625</v>
      </c>
      <c r="D76" s="17">
        <v>0.28234376122959759</v>
      </c>
      <c r="E76" s="17">
        <v>0.75751975334947819</v>
      </c>
      <c r="F76" s="17">
        <v>0.99122549949146599</v>
      </c>
      <c r="G76" s="17">
        <v>-3.3096937979278374</v>
      </c>
      <c r="H76" s="17">
        <v>-0.57999999999999996</v>
      </c>
      <c r="I76" s="3"/>
      <c r="J76" s="12">
        <v>60</v>
      </c>
      <c r="K76" s="13">
        <f t="shared" si="13"/>
        <v>0.16578007115626464</v>
      </c>
      <c r="M76" s="17">
        <f t="shared" si="14"/>
        <v>1.8909289366261434E-2</v>
      </c>
      <c r="N76" s="17">
        <f t="shared" si="3"/>
        <v>4.680696882717008E-2</v>
      </c>
      <c r="O76" s="17">
        <f t="shared" si="4"/>
        <v>0.12558167861255254</v>
      </c>
      <c r="P76" s="17">
        <f t="shared" si="5"/>
        <v>0.16432543383759921</v>
      </c>
      <c r="Q76" s="17">
        <f t="shared" si="6"/>
        <v>-0.54868127332592465</v>
      </c>
      <c r="R76" s="17">
        <f t="shared" si="7"/>
        <v>-9.6152441270633479E-2</v>
      </c>
      <c r="T76" s="17">
        <f t="shared" si="15"/>
        <v>-0.15308867878074067</v>
      </c>
      <c r="U76" s="17">
        <f t="shared" si="8"/>
        <v>-7.9152719256658566E-2</v>
      </c>
      <c r="V76" s="17">
        <f t="shared" si="9"/>
        <v>0.28700485746033788</v>
      </c>
      <c r="W76" s="17">
        <f t="shared" si="10"/>
        <v>0.54170423638571941</v>
      </c>
      <c r="X76" s="17">
        <f t="shared" si="11"/>
        <v>-2.9293549370299297</v>
      </c>
      <c r="Y76" s="17">
        <f t="shared" si="12"/>
        <v>-0.61853800402391046</v>
      </c>
    </row>
    <row r="77" spans="2:25">
      <c r="B77" s="14">
        <v>44104</v>
      </c>
      <c r="C77" s="17">
        <v>9.2812500000000006E-2</v>
      </c>
      <c r="D77" s="17">
        <v>3.2351657380536025E-2</v>
      </c>
      <c r="E77" s="17">
        <v>0.55533449064457674</v>
      </c>
      <c r="F77" s="17">
        <v>0.56515784546573578</v>
      </c>
      <c r="G77" s="17">
        <v>1.9444936980964389</v>
      </c>
      <c r="H77" s="17">
        <v>0.24</v>
      </c>
      <c r="I77" s="3"/>
      <c r="J77" s="12">
        <v>61</v>
      </c>
      <c r="K77" s="13">
        <f t="shared" si="13"/>
        <v>0.1608066690215767</v>
      </c>
      <c r="M77" s="17">
        <f t="shared" si="14"/>
        <v>1.4924868968565088E-2</v>
      </c>
      <c r="N77" s="17">
        <f t="shared" si="3"/>
        <v>5.2023622606913057E-3</v>
      </c>
      <c r="O77" s="17">
        <f t="shared" si="4"/>
        <v>8.930148963334833E-2</v>
      </c>
      <c r="P77" s="17">
        <f t="shared" si="5"/>
        <v>9.0881150600755967E-2</v>
      </c>
      <c r="Q77" s="17">
        <f t="shared" si="6"/>
        <v>0.31268755452433572</v>
      </c>
      <c r="R77" s="17">
        <f t="shared" si="7"/>
        <v>3.8593600565178403E-2</v>
      </c>
      <c r="T77" s="17">
        <f t="shared" si="15"/>
        <v>-0.17433867878074066</v>
      </c>
      <c r="U77" s="17">
        <f t="shared" si="8"/>
        <v>-0.32914482310572013</v>
      </c>
      <c r="V77" s="17">
        <f t="shared" si="9"/>
        <v>8.4819594755436434E-2</v>
      </c>
      <c r="W77" s="17">
        <f t="shared" si="10"/>
        <v>0.11563658235998925</v>
      </c>
      <c r="X77" s="17">
        <f t="shared" si="11"/>
        <v>2.3248325589943466</v>
      </c>
      <c r="Y77" s="17">
        <f t="shared" si="12"/>
        <v>0.20146199597608944</v>
      </c>
    </row>
    <row r="78" spans="2:25">
      <c r="B78" s="14">
        <v>44074</v>
      </c>
      <c r="C78" s="17">
        <v>9.4722222222222222E-2</v>
      </c>
      <c r="D78" s="17">
        <v>-6.3122889488753664E-2</v>
      </c>
      <c r="E78" s="17">
        <v>-0.27602867558563782</v>
      </c>
      <c r="F78" s="17">
        <v>-0.40058706725372151</v>
      </c>
      <c r="G78" s="17">
        <v>1.3722898767690728</v>
      </c>
      <c r="H78" s="17">
        <v>-0.86999999999999988</v>
      </c>
      <c r="I78" s="3"/>
      <c r="J78" s="12">
        <v>62</v>
      </c>
      <c r="K78" s="13">
        <f t="shared" si="13"/>
        <v>0.1559824689509294</v>
      </c>
      <c r="M78" s="17">
        <f t="shared" si="14"/>
        <v>1.4775006086740813E-2</v>
      </c>
      <c r="N78" s="17">
        <f t="shared" si="3"/>
        <v>-9.8460641497724669E-3</v>
      </c>
      <c r="O78" s="17">
        <f t="shared" si="4"/>
        <v>-4.3055634319102913E-2</v>
      </c>
      <c r="P78" s="17">
        <f t="shared" si="5"/>
        <v>-6.2484559780047487E-2</v>
      </c>
      <c r="Q78" s="17">
        <f t="shared" si="6"/>
        <v>0.21405316309480663</v>
      </c>
      <c r="R78" s="17">
        <f t="shared" si="7"/>
        <v>-0.13570474798730855</v>
      </c>
      <c r="T78" s="17">
        <f t="shared" si="15"/>
        <v>-0.17242895655851848</v>
      </c>
      <c r="U78" s="17">
        <f t="shared" si="8"/>
        <v>-0.42461936997500982</v>
      </c>
      <c r="V78" s="17">
        <f t="shared" si="9"/>
        <v>-0.74654357147477812</v>
      </c>
      <c r="W78" s="17">
        <f t="shared" si="10"/>
        <v>-0.85010833035946809</v>
      </c>
      <c r="X78" s="17">
        <f t="shared" si="11"/>
        <v>1.7526287376669805</v>
      </c>
      <c r="Y78" s="17">
        <f t="shared" si="12"/>
        <v>-0.90853800402391038</v>
      </c>
    </row>
    <row r="79" spans="2:25">
      <c r="B79" s="14">
        <v>44043</v>
      </c>
      <c r="C79" s="17">
        <v>9.0833333333333335E-2</v>
      </c>
      <c r="D79" s="17">
        <v>-1.015960743276878</v>
      </c>
      <c r="E79" s="17">
        <v>-3.2171751488729528</v>
      </c>
      <c r="F79" s="17">
        <v>-2.6016615653694841</v>
      </c>
      <c r="G79" s="17">
        <v>-1.5698428278862364</v>
      </c>
      <c r="H79" s="17">
        <v>-0.88</v>
      </c>
      <c r="I79" s="3"/>
      <c r="J79" s="12">
        <v>63</v>
      </c>
      <c r="K79" s="13">
        <f t="shared" si="13"/>
        <v>0.15130299488240151</v>
      </c>
      <c r="M79" s="17">
        <f t="shared" si="14"/>
        <v>1.3743355368484804E-2</v>
      </c>
      <c r="N79" s="17">
        <f t="shared" si="3"/>
        <v>-0.1537179031407423</v>
      </c>
      <c r="O79" s="17">
        <f t="shared" si="4"/>
        <v>-0.48676823508571371</v>
      </c>
      <c r="P79" s="17">
        <f t="shared" si="5"/>
        <v>-0.39363918651083973</v>
      </c>
      <c r="Q79" s="17">
        <f t="shared" si="6"/>
        <v>-0.23752192135384595</v>
      </c>
      <c r="R79" s="17">
        <f t="shared" si="7"/>
        <v>-0.13314663549651332</v>
      </c>
      <c r="T79" s="17">
        <f t="shared" si="15"/>
        <v>-0.17631784544740736</v>
      </c>
      <c r="U79" s="17">
        <f t="shared" si="8"/>
        <v>-1.3774572237631342</v>
      </c>
      <c r="V79" s="17">
        <f t="shared" si="9"/>
        <v>-3.6876900447620931</v>
      </c>
      <c r="W79" s="17">
        <f t="shared" si="10"/>
        <v>-3.0511828284752305</v>
      </c>
      <c r="X79" s="17">
        <f t="shared" si="11"/>
        <v>-1.1895039669883287</v>
      </c>
      <c r="Y79" s="17">
        <f t="shared" si="12"/>
        <v>-0.9185380040239105</v>
      </c>
    </row>
    <row r="80" spans="2:25">
      <c r="B80" s="14">
        <v>44012</v>
      </c>
      <c r="C80" s="17">
        <v>0.10060416666666666</v>
      </c>
      <c r="D80" s="17">
        <v>0.33025839661586787</v>
      </c>
      <c r="E80" s="17">
        <v>0.91052727961875579</v>
      </c>
      <c r="F80" s="17">
        <v>0.74889867841410052</v>
      </c>
      <c r="G80" s="17">
        <v>-1.5086232619203943</v>
      </c>
      <c r="H80" s="17">
        <v>0.45000000000000007</v>
      </c>
      <c r="I80" s="3"/>
      <c r="J80" s="12">
        <v>64</v>
      </c>
      <c r="K80" s="13">
        <f t="shared" si="13"/>
        <v>0.14676390503592945</v>
      </c>
      <c r="M80" s="17">
        <f t="shared" si="14"/>
        <v>1.4765060362885486E-2</v>
      </c>
      <c r="N80" s="17">
        <f t="shared" si="3"/>
        <v>4.8470011958249556E-2</v>
      </c>
      <c r="O80" s="17">
        <f t="shared" si="4"/>
        <v>0.13363253919859025</v>
      </c>
      <c r="P80" s="17">
        <f t="shared" si="5"/>
        <v>0.10991129452030012</v>
      </c>
      <c r="Q80" s="17">
        <f t="shared" si="6"/>
        <v>-0.22141144114747888</v>
      </c>
      <c r="R80" s="17">
        <f t="shared" si="7"/>
        <v>6.6043757266168263E-2</v>
      </c>
      <c r="T80" s="17">
        <f t="shared" si="15"/>
        <v>-0.16654701211407402</v>
      </c>
      <c r="U80" s="17">
        <f t="shared" si="8"/>
        <v>-3.1238083870388289E-2</v>
      </c>
      <c r="V80" s="17">
        <f t="shared" si="9"/>
        <v>0.44001238372961549</v>
      </c>
      <c r="W80" s="17">
        <f t="shared" si="10"/>
        <v>0.29937741530835399</v>
      </c>
      <c r="X80" s="17">
        <f t="shared" si="11"/>
        <v>-1.1282844010224866</v>
      </c>
      <c r="Y80" s="17">
        <f t="shared" si="12"/>
        <v>0.41146199597608951</v>
      </c>
    </row>
    <row r="81" spans="2:25">
      <c r="B81" s="14">
        <v>43982</v>
      </c>
      <c r="C81" s="17">
        <v>8.5555555555555565E-2</v>
      </c>
      <c r="D81" s="17">
        <v>0.46286340409409377</v>
      </c>
      <c r="E81" s="17">
        <v>1.2622799527345796</v>
      </c>
      <c r="F81" s="17">
        <v>1.0824141946975452</v>
      </c>
      <c r="G81" s="17">
        <v>1.3899443828627511</v>
      </c>
      <c r="H81" s="17">
        <v>1.1000000000000001</v>
      </c>
      <c r="I81" s="3"/>
      <c r="J81" s="12">
        <v>65</v>
      </c>
      <c r="K81" s="13">
        <f t="shared" si="13"/>
        <v>0.14236098788485158</v>
      </c>
      <c r="M81" s="17">
        <f t="shared" si="14"/>
        <v>1.2179773407926192E-2</v>
      </c>
      <c r="N81" s="17">
        <f t="shared" ref="N81:N144" si="16">D81*$K81</f>
        <v>6.5893691462580437E-2</v>
      </c>
      <c r="O81" s="17">
        <f t="shared" ref="O81:O144" si="17">E81*$K81</f>
        <v>0.17969942105853851</v>
      </c>
      <c r="P81" s="17">
        <f t="shared" ref="P81:P144" si="18">F81*$K81</f>
        <v>0.15409355405772859</v>
      </c>
      <c r="Q81" s="17">
        <f t="shared" ref="Q81:Q144" si="19">G81*$K81</f>
        <v>0.19787385544934161</v>
      </c>
      <c r="R81" s="17">
        <f t="shared" ref="R81:R144" si="20">H81*$K81</f>
        <v>0.15659708667333674</v>
      </c>
      <c r="T81" s="17">
        <f t="shared" si="15"/>
        <v>-0.18159562322518513</v>
      </c>
      <c r="U81" s="17">
        <f t="shared" ref="U81:U144" si="21">D81-N$13</f>
        <v>0.10136692360783761</v>
      </c>
      <c r="V81" s="17">
        <f t="shared" ref="V81:V144" si="22">E81-O$13</f>
        <v>0.7917650568454393</v>
      </c>
      <c r="W81" s="17">
        <f t="shared" ref="W81:W144" si="23">F81-P$13</f>
        <v>0.6328929315917986</v>
      </c>
      <c r="X81" s="17">
        <f t="shared" ref="X81:X144" si="24">G81-Q$13</f>
        <v>1.7702832437606588</v>
      </c>
      <c r="Y81" s="17">
        <f t="shared" ref="Y81:Y144" si="25">H81-R$13</f>
        <v>1.0614619959760896</v>
      </c>
    </row>
    <row r="82" spans="2:25">
      <c r="B82" s="14">
        <v>43951</v>
      </c>
      <c r="C82" s="17">
        <v>9.3333333333333338E-2</v>
      </c>
      <c r="D82" s="17">
        <v>0.20265659711355966</v>
      </c>
      <c r="E82" s="17">
        <v>0.79415791875856456</v>
      </c>
      <c r="F82" s="17">
        <v>0.80453023030973014</v>
      </c>
      <c r="G82" s="17">
        <v>1.8354972059948071</v>
      </c>
      <c r="H82" s="17">
        <v>1.59</v>
      </c>
      <c r="I82" s="3"/>
      <c r="J82" s="12">
        <v>66</v>
      </c>
      <c r="K82" s="13">
        <f t="shared" ref="K82:K145" si="26">lambda*K81</f>
        <v>0.13809015824830603</v>
      </c>
      <c r="M82" s="17">
        <f t="shared" ref="M82:M145" si="27">C82*$K82</f>
        <v>1.2888414769841898E-2</v>
      </c>
      <c r="N82" s="17">
        <f t="shared" si="16"/>
        <v>2.7984881565474653E-2</v>
      </c>
      <c r="O82" s="17">
        <f t="shared" si="17"/>
        <v>0.10966539267551555</v>
      </c>
      <c r="P82" s="17">
        <f t="shared" si="18"/>
        <v>0.11109770681901673</v>
      </c>
      <c r="Q82" s="17">
        <f t="shared" si="19"/>
        <v>0.25346409964014649</v>
      </c>
      <c r="R82" s="17">
        <f t="shared" si="20"/>
        <v>0.21956335161480661</v>
      </c>
      <c r="T82" s="17">
        <f t="shared" ref="T82:T145" si="28">C82-M$13</f>
        <v>-0.17381784544740736</v>
      </c>
      <c r="U82" s="17">
        <f t="shared" si="21"/>
        <v>-0.1588398833726965</v>
      </c>
      <c r="V82" s="17">
        <f t="shared" si="22"/>
        <v>0.32364302286942426</v>
      </c>
      <c r="W82" s="17">
        <f t="shared" si="23"/>
        <v>0.35500896720398362</v>
      </c>
      <c r="X82" s="17">
        <f t="shared" si="24"/>
        <v>2.2158360668927148</v>
      </c>
      <c r="Y82" s="17">
        <f t="shared" si="25"/>
        <v>1.5514619959760896</v>
      </c>
    </row>
    <row r="83" spans="2:25">
      <c r="B83" s="14">
        <v>43921</v>
      </c>
      <c r="C83" s="17">
        <v>0.10724999999999998</v>
      </c>
      <c r="D83" s="17">
        <v>0.64961554946219024</v>
      </c>
      <c r="E83" s="17">
        <v>0.99965756130970806</v>
      </c>
      <c r="F83" s="17">
        <v>1.0176408521325175</v>
      </c>
      <c r="G83" s="17">
        <v>5.2444577599142894</v>
      </c>
      <c r="H83" s="17">
        <v>1.55</v>
      </c>
      <c r="I83" s="3"/>
      <c r="J83" s="12">
        <v>67</v>
      </c>
      <c r="K83" s="13">
        <f t="shared" si="26"/>
        <v>0.13394745350085685</v>
      </c>
      <c r="M83" s="17">
        <f t="shared" si="27"/>
        <v>1.4365864387966895E-2</v>
      </c>
      <c r="N83" s="17">
        <f t="shared" si="16"/>
        <v>8.7014348605020303E-2</v>
      </c>
      <c r="O83" s="17">
        <f t="shared" si="17"/>
        <v>0.13390158471031208</v>
      </c>
      <c r="P83" s="17">
        <f t="shared" si="18"/>
        <v>0.13631040072159273</v>
      </c>
      <c r="Q83" s="17">
        <f t="shared" si="19"/>
        <v>0.70248176193332712</v>
      </c>
      <c r="R83" s="17">
        <f t="shared" si="20"/>
        <v>0.20761855292632814</v>
      </c>
      <c r="T83" s="17">
        <f t="shared" si="28"/>
        <v>-0.1599011787807407</v>
      </c>
      <c r="U83" s="17">
        <f t="shared" si="21"/>
        <v>0.28811906897593409</v>
      </c>
      <c r="V83" s="17">
        <f t="shared" si="22"/>
        <v>0.52914266542056776</v>
      </c>
      <c r="W83" s="17">
        <f t="shared" si="23"/>
        <v>0.56811958902677095</v>
      </c>
      <c r="X83" s="17">
        <f t="shared" si="24"/>
        <v>5.6247966208121971</v>
      </c>
      <c r="Y83" s="17">
        <f t="shared" si="25"/>
        <v>1.5114619959760895</v>
      </c>
    </row>
    <row r="84" spans="2:25">
      <c r="B84" s="14">
        <v>43890</v>
      </c>
      <c r="C84" s="17">
        <v>8.7111111111111125E-2</v>
      </c>
      <c r="D84" s="17">
        <v>-0.11914340533514256</v>
      </c>
      <c r="E84" s="17">
        <v>1.9320786531640266E-2</v>
      </c>
      <c r="F84" s="17">
        <v>0.23950420880571865</v>
      </c>
      <c r="G84" s="17">
        <v>0.87988088571622214</v>
      </c>
      <c r="H84" s="17">
        <v>0.62</v>
      </c>
      <c r="I84" s="3"/>
      <c r="J84" s="12">
        <v>68</v>
      </c>
      <c r="K84" s="13">
        <f t="shared" si="26"/>
        <v>0.12992902989583113</v>
      </c>
      <c r="M84" s="17">
        <f t="shared" si="27"/>
        <v>1.1318262159814624E-2</v>
      </c>
      <c r="N84" s="17">
        <f t="shared" si="16"/>
        <v>-1.5480187073680865E-2</v>
      </c>
      <c r="O84" s="17">
        <f t="shared" si="17"/>
        <v>2.5103310508804598E-3</v>
      </c>
      <c r="P84" s="17">
        <f t="shared" si="18"/>
        <v>3.1118549506095602E-2</v>
      </c>
      <c r="Q84" s="17">
        <f t="shared" si="19"/>
        <v>0.1143220699049934</v>
      </c>
      <c r="R84" s="17">
        <f t="shared" si="20"/>
        <v>8.0555998535415299E-2</v>
      </c>
      <c r="T84" s="17">
        <f t="shared" si="28"/>
        <v>-0.18004006766962954</v>
      </c>
      <c r="U84" s="17">
        <f t="shared" si="21"/>
        <v>-0.48063988582139872</v>
      </c>
      <c r="V84" s="17">
        <f t="shared" si="22"/>
        <v>-0.45119410935750004</v>
      </c>
      <c r="W84" s="17">
        <f t="shared" si="23"/>
        <v>-0.21001705430002787</v>
      </c>
      <c r="X84" s="17">
        <f t="shared" si="24"/>
        <v>1.2602197466141298</v>
      </c>
      <c r="Y84" s="17">
        <f t="shared" si="25"/>
        <v>0.5814619959760895</v>
      </c>
    </row>
    <row r="85" spans="2:25">
      <c r="B85" s="14">
        <v>43861</v>
      </c>
      <c r="C85" s="17">
        <v>9.6444444444444458E-2</v>
      </c>
      <c r="D85" s="17">
        <v>-0.38482682792744249</v>
      </c>
      <c r="E85" s="17">
        <v>-1.4590707294488192</v>
      </c>
      <c r="F85" s="17">
        <v>-0.93262902667128333</v>
      </c>
      <c r="G85" s="17">
        <v>5.6569344326995452</v>
      </c>
      <c r="H85" s="17">
        <v>1.53</v>
      </c>
      <c r="I85" s="3"/>
      <c r="J85" s="12">
        <v>69</v>
      </c>
      <c r="K85" s="13">
        <f t="shared" si="26"/>
        <v>0.1260311589989562</v>
      </c>
      <c r="M85" s="17">
        <f t="shared" si="27"/>
        <v>1.2155005112343777E-2</v>
      </c>
      <c r="N85" s="17">
        <f t="shared" si="16"/>
        <v>-4.8500171137587464E-2</v>
      </c>
      <c r="O85" s="17">
        <f t="shared" si="17"/>
        <v>-0.18388837509388714</v>
      </c>
      <c r="P85" s="17">
        <f t="shared" si="18"/>
        <v>-0.11754031714745027</v>
      </c>
      <c r="Q85" s="17">
        <f t="shared" si="19"/>
        <v>0.7129500029342265</v>
      </c>
      <c r="R85" s="17">
        <f t="shared" si="20"/>
        <v>0.192827673268403</v>
      </c>
      <c r="T85" s="17">
        <f t="shared" si="28"/>
        <v>-0.17070673433629624</v>
      </c>
      <c r="U85" s="17">
        <f t="shared" si="21"/>
        <v>-0.74632330841369865</v>
      </c>
      <c r="V85" s="17">
        <f t="shared" si="22"/>
        <v>-1.9295856253379595</v>
      </c>
      <c r="W85" s="17">
        <f t="shared" si="23"/>
        <v>-1.3821502897770299</v>
      </c>
      <c r="X85" s="17">
        <f t="shared" si="24"/>
        <v>6.0372732935974529</v>
      </c>
      <c r="Y85" s="17">
        <f t="shared" si="25"/>
        <v>1.4914619959760895</v>
      </c>
    </row>
    <row r="86" spans="2:25">
      <c r="B86" s="14">
        <v>43830</v>
      </c>
      <c r="C86" s="17">
        <v>9.9500444444444447E-2</v>
      </c>
      <c r="D86" s="17">
        <v>0.86806455290788787</v>
      </c>
      <c r="E86" s="17">
        <v>2.9916262985030695</v>
      </c>
      <c r="F86" s="17">
        <v>2.6470640521946143</v>
      </c>
      <c r="G86" s="17">
        <v>-1.0619557382811506</v>
      </c>
      <c r="H86" s="17">
        <v>1.18</v>
      </c>
      <c r="I86" s="3"/>
      <c r="J86" s="12">
        <v>70</v>
      </c>
      <c r="K86" s="13">
        <f t="shared" si="26"/>
        <v>0.12225022422898751</v>
      </c>
      <c r="M86" s="17">
        <f t="shared" si="27"/>
        <v>1.2163951644217248E-2</v>
      </c>
      <c r="N86" s="17">
        <f t="shared" si="16"/>
        <v>0.10612108623822508</v>
      </c>
      <c r="O86" s="17">
        <f t="shared" si="17"/>
        <v>0.36572698580133617</v>
      </c>
      <c r="P86" s="17">
        <f t="shared" si="18"/>
        <v>0.32360417392928392</v>
      </c>
      <c r="Q86" s="17">
        <f t="shared" si="19"/>
        <v>-0.12982432712613065</v>
      </c>
      <c r="R86" s="17">
        <f t="shared" si="20"/>
        <v>0.14425526459020527</v>
      </c>
      <c r="T86" s="17">
        <f t="shared" si="28"/>
        <v>-0.16765073433629624</v>
      </c>
      <c r="U86" s="17">
        <f t="shared" si="21"/>
        <v>0.50656807242163171</v>
      </c>
      <c r="V86" s="17">
        <f t="shared" si="22"/>
        <v>2.5211114026139292</v>
      </c>
      <c r="W86" s="17">
        <f t="shared" si="23"/>
        <v>2.1975427890888679</v>
      </c>
      <c r="X86" s="17">
        <f t="shared" si="24"/>
        <v>-0.68161687738324295</v>
      </c>
      <c r="Y86" s="17">
        <f t="shared" si="25"/>
        <v>1.1414619959760894</v>
      </c>
    </row>
    <row r="87" spans="2:25">
      <c r="B87" s="14">
        <v>43799</v>
      </c>
      <c r="C87" s="17">
        <v>8.8611111111111113E-2</v>
      </c>
      <c r="D87" s="17">
        <v>5.2889202306394267E-2</v>
      </c>
      <c r="E87" s="17">
        <v>0.2940979283527323</v>
      </c>
      <c r="F87" s="17">
        <v>0.66392269148174421</v>
      </c>
      <c r="G87" s="17">
        <v>1.9502499077965973</v>
      </c>
      <c r="H87" s="17">
        <v>0.83</v>
      </c>
      <c r="I87" s="3"/>
      <c r="J87" s="12">
        <v>71</v>
      </c>
      <c r="K87" s="13">
        <f t="shared" si="26"/>
        <v>0.11858271750211788</v>
      </c>
      <c r="M87" s="17">
        <f t="shared" si="27"/>
        <v>1.0507746356437668E-2</v>
      </c>
      <c r="N87" s="17">
        <f t="shared" si="16"/>
        <v>6.2717453360115125E-3</v>
      </c>
      <c r="O87" s="17">
        <f t="shared" si="17"/>
        <v>3.487493155581016E-2</v>
      </c>
      <c r="P87" s="17">
        <f t="shared" si="18"/>
        <v>7.8729756967225437E-2</v>
      </c>
      <c r="Q87" s="17">
        <f t="shared" si="19"/>
        <v>0.23126593387477534</v>
      </c>
      <c r="R87" s="17">
        <f t="shared" si="20"/>
        <v>9.8423655526757831E-2</v>
      </c>
      <c r="T87" s="17">
        <f t="shared" si="28"/>
        <v>-0.17854006766962957</v>
      </c>
      <c r="U87" s="17">
        <f t="shared" si="21"/>
        <v>-0.30860727817986189</v>
      </c>
      <c r="V87" s="17">
        <f t="shared" si="22"/>
        <v>-0.17641696753640801</v>
      </c>
      <c r="W87" s="17">
        <f t="shared" si="23"/>
        <v>0.21440142837599768</v>
      </c>
      <c r="X87" s="17">
        <f t="shared" si="24"/>
        <v>2.330588768694505</v>
      </c>
      <c r="Y87" s="17">
        <f t="shared" si="25"/>
        <v>0.79146199597608946</v>
      </c>
    </row>
    <row r="88" spans="2:25">
      <c r="B88" s="14">
        <v>43769</v>
      </c>
      <c r="C88" s="17">
        <v>9.6444444444444458E-2</v>
      </c>
      <c r="D88" s="17">
        <v>-0.49788206644274524</v>
      </c>
      <c r="E88" s="17">
        <v>-4.0776690704234948</v>
      </c>
      <c r="F88" s="17">
        <v>-3.3619258439402389</v>
      </c>
      <c r="G88" s="17">
        <v>1.7631350045903327</v>
      </c>
      <c r="H88" s="17">
        <v>0.22999999999999998</v>
      </c>
      <c r="I88" s="3"/>
      <c r="J88" s="12">
        <v>72</v>
      </c>
      <c r="K88" s="13">
        <f t="shared" si="26"/>
        <v>0.11502523597705434</v>
      </c>
      <c r="M88" s="17">
        <f t="shared" si="27"/>
        <v>1.1093544980898132E-2</v>
      </c>
      <c r="N88" s="17">
        <f t="shared" si="16"/>
        <v>-5.7269002181320222E-2</v>
      </c>
      <c r="O88" s="17">
        <f t="shared" si="17"/>
        <v>-0.46903484706179832</v>
      </c>
      <c r="P88" s="17">
        <f t="shared" si="18"/>
        <v>-0.38670631353658352</v>
      </c>
      <c r="Q88" s="17">
        <f t="shared" si="19"/>
        <v>0.20280501996240782</v>
      </c>
      <c r="R88" s="17">
        <f t="shared" si="20"/>
        <v>2.6455804274722498E-2</v>
      </c>
      <c r="T88" s="17">
        <f t="shared" si="28"/>
        <v>-0.17070673433629624</v>
      </c>
      <c r="U88" s="17">
        <f t="shared" si="21"/>
        <v>-0.8593785469290014</v>
      </c>
      <c r="V88" s="17">
        <f t="shared" si="22"/>
        <v>-4.5481839663126351</v>
      </c>
      <c r="W88" s="17">
        <f t="shared" si="23"/>
        <v>-3.8114471070459852</v>
      </c>
      <c r="X88" s="17">
        <f t="shared" si="24"/>
        <v>2.1434738654882404</v>
      </c>
      <c r="Y88" s="17">
        <f t="shared" si="25"/>
        <v>0.19146199597608943</v>
      </c>
    </row>
    <row r="89" spans="2:25">
      <c r="B89" s="14">
        <v>43738</v>
      </c>
      <c r="C89" s="17">
        <v>0.11366666666666667</v>
      </c>
      <c r="D89" s="17">
        <v>0.18763762677169726</v>
      </c>
      <c r="E89" s="17">
        <v>-0.58859381060151206</v>
      </c>
      <c r="F89" s="17">
        <v>-0.19848461312759191</v>
      </c>
      <c r="G89" s="17">
        <v>1.2756839718220059</v>
      </c>
      <c r="H89" s="17">
        <v>0.67</v>
      </c>
      <c r="I89" s="3"/>
      <c r="J89" s="12">
        <v>73</v>
      </c>
      <c r="K89" s="13">
        <f t="shared" si="26"/>
        <v>0.1115744788977427</v>
      </c>
      <c r="M89" s="17">
        <f t="shared" si="27"/>
        <v>1.2682299101376754E-2</v>
      </c>
      <c r="N89" s="17">
        <f t="shared" si="16"/>
        <v>2.0935570428661256E-2</v>
      </c>
      <c r="O89" s="17">
        <f t="shared" si="17"/>
        <v>-6.5672047700300371E-2</v>
      </c>
      <c r="P89" s="17">
        <f t="shared" si="18"/>
        <v>-2.214581727893113E-2</v>
      </c>
      <c r="Q89" s="17">
        <f t="shared" si="19"/>
        <v>0.142333774394243</v>
      </c>
      <c r="R89" s="17">
        <f t="shared" si="20"/>
        <v>7.4754900861487616E-2</v>
      </c>
      <c r="T89" s="17">
        <f t="shared" si="28"/>
        <v>-0.15348451211407402</v>
      </c>
      <c r="U89" s="17">
        <f t="shared" si="21"/>
        <v>-0.17385885371455889</v>
      </c>
      <c r="V89" s="17">
        <f t="shared" si="22"/>
        <v>-1.0591087064906524</v>
      </c>
      <c r="W89" s="17">
        <f t="shared" si="23"/>
        <v>-0.6480058762333385</v>
      </c>
      <c r="X89" s="17">
        <f t="shared" si="24"/>
        <v>1.6560228327199136</v>
      </c>
      <c r="Y89" s="17">
        <f t="shared" si="25"/>
        <v>0.63146199597608954</v>
      </c>
    </row>
    <row r="90" spans="2:25">
      <c r="B90" s="14">
        <v>43708</v>
      </c>
      <c r="C90" s="17">
        <v>0.11</v>
      </c>
      <c r="D90" s="17">
        <v>0.41889219365587316</v>
      </c>
      <c r="E90" s="17">
        <v>3.2325765575501597</v>
      </c>
      <c r="F90" s="17">
        <v>1.8645006461140978</v>
      </c>
      <c r="G90" s="17">
        <v>5.2687153762136285</v>
      </c>
      <c r="H90" s="17">
        <v>2.08</v>
      </c>
      <c r="I90" s="3"/>
      <c r="J90" s="12">
        <v>74</v>
      </c>
      <c r="K90" s="13">
        <f t="shared" si="26"/>
        <v>0.10822724453081042</v>
      </c>
      <c r="M90" s="17">
        <f t="shared" si="27"/>
        <v>1.1904996898389147E-2</v>
      </c>
      <c r="N90" s="17">
        <f t="shared" si="16"/>
        <v>4.5335547874841779E-2</v>
      </c>
      <c r="O90" s="17">
        <f t="shared" si="17"/>
        <v>0.34985285355854651</v>
      </c>
      <c r="P90" s="17">
        <f t="shared" si="18"/>
        <v>0.2017897673548445</v>
      </c>
      <c r="Q90" s="17">
        <f t="shared" si="19"/>
        <v>0.57021854738471323</v>
      </c>
      <c r="R90" s="17">
        <f t="shared" si="20"/>
        <v>0.22511266862408569</v>
      </c>
      <c r="T90" s="17">
        <f t="shared" si="28"/>
        <v>-0.1571511787807407</v>
      </c>
      <c r="U90" s="17">
        <f t="shared" si="21"/>
        <v>5.7395713169617002E-2</v>
      </c>
      <c r="V90" s="17">
        <f t="shared" si="22"/>
        <v>2.7620616616610194</v>
      </c>
      <c r="W90" s="17">
        <f t="shared" si="23"/>
        <v>1.4149793830083512</v>
      </c>
      <c r="X90" s="17">
        <f t="shared" si="24"/>
        <v>5.6490542371115362</v>
      </c>
      <c r="Y90" s="17">
        <f t="shared" si="25"/>
        <v>2.0414619959760896</v>
      </c>
    </row>
    <row r="91" spans="2:25">
      <c r="B91" s="14">
        <v>43677</v>
      </c>
      <c r="C91" s="17">
        <v>0.10833333333333332</v>
      </c>
      <c r="D91" s="17">
        <v>0.19607435222650516</v>
      </c>
      <c r="E91" s="17">
        <v>0.50722362503481389</v>
      </c>
      <c r="F91" s="17">
        <v>0.82516441245812366</v>
      </c>
      <c r="G91" s="17">
        <v>8.2370547936233542</v>
      </c>
      <c r="H91" s="17">
        <v>1.22</v>
      </c>
      <c r="I91" s="3"/>
      <c r="J91" s="12">
        <v>75</v>
      </c>
      <c r="K91" s="13">
        <f t="shared" si="26"/>
        <v>0.10498042719488611</v>
      </c>
      <c r="M91" s="17">
        <f t="shared" si="27"/>
        <v>1.1372879612779328E-2</v>
      </c>
      <c r="N91" s="17">
        <f t="shared" si="16"/>
        <v>2.058396925869908E-2</v>
      </c>
      <c r="O91" s="17">
        <f t="shared" si="17"/>
        <v>5.3248552839493493E-2</v>
      </c>
      <c r="P91" s="17">
        <f t="shared" si="18"/>
        <v>8.6626112525871019E-2</v>
      </c>
      <c r="Q91" s="17">
        <f t="shared" si="19"/>
        <v>0.86472953106226413</v>
      </c>
      <c r="R91" s="17">
        <f t="shared" si="20"/>
        <v>0.12807612117776104</v>
      </c>
      <c r="T91" s="17">
        <f t="shared" si="28"/>
        <v>-0.15881784544740735</v>
      </c>
      <c r="U91" s="17">
        <f t="shared" si="21"/>
        <v>-0.165422128259751</v>
      </c>
      <c r="V91" s="17">
        <f t="shared" si="22"/>
        <v>3.670872914567358E-2</v>
      </c>
      <c r="W91" s="17">
        <f t="shared" si="23"/>
        <v>0.37564314935237714</v>
      </c>
      <c r="X91" s="17">
        <f t="shared" si="24"/>
        <v>8.6173936545212619</v>
      </c>
      <c r="Y91" s="17">
        <f t="shared" si="25"/>
        <v>1.1814619959760895</v>
      </c>
    </row>
    <row r="92" spans="2:25">
      <c r="B92" s="14">
        <v>43646</v>
      </c>
      <c r="C92" s="17">
        <v>0.1151736111111111</v>
      </c>
      <c r="D92" s="17">
        <v>0.20533666875131029</v>
      </c>
      <c r="E92" s="17">
        <v>-0.41220950459991412</v>
      </c>
      <c r="F92" s="17">
        <v>-7.7050472487683042E-2</v>
      </c>
      <c r="G92" s="17">
        <v>0.97089304800896947</v>
      </c>
      <c r="H92" s="17">
        <v>-0.03</v>
      </c>
      <c r="I92" s="3"/>
      <c r="J92" s="12">
        <v>76</v>
      </c>
      <c r="K92" s="13">
        <f t="shared" si="26"/>
        <v>0.10183101437903952</v>
      </c>
      <c r="M92" s="17">
        <f t="shared" si="27"/>
        <v>1.1728245649141461E-2</v>
      </c>
      <c r="N92" s="17">
        <f t="shared" si="16"/>
        <v>2.0909641268158752E-2</v>
      </c>
      <c r="O92" s="17">
        <f t="shared" si="17"/>
        <v>-4.1975711990090613E-2</v>
      </c>
      <c r="P92" s="17">
        <f t="shared" si="18"/>
        <v>-7.8461277718050414E-3</v>
      </c>
      <c r="Q92" s="17">
        <f t="shared" si="19"/>
        <v>9.886702393231088E-2</v>
      </c>
      <c r="R92" s="17">
        <f t="shared" si="20"/>
        <v>-3.0549304313711853E-3</v>
      </c>
      <c r="T92" s="17">
        <f t="shared" si="28"/>
        <v>-0.15197756766962958</v>
      </c>
      <c r="U92" s="17">
        <f t="shared" si="21"/>
        <v>-0.15615981173494586</v>
      </c>
      <c r="V92" s="17">
        <f t="shared" si="22"/>
        <v>-0.88272440048905443</v>
      </c>
      <c r="W92" s="17">
        <f t="shared" si="23"/>
        <v>-0.52657173559342962</v>
      </c>
      <c r="X92" s="17">
        <f t="shared" si="24"/>
        <v>1.3512319089068772</v>
      </c>
      <c r="Y92" s="17">
        <f t="shared" si="25"/>
        <v>-6.853800402391054E-2</v>
      </c>
    </row>
    <row r="93" spans="2:25">
      <c r="B93" s="14">
        <v>43616</v>
      </c>
      <c r="C93" s="17">
        <v>0.10422222222222224</v>
      </c>
      <c r="D93" s="17">
        <v>0.47861923064838052</v>
      </c>
      <c r="E93" s="17">
        <v>1.9659528225208778</v>
      </c>
      <c r="F93" s="17">
        <v>1.3836511870128909</v>
      </c>
      <c r="G93" s="17">
        <v>-1.5004014206872474</v>
      </c>
      <c r="H93" s="17">
        <v>0.34</v>
      </c>
      <c r="I93" s="3"/>
      <c r="J93" s="12">
        <v>77</v>
      </c>
      <c r="K93" s="13">
        <f t="shared" si="26"/>
        <v>9.8776083947668333E-2</v>
      </c>
      <c r="M93" s="17">
        <f t="shared" si="27"/>
        <v>1.0294662971434769E-2</v>
      </c>
      <c r="N93" s="17">
        <f t="shared" si="16"/>
        <v>4.7276133305492865E-2</v>
      </c>
      <c r="O93" s="17">
        <f t="shared" si="17"/>
        <v>0.19418912103447772</v>
      </c>
      <c r="P93" s="17">
        <f t="shared" si="18"/>
        <v>0.13667164580267624</v>
      </c>
      <c r="Q93" s="17">
        <f t="shared" si="19"/>
        <v>-0.14820377668500437</v>
      </c>
      <c r="R93" s="17">
        <f t="shared" si="20"/>
        <v>3.3583868542207233E-2</v>
      </c>
      <c r="T93" s="17">
        <f t="shared" si="28"/>
        <v>-0.16292895655851844</v>
      </c>
      <c r="U93" s="17">
        <f t="shared" si="21"/>
        <v>0.11712275016212437</v>
      </c>
      <c r="V93" s="17">
        <f t="shared" si="22"/>
        <v>1.4954379266317375</v>
      </c>
      <c r="W93" s="17">
        <f t="shared" si="23"/>
        <v>0.93412992390714433</v>
      </c>
      <c r="X93" s="17">
        <f t="shared" si="24"/>
        <v>-1.1200625597893397</v>
      </c>
      <c r="Y93" s="17">
        <f t="shared" si="25"/>
        <v>0.30146199597608947</v>
      </c>
    </row>
    <row r="94" spans="2:25">
      <c r="B94" s="14">
        <v>43585</v>
      </c>
      <c r="C94" s="17">
        <v>0.11883333333333332</v>
      </c>
      <c r="D94" s="17">
        <v>6.807957979182433E-3</v>
      </c>
      <c r="E94" s="17">
        <v>-0.36152287034840747</v>
      </c>
      <c r="F94" s="17">
        <v>8.53725387995663E-2</v>
      </c>
      <c r="G94" s="17">
        <v>-2.6196185147830287</v>
      </c>
      <c r="H94" s="17">
        <v>0.84</v>
      </c>
      <c r="I94" s="3"/>
      <c r="J94" s="12">
        <v>78</v>
      </c>
      <c r="K94" s="13">
        <f t="shared" si="26"/>
        <v>9.5812801429238287E-2</v>
      </c>
      <c r="M94" s="17">
        <f t="shared" si="27"/>
        <v>1.1385754569841148E-2</v>
      </c>
      <c r="N94" s="17">
        <f t="shared" si="16"/>
        <v>6.5228952599800482E-4</v>
      </c>
      <c r="O94" s="17">
        <f t="shared" si="17"/>
        <v>-3.463851898882022E-2</v>
      </c>
      <c r="P94" s="17">
        <f t="shared" si="18"/>
        <v>8.1797821075127869E-3</v>
      </c>
      <c r="Q94" s="17">
        <f t="shared" si="19"/>
        <v>-0.25099298857726243</v>
      </c>
      <c r="R94" s="17">
        <f t="shared" si="20"/>
        <v>8.0482753200560156E-2</v>
      </c>
      <c r="T94" s="17">
        <f t="shared" si="28"/>
        <v>-0.14831784544740736</v>
      </c>
      <c r="U94" s="17">
        <f t="shared" si="21"/>
        <v>-0.35468852250707372</v>
      </c>
      <c r="V94" s="17">
        <f t="shared" si="22"/>
        <v>-0.83203776623754777</v>
      </c>
      <c r="W94" s="17">
        <f t="shared" si="23"/>
        <v>-0.36414872430618023</v>
      </c>
      <c r="X94" s="17">
        <f t="shared" si="24"/>
        <v>-2.239279653885121</v>
      </c>
      <c r="Y94" s="17">
        <f t="shared" si="25"/>
        <v>0.80146199597608947</v>
      </c>
    </row>
    <row r="95" spans="2:25">
      <c r="B95" s="14">
        <v>43555</v>
      </c>
      <c r="C95" s="17">
        <v>0.12788888888888889</v>
      </c>
      <c r="D95" s="17">
        <v>1.0114208028946026</v>
      </c>
      <c r="E95" s="17">
        <v>2.8958284417312408</v>
      </c>
      <c r="F95" s="17">
        <v>2.0655812886952507</v>
      </c>
      <c r="G95" s="17">
        <v>-5.8748018497013277</v>
      </c>
      <c r="H95" s="17">
        <v>0.68</v>
      </c>
      <c r="I95" s="3"/>
      <c r="J95" s="12">
        <v>79</v>
      </c>
      <c r="K95" s="13">
        <f t="shared" si="26"/>
        <v>9.2938417386361133E-2</v>
      </c>
      <c r="M95" s="17">
        <f t="shared" si="27"/>
        <v>1.1885790934633518E-2</v>
      </c>
      <c r="N95" s="17">
        <f t="shared" si="16"/>
        <v>9.3999848732667063E-2</v>
      </c>
      <c r="O95" s="17">
        <f t="shared" si="17"/>
        <v>0.2691337123969138</v>
      </c>
      <c r="P95" s="17">
        <f t="shared" si="18"/>
        <v>0.19197185595421692</v>
      </c>
      <c r="Q95" s="17">
        <f t="shared" si="19"/>
        <v>-0.54599478636970844</v>
      </c>
      <c r="R95" s="17">
        <f t="shared" si="20"/>
        <v>6.3198123822725577E-2</v>
      </c>
      <c r="T95" s="17">
        <f t="shared" si="28"/>
        <v>-0.1392622898918518</v>
      </c>
      <c r="U95" s="17">
        <f t="shared" si="21"/>
        <v>0.64992432240834641</v>
      </c>
      <c r="V95" s="17">
        <f t="shared" si="22"/>
        <v>2.4253135458421005</v>
      </c>
      <c r="W95" s="17">
        <f t="shared" si="23"/>
        <v>1.6160600255895041</v>
      </c>
      <c r="X95" s="17">
        <f t="shared" si="24"/>
        <v>-5.49446298880342</v>
      </c>
      <c r="Y95" s="17">
        <f t="shared" si="25"/>
        <v>0.64146199597608955</v>
      </c>
    </row>
    <row r="96" spans="2:25">
      <c r="B96" s="14">
        <v>43524</v>
      </c>
      <c r="C96" s="17">
        <v>0.13825347222222223</v>
      </c>
      <c r="D96" s="17">
        <v>-0.3389848379409921</v>
      </c>
      <c r="E96" s="17">
        <v>-1.1329188249324051</v>
      </c>
      <c r="F96" s="17">
        <v>-2.6592330405117437E-2</v>
      </c>
      <c r="G96" s="17">
        <v>5.8859137466009015</v>
      </c>
      <c r="H96" s="17">
        <v>0.84</v>
      </c>
      <c r="I96" s="3"/>
      <c r="J96" s="12">
        <v>80</v>
      </c>
      <c r="K96" s="13">
        <f t="shared" si="26"/>
        <v>9.0150264864770291E-2</v>
      </c>
      <c r="M96" s="17">
        <f t="shared" si="27"/>
        <v>1.2463587139307496E-2</v>
      </c>
      <c r="N96" s="17">
        <f t="shared" si="16"/>
        <v>-3.055957292552167E-2</v>
      </c>
      <c r="O96" s="17">
        <f t="shared" si="17"/>
        <v>-0.10213293213794064</v>
      </c>
      <c r="P96" s="17">
        <f t="shared" si="18"/>
        <v>-2.397305629392821E-3</v>
      </c>
      <c r="Q96" s="17">
        <f t="shared" si="19"/>
        <v>0.53061668322726374</v>
      </c>
      <c r="R96" s="17">
        <f t="shared" si="20"/>
        <v>7.5726222486407035E-2</v>
      </c>
      <c r="T96" s="17">
        <f t="shared" si="28"/>
        <v>-0.12889770655851845</v>
      </c>
      <c r="U96" s="17">
        <f t="shared" si="21"/>
        <v>-0.70048131842724826</v>
      </c>
      <c r="V96" s="17">
        <f t="shared" si="22"/>
        <v>-1.6034337208215454</v>
      </c>
      <c r="W96" s="17">
        <f t="shared" si="23"/>
        <v>-0.47611359351086396</v>
      </c>
      <c r="X96" s="17">
        <f t="shared" si="24"/>
        <v>6.2662526074988092</v>
      </c>
      <c r="Y96" s="17">
        <f t="shared" si="25"/>
        <v>0.80146199597608947</v>
      </c>
    </row>
    <row r="97" spans="2:25">
      <c r="B97" s="14">
        <v>43496</v>
      </c>
      <c r="C97" s="17">
        <v>0.15596875000000002</v>
      </c>
      <c r="D97" s="17">
        <v>0.21714666117196302</v>
      </c>
      <c r="E97" s="17">
        <v>-1.2202578997536073</v>
      </c>
      <c r="F97" s="17">
        <v>-0.45548729838525981</v>
      </c>
      <c r="G97" s="17">
        <v>8.8016446497295</v>
      </c>
      <c r="H97" s="17">
        <v>-0.2</v>
      </c>
      <c r="I97" s="3"/>
      <c r="J97" s="12">
        <v>81</v>
      </c>
      <c r="K97" s="13">
        <f t="shared" si="26"/>
        <v>8.744575691882718E-2</v>
      </c>
      <c r="M97" s="17">
        <f t="shared" si="27"/>
        <v>1.3638805399433329E-2</v>
      </c>
      <c r="N97" s="17">
        <f t="shared" si="16"/>
        <v>1.8988554148578408E-2</v>
      </c>
      <c r="O97" s="17">
        <f t="shared" si="17"/>
        <v>-0.10670637568013253</v>
      </c>
      <c r="P97" s="17">
        <f t="shared" si="18"/>
        <v>-3.9830431574210734E-2</v>
      </c>
      <c r="Q97" s="17">
        <f t="shared" si="19"/>
        <v>0.76966647852614167</v>
      </c>
      <c r="R97" s="17">
        <f t="shared" si="20"/>
        <v>-1.7489151383765437E-2</v>
      </c>
      <c r="T97" s="17">
        <f t="shared" si="28"/>
        <v>-0.11118242878074067</v>
      </c>
      <c r="U97" s="17">
        <f t="shared" si="21"/>
        <v>-0.14434981931429314</v>
      </c>
      <c r="V97" s="17">
        <f t="shared" si="22"/>
        <v>-1.6907727956427476</v>
      </c>
      <c r="W97" s="17">
        <f t="shared" si="23"/>
        <v>-0.90500856149100639</v>
      </c>
      <c r="X97" s="17">
        <f t="shared" si="24"/>
        <v>9.1819835106274077</v>
      </c>
      <c r="Y97" s="17">
        <f t="shared" si="25"/>
        <v>-0.23853800402391057</v>
      </c>
    </row>
    <row r="98" spans="2:25">
      <c r="B98" s="14">
        <v>43465</v>
      </c>
      <c r="C98" s="17">
        <v>0.15672222222222223</v>
      </c>
      <c r="D98" s="17">
        <v>0.876734815699165</v>
      </c>
      <c r="E98" s="17">
        <v>2.8423461956396112</v>
      </c>
      <c r="F98" s="17">
        <v>1.6195608819464358</v>
      </c>
      <c r="G98" s="17">
        <v>-10.86795084511305</v>
      </c>
      <c r="H98" s="17">
        <v>-0.45000000000000007</v>
      </c>
      <c r="I98" s="3"/>
      <c r="J98" s="12">
        <v>82</v>
      </c>
      <c r="K98" s="13">
        <f t="shared" si="26"/>
        <v>8.4822384211262369E-2</v>
      </c>
      <c r="M98" s="17">
        <f t="shared" si="27"/>
        <v>1.3293552547776175E-2</v>
      </c>
      <c r="N98" s="17">
        <f t="shared" si="16"/>
        <v>7.4366737388624871E-2</v>
      </c>
      <c r="O98" s="17">
        <f t="shared" si="17"/>
        <v>0.24109458106796303</v>
      </c>
      <c r="P98" s="17">
        <f t="shared" si="18"/>
        <v>0.13737501538199151</v>
      </c>
      <c r="Q98" s="17">
        <f t="shared" si="19"/>
        <v>-0.92184550217329275</v>
      </c>
      <c r="R98" s="17">
        <f t="shared" si="20"/>
        <v>-3.8170072895068075E-2</v>
      </c>
      <c r="T98" s="17">
        <f t="shared" si="28"/>
        <v>-0.11042895655851845</v>
      </c>
      <c r="U98" s="17">
        <f t="shared" si="21"/>
        <v>0.51523833521290885</v>
      </c>
      <c r="V98" s="17">
        <f t="shared" si="22"/>
        <v>2.3718312997504709</v>
      </c>
      <c r="W98" s="17">
        <f t="shared" si="23"/>
        <v>1.1700396188406892</v>
      </c>
      <c r="X98" s="17">
        <f t="shared" si="24"/>
        <v>-10.487611984215143</v>
      </c>
      <c r="Y98" s="17">
        <f t="shared" si="25"/>
        <v>-0.48853800402391062</v>
      </c>
    </row>
    <row r="99" spans="2:25">
      <c r="B99" s="14">
        <v>43434</v>
      </c>
      <c r="C99" s="17">
        <v>0.15166666666666667</v>
      </c>
      <c r="D99" s="17">
        <v>0.36481122891101059</v>
      </c>
      <c r="E99" s="17">
        <v>2.2737483270830472</v>
      </c>
      <c r="F99" s="17">
        <v>1.6884084627937002</v>
      </c>
      <c r="G99" s="17">
        <v>0.6565386965188269</v>
      </c>
      <c r="H99" s="17">
        <v>0.33</v>
      </c>
      <c r="I99" s="3"/>
      <c r="J99" s="12">
        <v>83</v>
      </c>
      <c r="K99" s="13">
        <f t="shared" si="26"/>
        <v>8.2277712684924495E-2</v>
      </c>
      <c r="M99" s="17">
        <f t="shared" si="27"/>
        <v>1.2478786423880216E-2</v>
      </c>
      <c r="N99" s="17">
        <f t="shared" si="16"/>
        <v>3.0015833476574348E-2</v>
      </c>
      <c r="O99" s="17">
        <f t="shared" si="17"/>
        <v>0.18707881157356668</v>
      </c>
      <c r="P99" s="17">
        <f t="shared" si="18"/>
        <v>0.13891838639653509</v>
      </c>
      <c r="Q99" s="17">
        <f t="shared" si="19"/>
        <v>5.401850223871088E-2</v>
      </c>
      <c r="R99" s="17">
        <f t="shared" si="20"/>
        <v>2.7151645186025086E-2</v>
      </c>
      <c r="T99" s="17">
        <f t="shared" si="28"/>
        <v>-0.11548451211407401</v>
      </c>
      <c r="U99" s="17">
        <f t="shared" si="21"/>
        <v>3.3147484247544323E-3</v>
      </c>
      <c r="V99" s="17">
        <f t="shared" si="22"/>
        <v>1.8032334311939069</v>
      </c>
      <c r="W99" s="17">
        <f t="shared" si="23"/>
        <v>1.2388871996879536</v>
      </c>
      <c r="X99" s="17">
        <f t="shared" si="24"/>
        <v>1.0368775574167346</v>
      </c>
      <c r="Y99" s="17">
        <f t="shared" si="25"/>
        <v>0.29146199597608946</v>
      </c>
    </row>
    <row r="100" spans="2:25">
      <c r="B100" s="14">
        <v>43404</v>
      </c>
      <c r="C100" s="17">
        <v>0.16855208333333332</v>
      </c>
      <c r="D100" s="17">
        <v>1.1891809969201361</v>
      </c>
      <c r="E100" s="17">
        <v>2.3484426804772474</v>
      </c>
      <c r="F100" s="17">
        <v>1.2066480196271323</v>
      </c>
      <c r="G100" s="17">
        <v>-7.7954084909558912</v>
      </c>
      <c r="H100" s="17">
        <v>-1.34</v>
      </c>
      <c r="I100" s="3"/>
      <c r="J100" s="12">
        <v>84</v>
      </c>
      <c r="K100" s="13">
        <f t="shared" si="26"/>
        <v>7.9809381304376759E-2</v>
      </c>
      <c r="M100" s="17">
        <f t="shared" si="27"/>
        <v>1.3452037488397087E-2</v>
      </c>
      <c r="N100" s="17">
        <f t="shared" si="16"/>
        <v>9.490779962311803E-2</v>
      </c>
      <c r="O100" s="17">
        <f t="shared" si="17"/>
        <v>0.18742775735768127</v>
      </c>
      <c r="P100" s="17">
        <f t="shared" si="18"/>
        <v>9.6301831898592899E-2</v>
      </c>
      <c r="Q100" s="17">
        <f t="shared" si="19"/>
        <v>-0.62214672867807497</v>
      </c>
      <c r="R100" s="17">
        <f t="shared" si="20"/>
        <v>-0.10694457094786486</v>
      </c>
      <c r="T100" s="17">
        <f t="shared" si="28"/>
        <v>-9.8599095447407359E-2</v>
      </c>
      <c r="U100" s="17">
        <f t="shared" si="21"/>
        <v>0.82768451643387997</v>
      </c>
      <c r="V100" s="17">
        <f t="shared" si="22"/>
        <v>1.8779277845881071</v>
      </c>
      <c r="W100" s="17">
        <f t="shared" si="23"/>
        <v>0.75712675652138572</v>
      </c>
      <c r="X100" s="17">
        <f t="shared" si="24"/>
        <v>-7.4150696300579835</v>
      </c>
      <c r="Y100" s="17">
        <f t="shared" si="25"/>
        <v>-1.3785380040239106</v>
      </c>
    </row>
    <row r="101" spans="2:25">
      <c r="B101" s="14">
        <v>43373</v>
      </c>
      <c r="C101" s="17">
        <v>0.14340277777777777</v>
      </c>
      <c r="D101" s="17">
        <v>0.85763574228345796</v>
      </c>
      <c r="E101" s="17">
        <v>1.4644711059163207</v>
      </c>
      <c r="F101" s="17">
        <v>0.86466708391508273</v>
      </c>
      <c r="G101" s="17">
        <v>-7.1230154666927392</v>
      </c>
      <c r="H101" s="17">
        <v>-0.88</v>
      </c>
      <c r="I101" s="3"/>
      <c r="J101" s="12">
        <v>85</v>
      </c>
      <c r="K101" s="13">
        <f t="shared" si="26"/>
        <v>7.741509986524546E-2</v>
      </c>
      <c r="M101" s="17">
        <f t="shared" si="27"/>
        <v>1.1101540362620269E-2</v>
      </c>
      <c r="N101" s="17">
        <f t="shared" si="16"/>
        <v>6.6393956636877818E-2</v>
      </c>
      <c r="O101" s="17">
        <f t="shared" si="17"/>
        <v>0.11337217691427842</v>
      </c>
      <c r="P101" s="17">
        <f t="shared" si="18"/>
        <v>6.6938288651476704E-2</v>
      </c>
      <c r="Q101" s="17">
        <f t="shared" si="19"/>
        <v>-0.55142895369570644</v>
      </c>
      <c r="R101" s="17">
        <f t="shared" si="20"/>
        <v>-6.8125287881416002E-2</v>
      </c>
      <c r="T101" s="17">
        <f t="shared" si="28"/>
        <v>-0.12374840100296292</v>
      </c>
      <c r="U101" s="17">
        <f t="shared" si="21"/>
        <v>0.4961392617972018</v>
      </c>
      <c r="V101" s="17">
        <f t="shared" si="22"/>
        <v>0.99395621002718038</v>
      </c>
      <c r="W101" s="17">
        <f t="shared" si="23"/>
        <v>0.41514582080933621</v>
      </c>
      <c r="X101" s="17">
        <f t="shared" si="24"/>
        <v>-6.7426766057948315</v>
      </c>
      <c r="Y101" s="17">
        <f t="shared" si="25"/>
        <v>-0.9185380040239105</v>
      </c>
    </row>
    <row r="102" spans="2:25">
      <c r="B102" s="14">
        <v>43343</v>
      </c>
      <c r="C102" s="17">
        <v>0.15844444444444444</v>
      </c>
      <c r="D102" s="17">
        <v>0.39296068748937429</v>
      </c>
      <c r="E102" s="17">
        <v>0.57046051721754143</v>
      </c>
      <c r="F102" s="17">
        <v>0.84967954942707369</v>
      </c>
      <c r="G102" s="17">
        <v>-0.73671937909670637</v>
      </c>
      <c r="H102" s="17">
        <v>0.44</v>
      </c>
      <c r="I102" s="3"/>
      <c r="J102" s="12">
        <v>86</v>
      </c>
      <c r="K102" s="13">
        <f t="shared" si="26"/>
        <v>7.5092646869288099E-2</v>
      </c>
      <c r="M102" s="17">
        <f t="shared" si="27"/>
        <v>1.1898012715067203E-2</v>
      </c>
      <c r="N102" s="17">
        <f t="shared" si="16"/>
        <v>2.950845813915226E-2</v>
      </c>
      <c r="O102" s="17">
        <f t="shared" si="17"/>
        <v>4.2837390172288284E-2</v>
      </c>
      <c r="P102" s="17">
        <f t="shared" si="18"/>
        <v>6.3804686357183074E-2</v>
      </c>
      <c r="Q102" s="17">
        <f t="shared" si="19"/>
        <v>-5.5322208176270163E-2</v>
      </c>
      <c r="R102" s="17">
        <f t="shared" si="20"/>
        <v>3.3040764622486764E-2</v>
      </c>
      <c r="T102" s="17">
        <f t="shared" si="28"/>
        <v>-0.10870673433629624</v>
      </c>
      <c r="U102" s="17">
        <f t="shared" si="21"/>
        <v>3.1464207003118139E-2</v>
      </c>
      <c r="V102" s="17">
        <f t="shared" si="22"/>
        <v>9.9945621328401124E-2</v>
      </c>
      <c r="W102" s="17">
        <f t="shared" si="23"/>
        <v>0.40015828632132716</v>
      </c>
      <c r="X102" s="17">
        <f t="shared" si="24"/>
        <v>-0.35638051819879873</v>
      </c>
      <c r="Y102" s="17">
        <f t="shared" si="25"/>
        <v>0.40146199597608945</v>
      </c>
    </row>
    <row r="103" spans="2:25">
      <c r="B103" s="14">
        <v>43312</v>
      </c>
      <c r="C103" s="17">
        <v>0.16699999999999998</v>
      </c>
      <c r="D103" s="17">
        <v>1.1794780795634896</v>
      </c>
      <c r="E103" s="17">
        <v>2.4557852389747614</v>
      </c>
      <c r="F103" s="17">
        <v>1.9392007602379691</v>
      </c>
      <c r="G103" s="17">
        <v>-6.0627843903244383</v>
      </c>
      <c r="H103" s="17">
        <v>0.64</v>
      </c>
      <c r="I103" s="3"/>
      <c r="J103" s="12">
        <v>87</v>
      </c>
      <c r="K103" s="13">
        <f t="shared" si="26"/>
        <v>7.2839867463209459E-2</v>
      </c>
      <c r="M103" s="17">
        <f t="shared" si="27"/>
        <v>1.2164257866355978E-2</v>
      </c>
      <c r="N103" s="17">
        <f t="shared" si="16"/>
        <v>8.5913026991165403E-2</v>
      </c>
      <c r="O103" s="17">
        <f t="shared" si="17"/>
        <v>0.17887907132502778</v>
      </c>
      <c r="P103" s="17">
        <f t="shared" si="18"/>
        <v>0.14125112636028869</v>
      </c>
      <c r="Q103" s="17">
        <f t="shared" si="19"/>
        <v>-0.44161241144924723</v>
      </c>
      <c r="R103" s="17">
        <f t="shared" si="20"/>
        <v>4.6617515176454058E-2</v>
      </c>
      <c r="T103" s="17">
        <f t="shared" si="28"/>
        <v>-0.1001511787807407</v>
      </c>
      <c r="U103" s="17">
        <f t="shared" si="21"/>
        <v>0.81798159907723345</v>
      </c>
      <c r="V103" s="17">
        <f t="shared" si="22"/>
        <v>1.9852703430856211</v>
      </c>
      <c r="W103" s="17">
        <f t="shared" si="23"/>
        <v>1.4896794971322225</v>
      </c>
      <c r="X103" s="17">
        <f t="shared" si="24"/>
        <v>-5.6824455294265306</v>
      </c>
      <c r="Y103" s="17">
        <f t="shared" si="25"/>
        <v>0.60146199597608951</v>
      </c>
    </row>
    <row r="104" spans="2:25">
      <c r="B104" s="14">
        <v>43281</v>
      </c>
      <c r="C104" s="17">
        <v>0.15063888888888891</v>
      </c>
      <c r="D104" s="17">
        <v>-0.72447013487475509</v>
      </c>
      <c r="E104" s="17">
        <v>-2.3554466306291988</v>
      </c>
      <c r="F104" s="17">
        <v>-1.663584152633113</v>
      </c>
      <c r="G104" s="17">
        <v>3.760931006668855</v>
      </c>
      <c r="H104" s="17">
        <v>0.78</v>
      </c>
      <c r="I104" s="3"/>
      <c r="J104" s="12">
        <v>88</v>
      </c>
      <c r="K104" s="13">
        <f t="shared" si="26"/>
        <v>7.0654671439313171E-2</v>
      </c>
      <c r="M104" s="17">
        <f t="shared" si="27"/>
        <v>1.0643341200427649E-2</v>
      </c>
      <c r="N104" s="17">
        <f t="shared" si="16"/>
        <v>-5.1187199347170718E-2</v>
      </c>
      <c r="O104" s="17">
        <f t="shared" si="17"/>
        <v>-0.1664233077799433</v>
      </c>
      <c r="P104" s="17">
        <f t="shared" si="18"/>
        <v>-0.11753999171594082</v>
      </c>
      <c r="Q104" s="17">
        <f t="shared" si="19"/>
        <v>0.26572734458211328</v>
      </c>
      <c r="R104" s="17">
        <f t="shared" si="20"/>
        <v>5.5110643722664276E-2</v>
      </c>
      <c r="T104" s="17">
        <f t="shared" si="28"/>
        <v>-0.11651228989185178</v>
      </c>
      <c r="U104" s="17">
        <f t="shared" si="21"/>
        <v>-1.0859666153610112</v>
      </c>
      <c r="V104" s="17">
        <f t="shared" si="22"/>
        <v>-2.8259615265183391</v>
      </c>
      <c r="W104" s="17">
        <f t="shared" si="23"/>
        <v>-2.1131054157388593</v>
      </c>
      <c r="X104" s="17">
        <f t="shared" si="24"/>
        <v>4.1412698675667627</v>
      </c>
      <c r="Y104" s="17">
        <f t="shared" si="25"/>
        <v>0.74146199597608953</v>
      </c>
    </row>
    <row r="105" spans="2:25">
      <c r="B105" s="14">
        <v>43251</v>
      </c>
      <c r="C105" s="17">
        <v>0.14369444444444443</v>
      </c>
      <c r="D105" s="17">
        <v>0.45735332341572121</v>
      </c>
      <c r="E105" s="17">
        <v>0.91097205255417091</v>
      </c>
      <c r="F105" s="17">
        <v>0.96909891492371614</v>
      </c>
      <c r="G105" s="17">
        <v>-1.9285386995856135</v>
      </c>
      <c r="H105" s="17">
        <v>-0.26</v>
      </c>
      <c r="I105" s="3"/>
      <c r="J105" s="12">
        <v>89</v>
      </c>
      <c r="K105" s="13">
        <f t="shared" si="26"/>
        <v>6.853503129613378E-2</v>
      </c>
      <c r="M105" s="17">
        <f t="shared" si="27"/>
        <v>9.8481032470805561E-3</v>
      </c>
      <c r="N105" s="17">
        <f t="shared" si="16"/>
        <v>3.1344724333687249E-2</v>
      </c>
      <c r="O105" s="17">
        <f t="shared" si="17"/>
        <v>6.2433498131703333E-2</v>
      </c>
      <c r="P105" s="17">
        <f t="shared" si="18"/>
        <v>6.6417224463346178E-2</v>
      </c>
      <c r="Q105" s="17">
        <f t="shared" si="19"/>
        <v>-0.13217246013190517</v>
      </c>
      <c r="R105" s="17">
        <f t="shared" si="20"/>
        <v>-1.7819108136994784E-2</v>
      </c>
      <c r="T105" s="17">
        <f t="shared" si="28"/>
        <v>-0.12345673433629625</v>
      </c>
      <c r="U105" s="17">
        <f t="shared" si="21"/>
        <v>9.5856842929465058E-2</v>
      </c>
      <c r="V105" s="17">
        <f t="shared" si="22"/>
        <v>0.4404571566650306</v>
      </c>
      <c r="W105" s="17">
        <f t="shared" si="23"/>
        <v>0.51957765181796955</v>
      </c>
      <c r="X105" s="17">
        <f t="shared" si="24"/>
        <v>-1.5481998386877058</v>
      </c>
      <c r="Y105" s="17">
        <f t="shared" si="25"/>
        <v>-0.29853800402391056</v>
      </c>
    </row>
    <row r="106" spans="2:25">
      <c r="B106" s="14">
        <v>43220</v>
      </c>
      <c r="C106" s="17">
        <v>0.16135069444444444</v>
      </c>
      <c r="D106" s="17">
        <v>0.18505282870424633</v>
      </c>
      <c r="E106" s="17">
        <v>0.59639055806908203</v>
      </c>
      <c r="F106" s="17">
        <v>0.80949597233643811</v>
      </c>
      <c r="G106" s="17">
        <v>-1.4593147903709691</v>
      </c>
      <c r="H106" s="17">
        <v>0.45000000000000007</v>
      </c>
      <c r="I106" s="3"/>
      <c r="J106" s="12">
        <v>90</v>
      </c>
      <c r="K106" s="13">
        <f t="shared" si="26"/>
        <v>6.6478980357249765E-2</v>
      </c>
      <c r="M106" s="17">
        <f t="shared" si="27"/>
        <v>1.0726429646600831E-2</v>
      </c>
      <c r="N106" s="17">
        <f t="shared" si="16"/>
        <v>1.2302123364483096E-2</v>
      </c>
      <c r="O106" s="17">
        <f t="shared" si="17"/>
        <v>3.9647436195123731E-2</v>
      </c>
      <c r="P106" s="17">
        <f t="shared" si="18"/>
        <v>5.3814466844226867E-2</v>
      </c>
      <c r="Q106" s="17">
        <f t="shared" si="19"/>
        <v>-9.7013759284115708E-2</v>
      </c>
      <c r="R106" s="17">
        <f t="shared" si="20"/>
        <v>2.9915541160762397E-2</v>
      </c>
      <c r="T106" s="17">
        <f t="shared" si="28"/>
        <v>-0.10580048433629624</v>
      </c>
      <c r="U106" s="17">
        <f t="shared" si="21"/>
        <v>-0.17644365178200982</v>
      </c>
      <c r="V106" s="17">
        <f t="shared" si="22"/>
        <v>0.12587566217994173</v>
      </c>
      <c r="W106" s="17">
        <f t="shared" si="23"/>
        <v>0.35997470923069158</v>
      </c>
      <c r="X106" s="17">
        <f t="shared" si="24"/>
        <v>-1.0789759294730614</v>
      </c>
      <c r="Y106" s="17">
        <f t="shared" si="25"/>
        <v>0.41146199597608951</v>
      </c>
    </row>
    <row r="107" spans="2:25">
      <c r="B107" s="14">
        <v>43190</v>
      </c>
      <c r="C107" s="17">
        <v>0.18244791666666665</v>
      </c>
      <c r="D107" s="17">
        <v>5.931855728398272E-2</v>
      </c>
      <c r="E107" s="17">
        <v>-0.8553554200690261</v>
      </c>
      <c r="F107" s="17">
        <v>-0.63501752451463611</v>
      </c>
      <c r="G107" s="17">
        <v>0.87605667326513537</v>
      </c>
      <c r="H107" s="17">
        <v>1.07</v>
      </c>
      <c r="I107" s="3"/>
      <c r="J107" s="12">
        <v>91</v>
      </c>
      <c r="K107" s="13">
        <f t="shared" si="26"/>
        <v>6.4484610946532267E-2</v>
      </c>
      <c r="M107" s="17">
        <f t="shared" si="27"/>
        <v>1.1765082924255339E-2</v>
      </c>
      <c r="N107" s="17">
        <f t="shared" si="16"/>
        <v>3.8251340883672133E-3</v>
      </c>
      <c r="O107" s="17">
        <f t="shared" si="17"/>
        <v>-5.5157261484158823E-2</v>
      </c>
      <c r="P107" s="17">
        <f t="shared" si="18"/>
        <v>-4.0948858012556329E-2</v>
      </c>
      <c r="Q107" s="17">
        <f t="shared" si="19"/>
        <v>5.6492173742615587E-2</v>
      </c>
      <c r="R107" s="17">
        <f t="shared" si="20"/>
        <v>6.8998533712789537E-2</v>
      </c>
      <c r="T107" s="17">
        <f t="shared" si="28"/>
        <v>-8.4703262114074029E-2</v>
      </c>
      <c r="U107" s="17">
        <f t="shared" si="21"/>
        <v>-0.30217792320227344</v>
      </c>
      <c r="V107" s="17">
        <f t="shared" si="22"/>
        <v>-1.3258703159581664</v>
      </c>
      <c r="W107" s="17">
        <f t="shared" si="23"/>
        <v>-1.0845387876203827</v>
      </c>
      <c r="X107" s="17">
        <f t="shared" si="24"/>
        <v>1.2563955341630431</v>
      </c>
      <c r="Y107" s="17">
        <f t="shared" si="25"/>
        <v>1.0314619959760896</v>
      </c>
    </row>
    <row r="108" spans="2:25">
      <c r="B108" s="14">
        <v>43159</v>
      </c>
      <c r="C108" s="17">
        <v>0.19062499999999999</v>
      </c>
      <c r="D108" s="17">
        <v>-0.29296011320421034</v>
      </c>
      <c r="E108" s="17">
        <v>-2.5642268071209062</v>
      </c>
      <c r="F108" s="17">
        <v>-1.3787478639117667</v>
      </c>
      <c r="G108" s="17">
        <v>7.6706279828952617</v>
      </c>
      <c r="H108" s="17">
        <v>0.36</v>
      </c>
      <c r="I108" s="3"/>
      <c r="J108" s="12">
        <v>92</v>
      </c>
      <c r="K108" s="13">
        <f t="shared" si="26"/>
        <v>6.255007261813629E-2</v>
      </c>
      <c r="M108" s="17">
        <f t="shared" si="27"/>
        <v>1.192360759283223E-2</v>
      </c>
      <c r="N108" s="17">
        <f t="shared" si="16"/>
        <v>-1.8324676355140786E-2</v>
      </c>
      <c r="O108" s="17">
        <f t="shared" si="17"/>
        <v>-0.16039257299478443</v>
      </c>
      <c r="P108" s="17">
        <f t="shared" si="18"/>
        <v>-8.6240779009781304E-2</v>
      </c>
      <c r="Q108" s="17">
        <f t="shared" si="19"/>
        <v>0.47979833735680694</v>
      </c>
      <c r="R108" s="17">
        <f t="shared" si="20"/>
        <v>2.2518026142529065E-2</v>
      </c>
      <c r="T108" s="17">
        <f t="shared" si="28"/>
        <v>-7.6526178780740695E-2</v>
      </c>
      <c r="U108" s="17">
        <f t="shared" si="21"/>
        <v>-0.65445659369046649</v>
      </c>
      <c r="V108" s="17">
        <f t="shared" si="22"/>
        <v>-3.0347417030100465</v>
      </c>
      <c r="W108" s="17">
        <f t="shared" si="23"/>
        <v>-1.8282691270175133</v>
      </c>
      <c r="X108" s="17">
        <f t="shared" si="24"/>
        <v>8.0509668437931694</v>
      </c>
      <c r="Y108" s="17">
        <f t="shared" si="25"/>
        <v>0.32146199597608943</v>
      </c>
    </row>
    <row r="109" spans="2:25">
      <c r="B109" s="14">
        <v>43131</v>
      </c>
      <c r="C109" s="17">
        <v>0.24108333333333329</v>
      </c>
      <c r="D109" s="17">
        <v>1.0410616147625174</v>
      </c>
      <c r="E109" s="17">
        <v>2.9065215982128967</v>
      </c>
      <c r="F109" s="17">
        <v>2.0925645066960152</v>
      </c>
      <c r="G109" s="17">
        <v>1.9068975654444875</v>
      </c>
      <c r="H109" s="17">
        <v>0.93</v>
      </c>
      <c r="I109" s="3"/>
      <c r="J109" s="12">
        <v>93</v>
      </c>
      <c r="K109" s="13">
        <f t="shared" si="26"/>
        <v>6.0673570439592199E-2</v>
      </c>
      <c r="M109" s="17">
        <f t="shared" si="27"/>
        <v>1.4627386606811683E-2</v>
      </c>
      <c r="N109" s="17">
        <f t="shared" si="16"/>
        <v>6.316492521524919E-2</v>
      </c>
      <c r="O109" s="17">
        <f t="shared" si="17"/>
        <v>0.17634904292336628</v>
      </c>
      <c r="P109" s="17">
        <f t="shared" si="18"/>
        <v>0.12696335999641117</v>
      </c>
      <c r="Q109" s="17">
        <f t="shared" si="19"/>
        <v>0.11569828375808298</v>
      </c>
      <c r="R109" s="17">
        <f t="shared" si="20"/>
        <v>5.6426420508820747E-2</v>
      </c>
      <c r="T109" s="17">
        <f t="shared" si="28"/>
        <v>-2.6067845447407395E-2</v>
      </c>
      <c r="U109" s="17">
        <f t="shared" si="21"/>
        <v>0.6795651342762612</v>
      </c>
      <c r="V109" s="17">
        <f t="shared" si="22"/>
        <v>2.4360067023237564</v>
      </c>
      <c r="W109" s="17">
        <f t="shared" si="23"/>
        <v>1.6430432435902687</v>
      </c>
      <c r="X109" s="17">
        <f t="shared" si="24"/>
        <v>2.2872364263423952</v>
      </c>
      <c r="Y109" s="17">
        <f t="shared" si="25"/>
        <v>0.89146199597608955</v>
      </c>
    </row>
    <row r="110" spans="2:25">
      <c r="B110" s="14">
        <v>43100</v>
      </c>
      <c r="C110" s="17">
        <v>0.27854166666666663</v>
      </c>
      <c r="D110" s="17">
        <v>1.6100016457542221</v>
      </c>
      <c r="E110" s="17">
        <v>1.5623100919661237</v>
      </c>
      <c r="F110" s="17">
        <v>1.1652744211233523</v>
      </c>
      <c r="G110" s="17">
        <v>-8.0752547477284118</v>
      </c>
      <c r="H110" s="17">
        <v>-1.58</v>
      </c>
      <c r="I110" s="3"/>
      <c r="J110" s="12">
        <v>94</v>
      </c>
      <c r="K110" s="13">
        <f t="shared" si="26"/>
        <v>5.885336332640443E-2</v>
      </c>
      <c r="M110" s="17">
        <f t="shared" si="27"/>
        <v>1.6393113909875565E-2</v>
      </c>
      <c r="N110" s="17">
        <f t="shared" si="16"/>
        <v>9.4754011813682315E-2</v>
      </c>
      <c r="O110" s="17">
        <f t="shared" si="17"/>
        <v>9.1947203470990599E-2</v>
      </c>
      <c r="P110" s="17">
        <f t="shared" si="18"/>
        <v>6.8580318881338254E-2</v>
      </c>
      <c r="Q110" s="17">
        <f t="shared" si="19"/>
        <v>-0.47525590162133258</v>
      </c>
      <c r="R110" s="17">
        <f t="shared" si="20"/>
        <v>-9.2988314055719001E-2</v>
      </c>
      <c r="T110" s="17">
        <f t="shared" si="28"/>
        <v>1.1390487885925948E-2</v>
      </c>
      <c r="U110" s="17">
        <f t="shared" si="21"/>
        <v>1.248505165267966</v>
      </c>
      <c r="V110" s="17">
        <f t="shared" si="22"/>
        <v>1.0917951960769834</v>
      </c>
      <c r="W110" s="17">
        <f t="shared" si="23"/>
        <v>0.71575315801760575</v>
      </c>
      <c r="X110" s="17">
        <f t="shared" si="24"/>
        <v>-7.6949158868305041</v>
      </c>
      <c r="Y110" s="17">
        <f t="shared" si="25"/>
        <v>-1.6185380040239106</v>
      </c>
    </row>
    <row r="111" spans="2:25">
      <c r="B111" s="14">
        <v>43069</v>
      </c>
      <c r="C111" s="17">
        <v>0.32291666666666669</v>
      </c>
      <c r="D111" s="17">
        <v>0.61783028510413729</v>
      </c>
      <c r="E111" s="17">
        <v>1.3618327507173511</v>
      </c>
      <c r="F111" s="17">
        <v>1.145146566588906</v>
      </c>
      <c r="G111" s="17">
        <v>-6.2601733782243318</v>
      </c>
      <c r="H111" s="17">
        <v>0.18</v>
      </c>
      <c r="I111" s="3"/>
      <c r="J111" s="12">
        <v>95</v>
      </c>
      <c r="K111" s="13">
        <f t="shared" si="26"/>
        <v>5.7087762426612294E-2</v>
      </c>
      <c r="M111" s="17">
        <f t="shared" si="27"/>
        <v>1.8434589950260222E-2</v>
      </c>
      <c r="N111" s="17">
        <f t="shared" si="16"/>
        <v>3.5270548535991132E-2</v>
      </c>
      <c r="O111" s="17">
        <f t="shared" si="17"/>
        <v>7.7743984537732069E-2</v>
      </c>
      <c r="P111" s="17">
        <f t="shared" si="18"/>
        <v>6.5373855137078218E-2</v>
      </c>
      <c r="Q111" s="17">
        <f t="shared" si="19"/>
        <v>-0.35737929056547357</v>
      </c>
      <c r="R111" s="17">
        <f t="shared" si="20"/>
        <v>1.0275797236790212E-2</v>
      </c>
      <c r="T111" s="17">
        <f t="shared" si="28"/>
        <v>5.5765487885926002E-2</v>
      </c>
      <c r="U111" s="17">
        <f t="shared" si="21"/>
        <v>0.25633380461788113</v>
      </c>
      <c r="V111" s="17">
        <f t="shared" si="22"/>
        <v>0.8913178548282108</v>
      </c>
      <c r="W111" s="17">
        <f t="shared" si="23"/>
        <v>0.69562530348315943</v>
      </c>
      <c r="X111" s="17">
        <f t="shared" si="24"/>
        <v>-5.8798345173264241</v>
      </c>
      <c r="Y111" s="17">
        <f t="shared" si="25"/>
        <v>0.14146199597608944</v>
      </c>
    </row>
    <row r="112" spans="2:25">
      <c r="B112" s="14">
        <v>43039</v>
      </c>
      <c r="C112" s="17">
        <v>0.34333333333333332</v>
      </c>
      <c r="D112" s="17">
        <v>1.1557922461993497</v>
      </c>
      <c r="E112" s="17">
        <v>2.4851778396208113</v>
      </c>
      <c r="F112" s="17">
        <v>2.2357259887591407</v>
      </c>
      <c r="G112" s="17">
        <v>-0.98441307083095841</v>
      </c>
      <c r="H112" s="17">
        <v>-0.43</v>
      </c>
      <c r="I112" s="3"/>
      <c r="J112" s="12">
        <v>96</v>
      </c>
      <c r="K112" s="13">
        <f t="shared" si="26"/>
        <v>5.5375129553813927E-2</v>
      </c>
      <c r="M112" s="17">
        <f t="shared" si="27"/>
        <v>1.9012127813476113E-2</v>
      </c>
      <c r="N112" s="17">
        <f t="shared" si="16"/>
        <v>6.4002145370582589E-2</v>
      </c>
      <c r="O112" s="17">
        <f t="shared" si="17"/>
        <v>0.13761704483326984</v>
      </c>
      <c r="P112" s="17">
        <f t="shared" si="18"/>
        <v>0.12380361627436616</v>
      </c>
      <c r="Q112" s="17">
        <f t="shared" si="19"/>
        <v>-5.4512001331732125E-2</v>
      </c>
      <c r="R112" s="17">
        <f t="shared" si="20"/>
        <v>-2.3811305708139989E-2</v>
      </c>
      <c r="T112" s="17">
        <f t="shared" si="28"/>
        <v>7.618215455259264E-2</v>
      </c>
      <c r="U112" s="17">
        <f t="shared" si="21"/>
        <v>0.79429576571309357</v>
      </c>
      <c r="V112" s="17">
        <f t="shared" si="22"/>
        <v>2.014662943731671</v>
      </c>
      <c r="W112" s="17">
        <f t="shared" si="23"/>
        <v>1.7862047256533942</v>
      </c>
      <c r="X112" s="17">
        <f t="shared" si="24"/>
        <v>-0.60407420993305072</v>
      </c>
      <c r="Y112" s="17">
        <f t="shared" si="25"/>
        <v>-0.46853800402391055</v>
      </c>
    </row>
    <row r="113" spans="2:25">
      <c r="B113" s="14">
        <v>43008</v>
      </c>
      <c r="C113" s="17">
        <v>0.32685416666666672</v>
      </c>
      <c r="D113" s="17">
        <v>0.29312602101700946</v>
      </c>
      <c r="E113" s="17">
        <v>0.32670424557181832</v>
      </c>
      <c r="F113" s="17">
        <v>0.37784555172737377</v>
      </c>
      <c r="G113" s="17">
        <v>-2.4338592419494653</v>
      </c>
      <c r="H113" s="17">
        <v>-0.06</v>
      </c>
      <c r="I113" s="3"/>
      <c r="J113" s="12">
        <v>97</v>
      </c>
      <c r="K113" s="13">
        <f t="shared" si="26"/>
        <v>5.3713875667199505E-2</v>
      </c>
      <c r="M113" s="17">
        <f t="shared" si="27"/>
        <v>1.755660406963944E-2</v>
      </c>
      <c r="N113" s="17">
        <f t="shared" si="16"/>
        <v>1.5744934647728557E-2</v>
      </c>
      <c r="O113" s="17">
        <f t="shared" si="17"/>
        <v>1.7548551226590863E-2</v>
      </c>
      <c r="P113" s="17">
        <f t="shared" si="18"/>
        <v>2.0295548986888554E-2</v>
      </c>
      <c r="Q113" s="17">
        <f t="shared" si="19"/>
        <v>-0.13073201271353802</v>
      </c>
      <c r="R113" s="17">
        <f t="shared" si="20"/>
        <v>-3.2228325400319702E-3</v>
      </c>
      <c r="T113" s="17">
        <f t="shared" si="28"/>
        <v>5.970298788592604E-2</v>
      </c>
      <c r="U113" s="17">
        <f t="shared" si="21"/>
        <v>-6.8370459469246692E-2</v>
      </c>
      <c r="V113" s="17">
        <f t="shared" si="22"/>
        <v>-0.14381065031732199</v>
      </c>
      <c r="W113" s="17">
        <f t="shared" si="23"/>
        <v>-7.1675711378372753E-2</v>
      </c>
      <c r="X113" s="17">
        <f t="shared" si="24"/>
        <v>-2.0535203810515577</v>
      </c>
      <c r="Y113" s="17">
        <f t="shared" si="25"/>
        <v>-9.8538004023910539E-2</v>
      </c>
    </row>
    <row r="114" spans="2:25">
      <c r="B114" s="14">
        <v>42978</v>
      </c>
      <c r="C114" s="17">
        <v>0.38168750000000001</v>
      </c>
      <c r="D114" s="17">
        <v>0.5369831100757283</v>
      </c>
      <c r="E114" s="17">
        <v>0.31290204736413862</v>
      </c>
      <c r="F114" s="17">
        <v>0.60317294099168084</v>
      </c>
      <c r="G114" s="17">
        <v>0.66999275807382297</v>
      </c>
      <c r="H114" s="17">
        <v>0.90000000000000013</v>
      </c>
      <c r="I114" s="3"/>
      <c r="J114" s="12">
        <v>98</v>
      </c>
      <c r="K114" s="13">
        <f t="shared" si="26"/>
        <v>5.2102459397183519E-2</v>
      </c>
      <c r="M114" s="17">
        <f t="shared" si="27"/>
        <v>1.9886857471162485E-2</v>
      </c>
      <c r="N114" s="17">
        <f t="shared" si="16"/>
        <v>2.797814068969396E-2</v>
      </c>
      <c r="O114" s="17">
        <f t="shared" si="17"/>
        <v>1.6302966218085628E-2</v>
      </c>
      <c r="P114" s="17">
        <f t="shared" si="18"/>
        <v>3.1426793667498822E-2</v>
      </c>
      <c r="Q114" s="17">
        <f t="shared" si="19"/>
        <v>3.4908270473948365E-2</v>
      </c>
      <c r="R114" s="17">
        <f t="shared" si="20"/>
        <v>4.6892213457465172E-2</v>
      </c>
      <c r="T114" s="17">
        <f t="shared" si="28"/>
        <v>0.11453632121925933</v>
      </c>
      <c r="U114" s="17">
        <f t="shared" si="21"/>
        <v>0.17548662958947214</v>
      </c>
      <c r="V114" s="17">
        <f t="shared" si="22"/>
        <v>-0.15761284852500168</v>
      </c>
      <c r="W114" s="17">
        <f t="shared" si="23"/>
        <v>0.15365167788593431</v>
      </c>
      <c r="X114" s="17">
        <f t="shared" si="24"/>
        <v>1.0503316189717307</v>
      </c>
      <c r="Y114" s="17">
        <f t="shared" si="25"/>
        <v>0.86146199597608963</v>
      </c>
    </row>
    <row r="115" spans="2:25">
      <c r="B115" s="14">
        <v>42947</v>
      </c>
      <c r="C115" s="17">
        <v>0.43744444444444436</v>
      </c>
      <c r="D115" s="17">
        <v>0.28151245780232426</v>
      </c>
      <c r="E115" s="17">
        <v>-1.3114788360755858</v>
      </c>
      <c r="F115" s="17">
        <v>-0.41504593661684241</v>
      </c>
      <c r="G115" s="17">
        <v>7.7710481452415214</v>
      </c>
      <c r="H115" s="17">
        <v>0.69</v>
      </c>
      <c r="I115" s="3"/>
      <c r="J115" s="12">
        <v>99</v>
      </c>
      <c r="K115" s="13">
        <f t="shared" si="26"/>
        <v>5.0539385615268009E-2</v>
      </c>
      <c r="M115" s="17">
        <f t="shared" si="27"/>
        <v>2.2108173463034456E-2</v>
      </c>
      <c r="N115" s="17">
        <f t="shared" si="16"/>
        <v>1.422746666037353E-2</v>
      </c>
      <c r="O115" s="17">
        <f t="shared" si="17"/>
        <v>-6.6281334622686899E-2</v>
      </c>
      <c r="P115" s="17">
        <f t="shared" si="18"/>
        <v>-2.0976166638728682E-2</v>
      </c>
      <c r="Q115" s="17">
        <f t="shared" si="19"/>
        <v>0.39274399884717448</v>
      </c>
      <c r="R115" s="17">
        <f t="shared" si="20"/>
        <v>3.4872176074534925E-2</v>
      </c>
      <c r="T115" s="17">
        <f t="shared" si="28"/>
        <v>0.17029326566370367</v>
      </c>
      <c r="U115" s="17">
        <f t="shared" si="21"/>
        <v>-7.9984022683931899E-2</v>
      </c>
      <c r="V115" s="17">
        <f t="shared" si="22"/>
        <v>-1.7819937319647261</v>
      </c>
      <c r="W115" s="17">
        <f t="shared" si="23"/>
        <v>-0.864567199722589</v>
      </c>
      <c r="X115" s="17">
        <f t="shared" si="24"/>
        <v>8.1513870061394282</v>
      </c>
      <c r="Y115" s="17">
        <f t="shared" si="25"/>
        <v>0.65146199597608945</v>
      </c>
    </row>
    <row r="116" spans="2:25">
      <c r="B116" s="14">
        <v>42916</v>
      </c>
      <c r="C116" s="17">
        <v>0.43395833333333333</v>
      </c>
      <c r="D116" s="17">
        <v>0.8190688170903293</v>
      </c>
      <c r="E116" s="17">
        <v>0.29556185575114746</v>
      </c>
      <c r="F116" s="17">
        <v>0.50202276395496792</v>
      </c>
      <c r="G116" s="17">
        <v>-6.3350635455373556</v>
      </c>
      <c r="H116" s="17">
        <v>-0.44</v>
      </c>
      <c r="I116" s="3"/>
      <c r="J116" s="12">
        <v>100</v>
      </c>
      <c r="K116" s="13">
        <f t="shared" si="26"/>
        <v>4.9023204046809966E-2</v>
      </c>
      <c r="M116" s="17">
        <f t="shared" si="27"/>
        <v>2.1274027922813576E-2</v>
      </c>
      <c r="N116" s="17">
        <f t="shared" si="16"/>
        <v>4.0153377748598486E-2</v>
      </c>
      <c r="O116" s="17">
        <f t="shared" si="17"/>
        <v>1.4489389162942316E-2</v>
      </c>
      <c r="P116" s="17">
        <f t="shared" si="18"/>
        <v>2.4610764393507907E-2</v>
      </c>
      <c r="Q116" s="17">
        <f t="shared" si="19"/>
        <v>-0.31056511284238519</v>
      </c>
      <c r="R116" s="17">
        <f t="shared" si="20"/>
        <v>-2.1570209780596386E-2</v>
      </c>
      <c r="T116" s="17">
        <f t="shared" si="28"/>
        <v>0.16680715455259265</v>
      </c>
      <c r="U116" s="17">
        <f t="shared" si="21"/>
        <v>0.45757233660407315</v>
      </c>
      <c r="V116" s="17">
        <f t="shared" si="22"/>
        <v>-0.17495304013799284</v>
      </c>
      <c r="W116" s="17">
        <f t="shared" si="23"/>
        <v>5.2501500849221394E-2</v>
      </c>
      <c r="X116" s="17">
        <f t="shared" si="24"/>
        <v>-5.9547246846394479</v>
      </c>
      <c r="Y116" s="17">
        <f t="shared" si="25"/>
        <v>-0.47853800402391056</v>
      </c>
    </row>
    <row r="117" spans="2:25">
      <c r="B117" s="14">
        <v>42886</v>
      </c>
      <c r="C117" s="17">
        <v>0.43322222222222223</v>
      </c>
      <c r="D117" s="17">
        <v>0.62093032901011647</v>
      </c>
      <c r="E117" s="17">
        <v>1.1448985757673613</v>
      </c>
      <c r="F117" s="17">
        <v>0.87112802621842622</v>
      </c>
      <c r="G117" s="17">
        <v>-9.11816911276585</v>
      </c>
      <c r="H117" s="17">
        <v>-0.74</v>
      </c>
      <c r="I117" s="3"/>
      <c r="J117" s="12">
        <v>101</v>
      </c>
      <c r="K117" s="13">
        <f t="shared" si="26"/>
        <v>4.755250792540567E-2</v>
      </c>
      <c r="M117" s="17">
        <f t="shared" si="27"/>
        <v>2.0600803155684078E-2</v>
      </c>
      <c r="N117" s="17">
        <f t="shared" si="16"/>
        <v>2.9526794391378314E-2</v>
      </c>
      <c r="O117" s="17">
        <f t="shared" si="17"/>
        <v>5.444279859796311E-2</v>
      </c>
      <c r="P117" s="17">
        <f t="shared" si="18"/>
        <v>4.1424322370794714E-2</v>
      </c>
      <c r="Q117" s="17">
        <f t="shared" si="19"/>
        <v>-0.43359180899998728</v>
      </c>
      <c r="R117" s="17">
        <f t="shared" si="20"/>
        <v>-3.5188855864800195E-2</v>
      </c>
      <c r="T117" s="17">
        <f t="shared" si="28"/>
        <v>0.16607104344148155</v>
      </c>
      <c r="U117" s="17">
        <f t="shared" si="21"/>
        <v>0.25943384852386031</v>
      </c>
      <c r="V117" s="17">
        <f t="shared" si="22"/>
        <v>0.67438367987822101</v>
      </c>
      <c r="W117" s="17">
        <f t="shared" si="23"/>
        <v>0.42160676311267969</v>
      </c>
      <c r="X117" s="17">
        <f t="shared" si="24"/>
        <v>-8.7378302518679423</v>
      </c>
      <c r="Y117" s="17">
        <f t="shared" si="25"/>
        <v>-0.77853800402391049</v>
      </c>
    </row>
    <row r="118" spans="2:25">
      <c r="B118" s="14">
        <v>42855</v>
      </c>
      <c r="C118" s="17">
        <v>0.60144791666666675</v>
      </c>
      <c r="D118" s="17">
        <v>1.3115718453245551</v>
      </c>
      <c r="E118" s="17">
        <v>0.97624157697269176</v>
      </c>
      <c r="F118" s="17">
        <v>1.6353633902093101</v>
      </c>
      <c r="G118" s="17">
        <v>3.5479069210527125</v>
      </c>
      <c r="H118" s="17">
        <v>1.9299999999999997</v>
      </c>
      <c r="I118" s="3"/>
      <c r="J118" s="12">
        <v>102</v>
      </c>
      <c r="K118" s="13">
        <f t="shared" si="26"/>
        <v>4.6125932687643499E-2</v>
      </c>
      <c r="M118" s="17">
        <f t="shared" si="27"/>
        <v>2.7742346119290086E-2</v>
      </c>
      <c r="N118" s="17">
        <f t="shared" si="16"/>
        <v>6.0497474652448799E-2</v>
      </c>
      <c r="O118" s="17">
        <f t="shared" si="17"/>
        <v>4.503005326632132E-2</v>
      </c>
      <c r="P118" s="17">
        <f t="shared" si="18"/>
        <v>7.5432661656631109E-2</v>
      </c>
      <c r="Q118" s="17">
        <f t="shared" si="19"/>
        <v>0.16365051582250192</v>
      </c>
      <c r="R118" s="17">
        <f t="shared" si="20"/>
        <v>8.9023050087151945E-2</v>
      </c>
      <c r="T118" s="17">
        <f t="shared" si="28"/>
        <v>0.33429673788592607</v>
      </c>
      <c r="U118" s="17">
        <f t="shared" si="21"/>
        <v>0.95007536483829891</v>
      </c>
      <c r="V118" s="17">
        <f t="shared" si="22"/>
        <v>0.50572668108355145</v>
      </c>
      <c r="W118" s="17">
        <f t="shared" si="23"/>
        <v>1.1858421271035635</v>
      </c>
      <c r="X118" s="17">
        <f t="shared" si="24"/>
        <v>3.9282457819506202</v>
      </c>
      <c r="Y118" s="17">
        <f t="shared" si="25"/>
        <v>1.8914619959760892</v>
      </c>
    </row>
    <row r="119" spans="2:25">
      <c r="B119" s="14">
        <v>42825</v>
      </c>
      <c r="C119" s="17">
        <v>0.54807986111111118</v>
      </c>
      <c r="D119" s="17">
        <v>1.2323323165173816</v>
      </c>
      <c r="E119" s="17">
        <v>2.0025003958050069</v>
      </c>
      <c r="F119" s="17">
        <v>1.8550337627088798</v>
      </c>
      <c r="G119" s="17">
        <v>0.48944003990338825</v>
      </c>
      <c r="H119" s="17">
        <v>1.38</v>
      </c>
      <c r="I119" s="3"/>
      <c r="J119" s="12">
        <v>103</v>
      </c>
      <c r="K119" s="13">
        <f t="shared" si="26"/>
        <v>4.474215470701419E-2</v>
      </c>
      <c r="M119" s="17">
        <f t="shared" si="27"/>
        <v>2.4522273937632188E-2</v>
      </c>
      <c r="N119" s="17">
        <f t="shared" si="16"/>
        <v>5.5137203156073865E-2</v>
      </c>
      <c r="O119" s="17">
        <f t="shared" si="17"/>
        <v>8.9596182509964775E-2</v>
      </c>
      <c r="P119" s="17">
        <f t="shared" si="18"/>
        <v>8.2998207597855353E-2</v>
      </c>
      <c r="Q119" s="17">
        <f t="shared" si="19"/>
        <v>2.1898601985164596E-2</v>
      </c>
      <c r="R119" s="17">
        <f t="shared" si="20"/>
        <v>6.174417349567958E-2</v>
      </c>
      <c r="T119" s="17">
        <f t="shared" si="28"/>
        <v>0.28092868233037049</v>
      </c>
      <c r="U119" s="17">
        <f t="shared" si="21"/>
        <v>0.87083583603112547</v>
      </c>
      <c r="V119" s="17">
        <f t="shared" si="22"/>
        <v>1.5319854999158666</v>
      </c>
      <c r="W119" s="17">
        <f t="shared" si="23"/>
        <v>1.4055124996031332</v>
      </c>
      <c r="X119" s="17">
        <f t="shared" si="24"/>
        <v>0.86977890080129594</v>
      </c>
      <c r="Y119" s="17">
        <f t="shared" si="25"/>
        <v>1.3414619959760894</v>
      </c>
    </row>
    <row r="120" spans="2:25">
      <c r="B120" s="14">
        <v>42794</v>
      </c>
      <c r="C120" s="17">
        <v>0.55166666666666664</v>
      </c>
      <c r="D120" s="17">
        <v>0.9167785811088347</v>
      </c>
      <c r="E120" s="17">
        <v>1.9304181366929685</v>
      </c>
      <c r="F120" s="17">
        <v>1.6350956030388275</v>
      </c>
      <c r="G120" s="17">
        <v>-7.8839541439010947</v>
      </c>
      <c r="H120" s="17">
        <v>-1.54</v>
      </c>
      <c r="I120" s="3"/>
      <c r="J120" s="12">
        <v>104</v>
      </c>
      <c r="K120" s="13">
        <f t="shared" si="26"/>
        <v>4.3399890065803762E-2</v>
      </c>
      <c r="M120" s="17">
        <f t="shared" si="27"/>
        <v>2.3942272686301742E-2</v>
      </c>
      <c r="N120" s="17">
        <f t="shared" si="16"/>
        <v>3.9788089634806983E-2</v>
      </c>
      <c r="O120" s="17">
        <f t="shared" si="17"/>
        <v>8.3779934913508575E-2</v>
      </c>
      <c r="P120" s="17">
        <f t="shared" si="18"/>
        <v>7.0962969418964225E-2</v>
      </c>
      <c r="Q120" s="17">
        <f t="shared" si="19"/>
        <v>-0.34216274312914552</v>
      </c>
      <c r="R120" s="17">
        <f t="shared" si="20"/>
        <v>-6.6835830701337792E-2</v>
      </c>
      <c r="T120" s="17">
        <f t="shared" si="28"/>
        <v>0.28451548788592596</v>
      </c>
      <c r="U120" s="17">
        <f t="shared" si="21"/>
        <v>0.55528210062257854</v>
      </c>
      <c r="V120" s="17">
        <f t="shared" si="22"/>
        <v>1.4599032408038282</v>
      </c>
      <c r="W120" s="17">
        <f t="shared" si="23"/>
        <v>1.1855743399330809</v>
      </c>
      <c r="X120" s="17">
        <f t="shared" si="24"/>
        <v>-7.503615283003187</v>
      </c>
      <c r="Y120" s="17">
        <f t="shared" si="25"/>
        <v>-1.5785380040239105</v>
      </c>
    </row>
    <row r="121" spans="2:25">
      <c r="B121" s="14">
        <v>42766</v>
      </c>
      <c r="C121" s="17">
        <v>0.5882222222222222</v>
      </c>
      <c r="D121" s="17">
        <v>0.55310962299750521</v>
      </c>
      <c r="E121" s="17">
        <v>1.0208785401886633</v>
      </c>
      <c r="F121" s="17">
        <v>0.66172518810461156</v>
      </c>
      <c r="G121" s="17">
        <v>-0.42275948010668252</v>
      </c>
      <c r="H121" s="17">
        <v>-1.01</v>
      </c>
      <c r="I121" s="3"/>
      <c r="J121" s="12">
        <v>105</v>
      </c>
      <c r="K121" s="13">
        <f t="shared" si="26"/>
        <v>4.2097893363829644E-2</v>
      </c>
      <c r="M121" s="17">
        <f t="shared" si="27"/>
        <v>2.4762916385346015E-2</v>
      </c>
      <c r="N121" s="17">
        <f t="shared" si="16"/>
        <v>2.328474992745699E-2</v>
      </c>
      <c r="O121" s="17">
        <f t="shared" si="17"/>
        <v>4.2976835922284427E-2</v>
      </c>
      <c r="P121" s="17">
        <f t="shared" si="18"/>
        <v>2.7857236404988051E-2</v>
      </c>
      <c r="Q121" s="17">
        <f t="shared" si="19"/>
        <v>-1.7797283512079182E-2</v>
      </c>
      <c r="R121" s="17">
        <f t="shared" si="20"/>
        <v>-4.2518872297467938E-2</v>
      </c>
      <c r="T121" s="17">
        <f t="shared" si="28"/>
        <v>0.32107104344148152</v>
      </c>
      <c r="U121" s="17">
        <f t="shared" si="21"/>
        <v>0.19161314251124906</v>
      </c>
      <c r="V121" s="17">
        <f t="shared" si="22"/>
        <v>0.550363644299523</v>
      </c>
      <c r="W121" s="17">
        <f t="shared" si="23"/>
        <v>0.21220392499886503</v>
      </c>
      <c r="X121" s="17">
        <f t="shared" si="24"/>
        <v>-4.2420619208774879E-2</v>
      </c>
      <c r="Y121" s="17">
        <f t="shared" si="25"/>
        <v>-1.0485380040239105</v>
      </c>
    </row>
    <row r="122" spans="2:25">
      <c r="B122" s="14">
        <v>42735</v>
      </c>
      <c r="C122" s="17">
        <v>0.53408333333333335</v>
      </c>
      <c r="D122" s="17">
        <v>0.7435844872248909</v>
      </c>
      <c r="E122" s="17">
        <v>2.7553321299844669E-2</v>
      </c>
      <c r="F122" s="17">
        <v>0.62870405840864674</v>
      </c>
      <c r="G122" s="17">
        <v>-5.2793342811741972</v>
      </c>
      <c r="H122" s="17">
        <v>-1.1599999999999999</v>
      </c>
      <c r="I122" s="3"/>
      <c r="J122" s="12">
        <v>106</v>
      </c>
      <c r="K122" s="13">
        <f t="shared" si="26"/>
        <v>4.0834956562914755E-2</v>
      </c>
      <c r="M122" s="17">
        <f t="shared" si="27"/>
        <v>2.1809269717643388E-2</v>
      </c>
      <c r="N122" s="17">
        <f t="shared" si="16"/>
        <v>3.0364240236685661E-2</v>
      </c>
      <c r="O122" s="17">
        <f t="shared" si="17"/>
        <v>1.1251386784431909E-3</v>
      </c>
      <c r="P122" s="17">
        <f t="shared" si="18"/>
        <v>2.5673102916045312E-2</v>
      </c>
      <c r="Q122" s="17">
        <f t="shared" si="19"/>
        <v>-0.21558138605285512</v>
      </c>
      <c r="R122" s="17">
        <f t="shared" si="20"/>
        <v>-4.7368549612981113E-2</v>
      </c>
      <c r="T122" s="17">
        <f t="shared" si="28"/>
        <v>0.26693215455259267</v>
      </c>
      <c r="U122" s="17">
        <f t="shared" si="21"/>
        <v>0.38208800673863474</v>
      </c>
      <c r="V122" s="17">
        <f t="shared" si="22"/>
        <v>-0.44296157458929564</v>
      </c>
      <c r="W122" s="17">
        <f t="shared" si="23"/>
        <v>0.17918279530290021</v>
      </c>
      <c r="X122" s="17">
        <f t="shared" si="24"/>
        <v>-4.8989954202762895</v>
      </c>
      <c r="Y122" s="17">
        <f t="shared" si="25"/>
        <v>-1.1985380040239104</v>
      </c>
    </row>
    <row r="123" spans="2:25">
      <c r="B123" s="14">
        <v>42704</v>
      </c>
      <c r="C123" s="17">
        <v>0.57010980555555557</v>
      </c>
      <c r="D123" s="17">
        <v>0.79583735113271104</v>
      </c>
      <c r="E123" s="17">
        <v>1.3766802339501227</v>
      </c>
      <c r="F123" s="17">
        <v>1.4493747571039828</v>
      </c>
      <c r="G123" s="17">
        <v>6.2114374917039195</v>
      </c>
      <c r="H123" s="17">
        <v>2</v>
      </c>
      <c r="I123" s="3"/>
      <c r="J123" s="12">
        <v>107</v>
      </c>
      <c r="K123" s="13">
        <f t="shared" si="26"/>
        <v>3.9609907866027312E-2</v>
      </c>
      <c r="M123" s="17">
        <f t="shared" si="27"/>
        <v>2.2581996871574302E-2</v>
      </c>
      <c r="N123" s="17">
        <f t="shared" si="16"/>
        <v>3.1523044154709912E-2</v>
      </c>
      <c r="O123" s="17">
        <f t="shared" si="17"/>
        <v>5.4530177227745287E-2</v>
      </c>
      <c r="P123" s="17">
        <f t="shared" si="18"/>
        <v>5.7409600592234475E-2</v>
      </c>
      <c r="Q123" s="17">
        <f t="shared" si="19"/>
        <v>0.24603446676198004</v>
      </c>
      <c r="R123" s="17">
        <f t="shared" si="20"/>
        <v>7.9219815732054624E-2</v>
      </c>
      <c r="T123" s="17">
        <f t="shared" si="28"/>
        <v>0.30295862677481489</v>
      </c>
      <c r="U123" s="17">
        <f t="shared" si="21"/>
        <v>0.43434087064645488</v>
      </c>
      <c r="V123" s="17">
        <f t="shared" si="22"/>
        <v>0.90616533806098243</v>
      </c>
      <c r="W123" s="17">
        <f t="shared" si="23"/>
        <v>0.9998534939982362</v>
      </c>
      <c r="X123" s="17">
        <f t="shared" si="24"/>
        <v>6.5917763526018271</v>
      </c>
      <c r="Y123" s="17">
        <f t="shared" si="25"/>
        <v>1.9614619959760895</v>
      </c>
    </row>
    <row r="124" spans="2:25">
      <c r="B124" s="14">
        <v>42674</v>
      </c>
      <c r="C124" s="17">
        <v>0.57193966666666674</v>
      </c>
      <c r="D124" s="17">
        <v>0.64848717835603864</v>
      </c>
      <c r="E124" s="17">
        <v>0.99659740573776467</v>
      </c>
      <c r="F124" s="17">
        <v>0.90773826687735593</v>
      </c>
      <c r="G124" s="17">
        <v>-1.5634206564886122</v>
      </c>
      <c r="H124" s="17">
        <v>-0.22</v>
      </c>
      <c r="I124" s="3"/>
      <c r="J124" s="12">
        <v>108</v>
      </c>
      <c r="K124" s="13">
        <f t="shared" si="26"/>
        <v>3.8421610630046489E-2</v>
      </c>
      <c r="M124" s="17">
        <f t="shared" si="27"/>
        <v>2.1974843176545248E-2</v>
      </c>
      <c r="N124" s="17">
        <f t="shared" si="16"/>
        <v>2.4915921865373229E-2</v>
      </c>
      <c r="O124" s="17">
        <f t="shared" si="17"/>
        <v>3.8290877478170851E-2</v>
      </c>
      <c r="P124" s="17">
        <f t="shared" si="18"/>
        <v>3.4876766243954999E-2</v>
      </c>
      <c r="Q124" s="17">
        <f t="shared" si="19"/>
        <v>-6.006913971457712E-2</v>
      </c>
      <c r="R124" s="17">
        <f t="shared" si="20"/>
        <v>-8.4527543386102282E-3</v>
      </c>
      <c r="T124" s="17">
        <f t="shared" si="28"/>
        <v>0.30478848788592605</v>
      </c>
      <c r="U124" s="17">
        <f t="shared" si="21"/>
        <v>0.28699069786978249</v>
      </c>
      <c r="V124" s="17">
        <f t="shared" si="22"/>
        <v>0.52608250984862437</v>
      </c>
      <c r="W124" s="17">
        <f t="shared" si="23"/>
        <v>0.4582170037716094</v>
      </c>
      <c r="X124" s="17">
        <f t="shared" si="24"/>
        <v>-1.1830817955907045</v>
      </c>
      <c r="Y124" s="17">
        <f t="shared" si="25"/>
        <v>-0.25853800402391053</v>
      </c>
    </row>
    <row r="125" spans="2:25">
      <c r="B125" s="14">
        <v>42643</v>
      </c>
      <c r="C125" s="17">
        <v>0.55447916666666663</v>
      </c>
      <c r="D125" s="17">
        <v>1.0482006737523086</v>
      </c>
      <c r="E125" s="17">
        <v>1.6140921536049513</v>
      </c>
      <c r="F125" s="17">
        <v>2.0804879197475534</v>
      </c>
      <c r="G125" s="17">
        <v>2.4653316710793627</v>
      </c>
      <c r="H125" s="17">
        <v>2.82</v>
      </c>
      <c r="I125" s="3"/>
      <c r="J125" s="12">
        <v>109</v>
      </c>
      <c r="K125" s="13">
        <f t="shared" si="26"/>
        <v>3.7268962311145092E-2</v>
      </c>
      <c r="M125" s="17">
        <f t="shared" si="27"/>
        <v>2.0664863164815136E-2</v>
      </c>
      <c r="N125" s="17">
        <f t="shared" si="16"/>
        <v>3.9065351404591685E-2</v>
      </c>
      <c r="O125" s="17">
        <f t="shared" si="17"/>
        <v>6.0155539639417943E-2</v>
      </c>
      <c r="P125" s="17">
        <f t="shared" si="18"/>
        <v>7.7537625869864221E-2</v>
      </c>
      <c r="Q125" s="17">
        <f t="shared" si="19"/>
        <v>9.1880353133929116E-2</v>
      </c>
      <c r="R125" s="17">
        <f t="shared" si="20"/>
        <v>0.10509847371742916</v>
      </c>
      <c r="T125" s="17">
        <f t="shared" si="28"/>
        <v>0.28732798788592595</v>
      </c>
      <c r="U125" s="17">
        <f t="shared" si="21"/>
        <v>0.68670419326605248</v>
      </c>
      <c r="V125" s="17">
        <f t="shared" si="22"/>
        <v>1.143577257715811</v>
      </c>
      <c r="W125" s="17">
        <f t="shared" si="23"/>
        <v>1.6309666566418068</v>
      </c>
      <c r="X125" s="17">
        <f t="shared" si="24"/>
        <v>2.8456705319772704</v>
      </c>
      <c r="Y125" s="17">
        <f t="shared" si="25"/>
        <v>2.7814619959760893</v>
      </c>
    </row>
    <row r="126" spans="2:25">
      <c r="B126" s="14">
        <v>42613</v>
      </c>
      <c r="C126" s="17">
        <v>0.57669791666666659</v>
      </c>
      <c r="D126" s="17">
        <v>0.45804945142822184</v>
      </c>
      <c r="E126" s="17">
        <v>0.28925304654450201</v>
      </c>
      <c r="F126" s="17">
        <v>-4.5898012263001498E-2</v>
      </c>
      <c r="G126" s="17">
        <v>-2.051707537437375</v>
      </c>
      <c r="H126" s="17">
        <v>-1.58</v>
      </c>
      <c r="I126" s="3"/>
      <c r="J126" s="12">
        <v>110</v>
      </c>
      <c r="K126" s="13">
        <f t="shared" si="26"/>
        <v>3.6150893441810737E-2</v>
      </c>
      <c r="M126" s="17">
        <f t="shared" si="27"/>
        <v>2.0848144933530911E-2</v>
      </c>
      <c r="N126" s="17">
        <f t="shared" si="16"/>
        <v>1.6558896909661509E-2</v>
      </c>
      <c r="O126" s="17">
        <f t="shared" si="17"/>
        <v>1.0456756063349414E-2</v>
      </c>
      <c r="P126" s="17">
        <f t="shared" si="18"/>
        <v>-1.6592541505106896E-3</v>
      </c>
      <c r="Q126" s="17">
        <f t="shared" si="19"/>
        <v>-7.4171060559658455E-2</v>
      </c>
      <c r="R126" s="17">
        <f t="shared" si="20"/>
        <v>-5.7118411638060966E-2</v>
      </c>
      <c r="T126" s="17">
        <f t="shared" si="28"/>
        <v>0.3095467378859259</v>
      </c>
      <c r="U126" s="17">
        <f t="shared" si="21"/>
        <v>9.6552970941965688E-2</v>
      </c>
      <c r="V126" s="17">
        <f t="shared" si="22"/>
        <v>-0.18126184934463829</v>
      </c>
      <c r="W126" s="17">
        <f t="shared" si="23"/>
        <v>-0.49541927536874802</v>
      </c>
      <c r="X126" s="17">
        <f t="shared" si="24"/>
        <v>-1.6713686765394673</v>
      </c>
      <c r="Y126" s="17">
        <f t="shared" si="25"/>
        <v>-1.6185380040239106</v>
      </c>
    </row>
    <row r="127" spans="2:25">
      <c r="B127" s="14">
        <v>42582</v>
      </c>
      <c r="C127" s="17">
        <v>0.47697222222222219</v>
      </c>
      <c r="D127" s="17">
        <v>0.20320773343247556</v>
      </c>
      <c r="E127" s="17">
        <v>-0.35895307302414858</v>
      </c>
      <c r="F127" s="17">
        <v>-0.28633456551075964</v>
      </c>
      <c r="G127" s="17">
        <v>-3.0086180214338287</v>
      </c>
      <c r="H127" s="17">
        <v>-3.37</v>
      </c>
      <c r="I127" s="3"/>
      <c r="J127" s="12">
        <v>111</v>
      </c>
      <c r="K127" s="13">
        <f t="shared" si="26"/>
        <v>3.5066366638556411E-2</v>
      </c>
      <c r="M127" s="17">
        <f t="shared" si="27"/>
        <v>1.6725682820851448E-2</v>
      </c>
      <c r="N127" s="17">
        <f t="shared" si="16"/>
        <v>7.1257568843332252E-3</v>
      </c>
      <c r="O127" s="17">
        <f t="shared" si="17"/>
        <v>-1.2587180064701307E-2</v>
      </c>
      <c r="P127" s="17">
        <f t="shared" si="18"/>
        <v>-1.0040712855492047E-2</v>
      </c>
      <c r="Q127" s="17">
        <f t="shared" si="19"/>
        <v>-0.1055013026149668</v>
      </c>
      <c r="R127" s="17">
        <f t="shared" si="20"/>
        <v>-0.11817365557193511</v>
      </c>
      <c r="T127" s="17">
        <f t="shared" si="28"/>
        <v>0.2098210434414815</v>
      </c>
      <c r="U127" s="17">
        <f t="shared" si="21"/>
        <v>-0.1582887470537806</v>
      </c>
      <c r="V127" s="17">
        <f t="shared" si="22"/>
        <v>-0.82946796891328889</v>
      </c>
      <c r="W127" s="17">
        <f t="shared" si="23"/>
        <v>-0.73585582861650622</v>
      </c>
      <c r="X127" s="17">
        <f t="shared" si="24"/>
        <v>-2.628279160535921</v>
      </c>
      <c r="Y127" s="17">
        <f t="shared" si="25"/>
        <v>-3.4085380040239106</v>
      </c>
    </row>
    <row r="128" spans="2:25">
      <c r="B128" s="14">
        <v>42551</v>
      </c>
      <c r="C128" s="17">
        <v>0.5096701388888889</v>
      </c>
      <c r="D128" s="17">
        <v>0.636079787371302</v>
      </c>
      <c r="E128" s="17">
        <v>2.0401710880315838</v>
      </c>
      <c r="F128" s="17">
        <v>1.3173695411796693</v>
      </c>
      <c r="G128" s="17">
        <v>9.7829093617782803</v>
      </c>
      <c r="H128" s="17">
        <v>0.22999999999999998</v>
      </c>
      <c r="I128" s="3"/>
      <c r="J128" s="12">
        <v>112</v>
      </c>
      <c r="K128" s="13">
        <f t="shared" si="26"/>
        <v>3.401437563939972E-2</v>
      </c>
      <c r="M128" s="17">
        <f t="shared" si="27"/>
        <v>1.7336111556351695E-2</v>
      </c>
      <c r="N128" s="17">
        <f t="shared" si="16"/>
        <v>2.1635856824276968E-2</v>
      </c>
      <c r="O128" s="17">
        <f t="shared" si="17"/>
        <v>6.939514575694912E-2</v>
      </c>
      <c r="P128" s="17">
        <f t="shared" si="18"/>
        <v>4.4809502429588928E-2</v>
      </c>
      <c r="Q128" s="17">
        <f t="shared" si="19"/>
        <v>0.3327595538777266</v>
      </c>
      <c r="R128" s="17">
        <f t="shared" si="20"/>
        <v>7.8233063970619358E-3</v>
      </c>
      <c r="T128" s="17">
        <f t="shared" si="28"/>
        <v>0.24251896010814822</v>
      </c>
      <c r="U128" s="17">
        <f t="shared" si="21"/>
        <v>0.27458330688504584</v>
      </c>
      <c r="V128" s="17">
        <f t="shared" si="22"/>
        <v>1.5696561921424435</v>
      </c>
      <c r="W128" s="17">
        <f t="shared" si="23"/>
        <v>0.86784827807392273</v>
      </c>
      <c r="X128" s="17">
        <f t="shared" si="24"/>
        <v>10.163248222676188</v>
      </c>
      <c r="Y128" s="17">
        <f t="shared" si="25"/>
        <v>0.19146199597608943</v>
      </c>
    </row>
    <row r="129" spans="2:25">
      <c r="B129" s="14">
        <v>42521</v>
      </c>
      <c r="C129" s="17">
        <v>0.47406944444444443</v>
      </c>
      <c r="D129" s="17">
        <v>0.66694807935836486</v>
      </c>
      <c r="E129" s="17">
        <v>1.4795174012797618</v>
      </c>
      <c r="F129" s="17">
        <v>1.2093571755192434</v>
      </c>
      <c r="G129" s="17">
        <v>-1.8929692615169635</v>
      </c>
      <c r="H129" s="17">
        <v>5.21</v>
      </c>
      <c r="I129" s="3"/>
      <c r="J129" s="12">
        <v>113</v>
      </c>
      <c r="K129" s="13">
        <f t="shared" si="26"/>
        <v>3.2993944370217729E-2</v>
      </c>
      <c r="M129" s="17">
        <f t="shared" si="27"/>
        <v>1.5641420877620025E-2</v>
      </c>
      <c r="N129" s="17">
        <f t="shared" si="16"/>
        <v>2.2005247828173449E-2</v>
      </c>
      <c r="O129" s="17">
        <f t="shared" si="17"/>
        <v>4.8815114832593563E-2</v>
      </c>
      <c r="P129" s="17">
        <f t="shared" si="18"/>
        <v>3.9901463372805555E-2</v>
      </c>
      <c r="Q129" s="17">
        <f t="shared" si="19"/>
        <v>-6.2456522509022831E-2</v>
      </c>
      <c r="R129" s="17">
        <f t="shared" si="20"/>
        <v>0.17189845016883437</v>
      </c>
      <c r="T129" s="17">
        <f t="shared" si="28"/>
        <v>0.20691826566370375</v>
      </c>
      <c r="U129" s="17">
        <f t="shared" si="21"/>
        <v>0.30545159887210871</v>
      </c>
      <c r="V129" s="17">
        <f t="shared" si="22"/>
        <v>1.0090025053906215</v>
      </c>
      <c r="W129" s="17">
        <f t="shared" si="23"/>
        <v>0.75983591241349679</v>
      </c>
      <c r="X129" s="17">
        <f t="shared" si="24"/>
        <v>-1.5126304006190558</v>
      </c>
      <c r="Y129" s="17">
        <f t="shared" si="25"/>
        <v>5.171461995976089</v>
      </c>
    </row>
    <row r="130" spans="2:25">
      <c r="B130" s="14">
        <v>42490</v>
      </c>
      <c r="C130" s="17">
        <v>0.50138194444444451</v>
      </c>
      <c r="D130" s="17">
        <v>-5.3872316120151531E-2</v>
      </c>
      <c r="E130" s="17">
        <v>0.24030146911580008</v>
      </c>
      <c r="F130" s="17">
        <v>-0.32743628185907259</v>
      </c>
      <c r="G130" s="17">
        <v>-5.0242381397852416</v>
      </c>
      <c r="H130" s="17">
        <v>1.54</v>
      </c>
      <c r="I130" s="3"/>
      <c r="J130" s="12">
        <v>114</v>
      </c>
      <c r="K130" s="13">
        <f t="shared" si="26"/>
        <v>3.2004126039111194E-2</v>
      </c>
      <c r="M130" s="17">
        <f t="shared" si="27"/>
        <v>1.6046290943734647E-2</v>
      </c>
      <c r="N130" s="17">
        <f t="shared" si="16"/>
        <v>-1.7241363951281713E-3</v>
      </c>
      <c r="O130" s="17">
        <f t="shared" si="17"/>
        <v>7.6906385049656523E-3</v>
      </c>
      <c r="P130" s="17">
        <f t="shared" si="18"/>
        <v>-1.0479312034395697E-2</v>
      </c>
      <c r="Q130" s="17">
        <f t="shared" si="19"/>
        <v>-0.16079635067619644</v>
      </c>
      <c r="R130" s="17">
        <f t="shared" si="20"/>
        <v>4.9286354100231237E-2</v>
      </c>
      <c r="T130" s="17">
        <f t="shared" si="28"/>
        <v>0.23423076566370382</v>
      </c>
      <c r="U130" s="17">
        <f t="shared" si="21"/>
        <v>-0.41536879660640769</v>
      </c>
      <c r="V130" s="17">
        <f t="shared" si="22"/>
        <v>-0.23021342677334022</v>
      </c>
      <c r="W130" s="17">
        <f t="shared" si="23"/>
        <v>-0.77695754496481917</v>
      </c>
      <c r="X130" s="17">
        <f t="shared" si="24"/>
        <v>-4.6438992788873339</v>
      </c>
      <c r="Y130" s="17">
        <f t="shared" si="25"/>
        <v>1.5014619959760895</v>
      </c>
    </row>
    <row r="131" spans="2:25">
      <c r="B131" s="14">
        <v>42460</v>
      </c>
      <c r="C131" s="17">
        <v>0.5582152777777778</v>
      </c>
      <c r="D131" s="17">
        <v>0.14820592823714396</v>
      </c>
      <c r="E131" s="17">
        <v>-0.56837722870848317</v>
      </c>
      <c r="F131" s="17">
        <v>-0.48222108165529853</v>
      </c>
      <c r="G131" s="17">
        <v>5.8896158661477127</v>
      </c>
      <c r="H131" s="17">
        <v>6.8499999999999988</v>
      </c>
      <c r="I131" s="3"/>
      <c r="J131" s="12">
        <v>115</v>
      </c>
      <c r="K131" s="13">
        <f t="shared" si="26"/>
        <v>3.1044002257937856E-2</v>
      </c>
      <c r="M131" s="17">
        <f t="shared" si="27"/>
        <v>1.7329236343748743E-2</v>
      </c>
      <c r="N131" s="17">
        <f t="shared" si="16"/>
        <v>4.6009051708336725E-3</v>
      </c>
      <c r="O131" s="17">
        <f t="shared" si="17"/>
        <v>-1.7644703971386611E-2</v>
      </c>
      <c r="P131" s="17">
        <f t="shared" si="18"/>
        <v>-1.4970072347732323E-2</v>
      </c>
      <c r="Q131" s="17">
        <f t="shared" si="19"/>
        <v>0.18283724824707623</v>
      </c>
      <c r="R131" s="17">
        <f t="shared" si="20"/>
        <v>0.21265141546687427</v>
      </c>
      <c r="T131" s="17">
        <f t="shared" si="28"/>
        <v>0.29106409899703711</v>
      </c>
      <c r="U131" s="17">
        <f t="shared" si="21"/>
        <v>-0.2132905522491122</v>
      </c>
      <c r="V131" s="17">
        <f t="shared" si="22"/>
        <v>-1.0388921245976235</v>
      </c>
      <c r="W131" s="17">
        <f t="shared" si="23"/>
        <v>-0.93174234476104512</v>
      </c>
      <c r="X131" s="17">
        <f t="shared" si="24"/>
        <v>6.2699547270456204</v>
      </c>
      <c r="Y131" s="17">
        <f t="shared" si="25"/>
        <v>6.8114619959760878</v>
      </c>
    </row>
    <row r="132" spans="2:25">
      <c r="B132" s="14">
        <v>42429</v>
      </c>
      <c r="C132" s="17">
        <v>0.4807777777777778</v>
      </c>
      <c r="D132" s="17">
        <v>0.1836439651467181</v>
      </c>
      <c r="E132" s="17">
        <v>-0.16384851241212361</v>
      </c>
      <c r="F132" s="17">
        <v>-7.1611863698861633E-3</v>
      </c>
      <c r="G132" s="17">
        <v>2.0328316773894572</v>
      </c>
      <c r="H132" s="17">
        <v>4.91</v>
      </c>
      <c r="I132" s="3"/>
      <c r="J132" s="12">
        <v>116</v>
      </c>
      <c r="K132" s="13">
        <f t="shared" si="26"/>
        <v>3.0112682190199719E-2</v>
      </c>
      <c r="M132" s="17">
        <f t="shared" si="27"/>
        <v>1.4477508426332688E-2</v>
      </c>
      <c r="N132" s="17">
        <f t="shared" si="16"/>
        <v>5.5300123586112361E-3</v>
      </c>
      <c r="O132" s="17">
        <f t="shared" si="17"/>
        <v>-4.9339181816032722E-3</v>
      </c>
      <c r="P132" s="17">
        <f t="shared" si="18"/>
        <v>-2.1564252926117205E-4</v>
      </c>
      <c r="Q132" s="17">
        <f t="shared" si="19"/>
        <v>6.1214014247399327E-2</v>
      </c>
      <c r="R132" s="17">
        <f t="shared" si="20"/>
        <v>0.14785326955388062</v>
      </c>
      <c r="T132" s="17">
        <f t="shared" si="28"/>
        <v>0.21362659899703712</v>
      </c>
      <c r="U132" s="17">
        <f t="shared" si="21"/>
        <v>-0.17785251533953805</v>
      </c>
      <c r="V132" s="17">
        <f t="shared" si="22"/>
        <v>-0.63436340830126392</v>
      </c>
      <c r="W132" s="17">
        <f t="shared" si="23"/>
        <v>-0.45668244947563269</v>
      </c>
      <c r="X132" s="17">
        <f t="shared" si="24"/>
        <v>2.4131705382873649</v>
      </c>
      <c r="Y132" s="17">
        <f t="shared" si="25"/>
        <v>4.8714619959760892</v>
      </c>
    </row>
    <row r="133" spans="2:25">
      <c r="B133" s="14">
        <v>42400</v>
      </c>
      <c r="C133" s="17">
        <v>0.43500000000000005</v>
      </c>
      <c r="D133" s="17">
        <v>0.16699064591461088</v>
      </c>
      <c r="E133" s="17">
        <v>-3.9741559434702811E-2</v>
      </c>
      <c r="F133" s="17">
        <v>0.36896390622567221</v>
      </c>
      <c r="G133" s="17">
        <v>6.328068656942043</v>
      </c>
      <c r="H133" s="17">
        <v>1.27</v>
      </c>
      <c r="I133" s="3"/>
      <c r="J133" s="12">
        <v>117</v>
      </c>
      <c r="K133" s="13">
        <f t="shared" si="26"/>
        <v>2.9209301724493725E-2</v>
      </c>
      <c r="M133" s="17">
        <f t="shared" si="27"/>
        <v>1.2706046250154772E-2</v>
      </c>
      <c r="N133" s="17">
        <f t="shared" si="16"/>
        <v>4.8776801616879648E-3</v>
      </c>
      <c r="O133" s="17">
        <f t="shared" si="17"/>
        <v>-1.1608232005301347E-3</v>
      </c>
      <c r="P133" s="17">
        <f t="shared" si="18"/>
        <v>1.0777178062393469E-2</v>
      </c>
      <c r="Q133" s="17">
        <f t="shared" si="19"/>
        <v>0.18483846673393192</v>
      </c>
      <c r="R133" s="17">
        <f t="shared" si="20"/>
        <v>3.7095813190107033E-2</v>
      </c>
      <c r="T133" s="17">
        <f t="shared" si="28"/>
        <v>0.16784882121925937</v>
      </c>
      <c r="U133" s="17">
        <f t="shared" si="21"/>
        <v>-0.19450583457164528</v>
      </c>
      <c r="V133" s="17">
        <f t="shared" si="22"/>
        <v>-0.51025645532384312</v>
      </c>
      <c r="W133" s="17">
        <f t="shared" si="23"/>
        <v>-8.0557356880074316E-2</v>
      </c>
      <c r="X133" s="17">
        <f t="shared" si="24"/>
        <v>6.7084075178399507</v>
      </c>
      <c r="Y133" s="17">
        <f t="shared" si="25"/>
        <v>1.2314619959760895</v>
      </c>
    </row>
    <row r="134" spans="2:25">
      <c r="B134" s="14">
        <v>42369</v>
      </c>
      <c r="C134" s="17">
        <v>0.44791666666666669</v>
      </c>
      <c r="D134" s="17">
        <v>0.66386063523122818</v>
      </c>
      <c r="E134" s="17">
        <v>0.80364675961615006</v>
      </c>
      <c r="F134" s="17">
        <v>1.1609447521176763</v>
      </c>
      <c r="G134" s="17">
        <v>-2.7413986179419925</v>
      </c>
      <c r="H134" s="17">
        <v>-0.12</v>
      </c>
      <c r="I134" s="3"/>
      <c r="J134" s="12">
        <v>118</v>
      </c>
      <c r="K134" s="13">
        <f t="shared" si="26"/>
        <v>2.8333022672758914E-2</v>
      </c>
      <c r="M134" s="17">
        <f t="shared" si="27"/>
        <v>1.2690833072173264E-2</v>
      </c>
      <c r="N134" s="17">
        <f t="shared" si="16"/>
        <v>1.8809178429558523E-2</v>
      </c>
      <c r="O134" s="17">
        <f t="shared" si="17"/>
        <v>2.2769741861093613E-2</v>
      </c>
      <c r="P134" s="17">
        <f t="shared" si="18"/>
        <v>3.2893073983570602E-2</v>
      </c>
      <c r="Q134" s="17">
        <f t="shared" si="19"/>
        <v>-7.7672109197220424E-2</v>
      </c>
      <c r="R134" s="17">
        <f t="shared" si="20"/>
        <v>-3.3999627207310697E-3</v>
      </c>
      <c r="T134" s="17">
        <f t="shared" si="28"/>
        <v>0.180765487885926</v>
      </c>
      <c r="U134" s="17">
        <f t="shared" si="21"/>
        <v>0.30236415474497202</v>
      </c>
      <c r="V134" s="17">
        <f t="shared" si="22"/>
        <v>0.33313186372700976</v>
      </c>
      <c r="W134" s="17">
        <f t="shared" si="23"/>
        <v>0.71142348901192975</v>
      </c>
      <c r="X134" s="17">
        <f t="shared" si="24"/>
        <v>-2.3610597570440848</v>
      </c>
      <c r="Y134" s="17">
        <f t="shared" si="25"/>
        <v>-0.15853800402391055</v>
      </c>
    </row>
    <row r="135" spans="2:25">
      <c r="B135" s="14">
        <v>42338</v>
      </c>
      <c r="C135" s="17">
        <v>0.46166666666666667</v>
      </c>
      <c r="D135" s="17">
        <v>0.30891438658429138</v>
      </c>
      <c r="E135" s="17">
        <v>-2.0026459200650493E-2</v>
      </c>
      <c r="F135" s="17">
        <v>-5.0871476847413888E-2</v>
      </c>
      <c r="G135" s="17">
        <v>-0.49472522262635765</v>
      </c>
      <c r="H135" s="17">
        <v>0.11</v>
      </c>
      <c r="I135" s="3"/>
      <c r="J135" s="12">
        <v>119</v>
      </c>
      <c r="K135" s="13">
        <f t="shared" si="26"/>
        <v>2.7483031992576144E-2</v>
      </c>
      <c r="M135" s="17">
        <f t="shared" si="27"/>
        <v>1.2687999769905986E-2</v>
      </c>
      <c r="N135" s="17">
        <f t="shared" si="16"/>
        <v>8.489903969463114E-3</v>
      </c>
      <c r="O135" s="17">
        <f t="shared" si="17"/>
        <v>-5.5038781890949832E-4</v>
      </c>
      <c r="P135" s="17">
        <f t="shared" si="18"/>
        <v>-1.3981024257070725E-3</v>
      </c>
      <c r="Q135" s="17">
        <f t="shared" si="19"/>
        <v>-1.3596549120974542E-2</v>
      </c>
      <c r="R135" s="17">
        <f t="shared" si="20"/>
        <v>3.0231335191833759E-3</v>
      </c>
      <c r="T135" s="17">
        <f t="shared" si="28"/>
        <v>0.19451548788592599</v>
      </c>
      <c r="U135" s="17">
        <f t="shared" si="21"/>
        <v>-5.2582093901964777E-2</v>
      </c>
      <c r="V135" s="17">
        <f t="shared" si="22"/>
        <v>-0.4905413550897908</v>
      </c>
      <c r="W135" s="17">
        <f t="shared" si="23"/>
        <v>-0.50039273995316047</v>
      </c>
      <c r="X135" s="17">
        <f t="shared" si="24"/>
        <v>-0.11438636172845001</v>
      </c>
      <c r="Y135" s="17">
        <f t="shared" si="25"/>
        <v>7.146199597608946E-2</v>
      </c>
    </row>
    <row r="136" spans="2:25">
      <c r="B136" s="14">
        <v>42308</v>
      </c>
      <c r="C136" s="17">
        <v>0.43635416666666665</v>
      </c>
      <c r="D136" s="17">
        <v>0.28734303473878509</v>
      </c>
      <c r="E136" s="17">
        <v>-0.20228203202596884</v>
      </c>
      <c r="F136" s="17">
        <v>-0.425742335431889</v>
      </c>
      <c r="G136" s="17">
        <v>-3.1224707384924</v>
      </c>
      <c r="H136" s="17">
        <v>0.73</v>
      </c>
      <c r="I136" s="3"/>
      <c r="J136" s="12">
        <v>120</v>
      </c>
      <c r="K136" s="13">
        <f t="shared" si="26"/>
        <v>2.6658541032798858E-2</v>
      </c>
      <c r="M136" s="17">
        <f t="shared" si="27"/>
        <v>1.1632565456916084E-2</v>
      </c>
      <c r="N136" s="17">
        <f t="shared" si="16"/>
        <v>7.6601460820728499E-3</v>
      </c>
      <c r="O136" s="17">
        <f t="shared" si="17"/>
        <v>-5.3925438509622231E-3</v>
      </c>
      <c r="P136" s="17">
        <f t="shared" si="18"/>
        <v>-1.1349669518510628E-2</v>
      </c>
      <c r="Q136" s="17">
        <f t="shared" si="19"/>
        <v>-8.3240514305813404E-2</v>
      </c>
      <c r="R136" s="17">
        <f t="shared" si="20"/>
        <v>1.9460734953943164E-2</v>
      </c>
      <c r="T136" s="17">
        <f t="shared" si="28"/>
        <v>0.16920298788592597</v>
      </c>
      <c r="U136" s="17">
        <f t="shared" si="21"/>
        <v>-7.415344574747107E-2</v>
      </c>
      <c r="V136" s="17">
        <f t="shared" si="22"/>
        <v>-0.67279692791510914</v>
      </c>
      <c r="W136" s="17">
        <f t="shared" si="23"/>
        <v>-0.87526359853763558</v>
      </c>
      <c r="X136" s="17">
        <f t="shared" si="24"/>
        <v>-2.7421318775944923</v>
      </c>
      <c r="Y136" s="17">
        <f t="shared" si="25"/>
        <v>0.69146199597608948</v>
      </c>
    </row>
    <row r="137" spans="2:25">
      <c r="B137" s="14">
        <v>42277</v>
      </c>
      <c r="C137" s="17">
        <v>0.41197916666666667</v>
      </c>
      <c r="D137" s="17">
        <v>0.37661037402449971</v>
      </c>
      <c r="E137" s="17">
        <v>-8.8344568019260716E-2</v>
      </c>
      <c r="F137" s="17">
        <v>-0.31859002873321218</v>
      </c>
      <c r="G137" s="17">
        <v>5.5497347454000145</v>
      </c>
      <c r="H137" s="17">
        <v>2.84</v>
      </c>
      <c r="I137" s="3"/>
      <c r="J137" s="12">
        <v>121</v>
      </c>
      <c r="K137" s="13">
        <f t="shared" si="26"/>
        <v>2.5858784801814892E-2</v>
      </c>
      <c r="M137" s="17">
        <f t="shared" si="27"/>
        <v>1.0653280613664365E-2</v>
      </c>
      <c r="N137" s="17">
        <f t="shared" si="16"/>
        <v>9.7386866160305546E-3</v>
      </c>
      <c r="O137" s="17">
        <f t="shared" si="17"/>
        <v>-2.2844831728193607E-3</v>
      </c>
      <c r="P137" s="17">
        <f t="shared" si="18"/>
        <v>-8.2383509930161573E-3</v>
      </c>
      <c r="Q137" s="17">
        <f t="shared" si="19"/>
        <v>0.14350939648845393</v>
      </c>
      <c r="R137" s="17">
        <f t="shared" si="20"/>
        <v>7.3438948837154294E-2</v>
      </c>
      <c r="T137" s="17">
        <f t="shared" si="28"/>
        <v>0.14482798788592599</v>
      </c>
      <c r="U137" s="17">
        <f t="shared" si="21"/>
        <v>1.511389353824355E-2</v>
      </c>
      <c r="V137" s="17">
        <f t="shared" si="22"/>
        <v>-0.55885946390840102</v>
      </c>
      <c r="W137" s="17">
        <f t="shared" si="23"/>
        <v>-0.76811129183895877</v>
      </c>
      <c r="X137" s="17">
        <f t="shared" si="24"/>
        <v>5.9300736062979222</v>
      </c>
      <c r="Y137" s="17">
        <f t="shared" si="25"/>
        <v>2.8014619959760894</v>
      </c>
    </row>
    <row r="138" spans="2:25">
      <c r="B138" s="14">
        <v>42247</v>
      </c>
      <c r="C138" s="17">
        <v>0.4221597222222222</v>
      </c>
      <c r="D138" s="17">
        <v>-0.10729826931865638</v>
      </c>
      <c r="E138" s="17">
        <v>-1.006930509215731</v>
      </c>
      <c r="F138" s="17">
        <v>-0.87589675143600054</v>
      </c>
      <c r="G138" s="17">
        <v>-2.3613672131111541</v>
      </c>
      <c r="H138" s="17">
        <v>0.84</v>
      </c>
      <c r="I138" s="3"/>
      <c r="J138" s="12">
        <v>122</v>
      </c>
      <c r="K138" s="13">
        <f t="shared" si="26"/>
        <v>2.5083021257760445E-2</v>
      </c>
      <c r="M138" s="17">
        <f t="shared" si="27"/>
        <v>1.0589041286670244E-2</v>
      </c>
      <c r="N138" s="17">
        <f t="shared" si="16"/>
        <v>-2.6913647702407634E-3</v>
      </c>
      <c r="O138" s="17">
        <f t="shared" si="17"/>
        <v>-2.5256859367745733E-2</v>
      </c>
      <c r="P138" s="17">
        <f t="shared" si="18"/>
        <v>-2.1970136835872518E-2</v>
      </c>
      <c r="Q138" s="17">
        <f t="shared" si="19"/>
        <v>-5.9230224003845616E-2</v>
      </c>
      <c r="R138" s="17">
        <f t="shared" si="20"/>
        <v>2.1069737856518774E-2</v>
      </c>
      <c r="T138" s="17">
        <f t="shared" si="28"/>
        <v>0.15500854344148152</v>
      </c>
      <c r="U138" s="17">
        <f t="shared" si="21"/>
        <v>-0.46879474980491254</v>
      </c>
      <c r="V138" s="17">
        <f t="shared" si="22"/>
        <v>-1.4774454051048713</v>
      </c>
      <c r="W138" s="17">
        <f t="shared" si="23"/>
        <v>-1.3254180145417471</v>
      </c>
      <c r="X138" s="17">
        <f t="shared" si="24"/>
        <v>-1.9810283522132464</v>
      </c>
      <c r="Y138" s="17">
        <f t="shared" si="25"/>
        <v>0.80146199597608947</v>
      </c>
    </row>
    <row r="139" spans="2:25">
      <c r="B139" s="14">
        <v>42216</v>
      </c>
      <c r="C139" s="17">
        <v>0.41143250000000003</v>
      </c>
      <c r="D139" s="17">
        <v>0.32293431675469719</v>
      </c>
      <c r="E139" s="17">
        <v>0.31426511236631871</v>
      </c>
      <c r="F139" s="17">
        <v>0.31679996174491798</v>
      </c>
      <c r="G139" s="17">
        <v>3.8725493551264867</v>
      </c>
      <c r="H139" s="17">
        <v>3.26</v>
      </c>
      <c r="I139" s="3"/>
      <c r="J139" s="12">
        <v>123</v>
      </c>
      <c r="K139" s="13">
        <f t="shared" si="26"/>
        <v>2.4330530620027633E-2</v>
      </c>
      <c r="M139" s="17">
        <f t="shared" si="27"/>
        <v>1.001037103932452E-2</v>
      </c>
      <c r="N139" s="17">
        <f t="shared" si="16"/>
        <v>7.8571632820578635E-3</v>
      </c>
      <c r="O139" s="17">
        <f t="shared" si="17"/>
        <v>7.6462369392351417E-3</v>
      </c>
      <c r="P139" s="17">
        <f t="shared" si="18"/>
        <v>7.7079111696583096E-3</v>
      </c>
      <c r="Q139" s="17">
        <f t="shared" si="19"/>
        <v>9.4221180662473245E-2</v>
      </c>
      <c r="R139" s="17">
        <f t="shared" si="20"/>
        <v>7.9317529821290075E-2</v>
      </c>
      <c r="T139" s="17">
        <f t="shared" si="28"/>
        <v>0.14428132121925935</v>
      </c>
      <c r="U139" s="17">
        <f t="shared" si="21"/>
        <v>-3.8562163731558963E-2</v>
      </c>
      <c r="V139" s="17">
        <f t="shared" si="22"/>
        <v>-0.15624978352282159</v>
      </c>
      <c r="W139" s="17">
        <f t="shared" si="23"/>
        <v>-0.13272130136082855</v>
      </c>
      <c r="X139" s="17">
        <f t="shared" si="24"/>
        <v>4.2528882160243944</v>
      </c>
      <c r="Y139" s="17">
        <f t="shared" si="25"/>
        <v>3.2214619959760893</v>
      </c>
    </row>
    <row r="140" spans="2:25">
      <c r="B140" s="14">
        <v>42185</v>
      </c>
      <c r="C140" s="17">
        <v>0.45489583333333339</v>
      </c>
      <c r="D140" s="17">
        <v>0.73967467701989698</v>
      </c>
      <c r="E140" s="17">
        <v>0.49395538701222375</v>
      </c>
      <c r="F140" s="17">
        <v>0.55416646631725186</v>
      </c>
      <c r="G140" s="17">
        <v>4.0008494649616422</v>
      </c>
      <c r="H140" s="17">
        <v>2.08</v>
      </c>
      <c r="I140" s="3"/>
      <c r="J140" s="12">
        <v>124</v>
      </c>
      <c r="K140" s="13">
        <f t="shared" si="26"/>
        <v>2.3600614701426804E-2</v>
      </c>
      <c r="M140" s="17">
        <f t="shared" si="27"/>
        <v>1.0735821291784466E-2</v>
      </c>
      <c r="N140" s="17">
        <f t="shared" si="16"/>
        <v>1.7456777056748904E-2</v>
      </c>
      <c r="O140" s="17">
        <f t="shared" si="17"/>
        <v>1.1657650768569654E-2</v>
      </c>
      <c r="P140" s="17">
        <f t="shared" si="18"/>
        <v>1.3078669252004677E-2</v>
      </c>
      <c r="Q140" s="17">
        <f t="shared" si="19"/>
        <v>9.44225067009693E-2</v>
      </c>
      <c r="R140" s="17">
        <f t="shared" si="20"/>
        <v>4.9089278578967756E-2</v>
      </c>
      <c r="T140" s="17">
        <f t="shared" si="28"/>
        <v>0.1877446545525927</v>
      </c>
      <c r="U140" s="17">
        <f t="shared" si="21"/>
        <v>0.37817819653364082</v>
      </c>
      <c r="V140" s="17">
        <f t="shared" si="22"/>
        <v>2.344049112308344E-2</v>
      </c>
      <c r="W140" s="17">
        <f t="shared" si="23"/>
        <v>0.10464520321150533</v>
      </c>
      <c r="X140" s="17">
        <f t="shared" si="24"/>
        <v>4.3811883258595499</v>
      </c>
      <c r="Y140" s="17">
        <f t="shared" si="25"/>
        <v>2.0414619959760896</v>
      </c>
    </row>
    <row r="141" spans="2:25">
      <c r="B141" s="14">
        <v>42155</v>
      </c>
      <c r="C141" s="17">
        <v>0.38414911111111111</v>
      </c>
      <c r="D141" s="17">
        <v>-0.51146126080529042</v>
      </c>
      <c r="E141" s="17">
        <v>-2.6660710717182567</v>
      </c>
      <c r="F141" s="17">
        <v>-1.7456830368743015</v>
      </c>
      <c r="G141" s="17">
        <v>-3.1078737745274032</v>
      </c>
      <c r="H141" s="17">
        <v>-0.22</v>
      </c>
      <c r="I141" s="3"/>
      <c r="J141" s="12">
        <v>125</v>
      </c>
      <c r="K141" s="13">
        <f t="shared" si="26"/>
        <v>2.2892596260384E-2</v>
      </c>
      <c r="M141" s="17">
        <f t="shared" si="27"/>
        <v>8.7941705044520604E-3</v>
      </c>
      <c r="N141" s="17">
        <f t="shared" si="16"/>
        <v>-1.1708676146442477E-2</v>
      </c>
      <c r="O141" s="17">
        <f t="shared" si="17"/>
        <v>-6.1033288646335331E-2</v>
      </c>
      <c r="P141" s="17">
        <f t="shared" si="18"/>
        <v>-3.9963216961764421E-2</v>
      </c>
      <c r="Q141" s="17">
        <f t="shared" si="19"/>
        <v>-7.1147299548491541E-2</v>
      </c>
      <c r="R141" s="17">
        <f t="shared" si="20"/>
        <v>-5.0363711772844801E-3</v>
      </c>
      <c r="T141" s="17">
        <f t="shared" si="28"/>
        <v>0.11699793233037042</v>
      </c>
      <c r="U141" s="17">
        <f t="shared" si="21"/>
        <v>-0.87295774129154657</v>
      </c>
      <c r="V141" s="17">
        <f t="shared" si="22"/>
        <v>-3.1365859676073971</v>
      </c>
      <c r="W141" s="17">
        <f t="shared" si="23"/>
        <v>-2.1952042999800478</v>
      </c>
      <c r="X141" s="17">
        <f t="shared" si="24"/>
        <v>-2.7275349136294955</v>
      </c>
      <c r="Y141" s="17">
        <f t="shared" si="25"/>
        <v>-0.25853800402391053</v>
      </c>
    </row>
    <row r="142" spans="2:25">
      <c r="B142" s="14">
        <v>42124</v>
      </c>
      <c r="C142" s="17">
        <v>0.4079381666666666</v>
      </c>
      <c r="D142" s="17">
        <v>0.37165278539055269</v>
      </c>
      <c r="E142" s="17">
        <v>0.55496781895874037</v>
      </c>
      <c r="F142" s="17">
        <v>0.71372493041181873</v>
      </c>
      <c r="G142" s="17">
        <v>4.1816017427482199</v>
      </c>
      <c r="H142" s="17">
        <v>1.41</v>
      </c>
      <c r="I142" s="3"/>
      <c r="J142" s="12">
        <v>126</v>
      </c>
      <c r="K142" s="13">
        <f t="shared" si="26"/>
        <v>2.2205818372572479E-2</v>
      </c>
      <c r="M142" s="17">
        <f t="shared" si="27"/>
        <v>9.0586008362401986E-3</v>
      </c>
      <c r="N142" s="17">
        <f t="shared" si="16"/>
        <v>8.2528542500432713E-3</v>
      </c>
      <c r="O142" s="17">
        <f t="shared" si="17"/>
        <v>1.2323514590420474E-2</v>
      </c>
      <c r="P142" s="17">
        <f t="shared" si="18"/>
        <v>1.5848846172701776E-2</v>
      </c>
      <c r="Q142" s="17">
        <f t="shared" si="19"/>
        <v>9.2855888805899511E-2</v>
      </c>
      <c r="R142" s="17">
        <f t="shared" si="20"/>
        <v>3.131020390532719E-2</v>
      </c>
      <c r="T142" s="17">
        <f t="shared" si="28"/>
        <v>0.14078698788592592</v>
      </c>
      <c r="U142" s="17">
        <f t="shared" si="21"/>
        <v>1.0156304904296531E-2</v>
      </c>
      <c r="V142" s="17">
        <f t="shared" si="22"/>
        <v>8.4452923069600061E-2</v>
      </c>
      <c r="W142" s="17">
        <f t="shared" si="23"/>
        <v>0.2642036673060722</v>
      </c>
      <c r="X142" s="17">
        <f t="shared" si="24"/>
        <v>4.5619406036461276</v>
      </c>
      <c r="Y142" s="17">
        <f t="shared" si="25"/>
        <v>1.3714619959760894</v>
      </c>
    </row>
    <row r="143" spans="2:25">
      <c r="B143" s="14">
        <v>42094</v>
      </c>
      <c r="C143" s="17">
        <v>0.48399869444444449</v>
      </c>
      <c r="D143" s="17">
        <v>0.32188409490214731</v>
      </c>
      <c r="E143" s="17">
        <v>0.13967555026841438</v>
      </c>
      <c r="F143" s="17">
        <v>0.30066575989691202</v>
      </c>
      <c r="G143" s="17">
        <v>5.7625165055430028</v>
      </c>
      <c r="H143" s="17">
        <v>1.6</v>
      </c>
      <c r="I143" s="3"/>
      <c r="J143" s="12">
        <v>127</v>
      </c>
      <c r="K143" s="13">
        <f t="shared" si="26"/>
        <v>2.1539643821395303E-2</v>
      </c>
      <c r="M143" s="17">
        <f t="shared" si="27"/>
        <v>1.0425159488353672E-2</v>
      </c>
      <c r="N143" s="17">
        <f t="shared" si="16"/>
        <v>6.9332687559644571E-3</v>
      </c>
      <c r="O143" s="17">
        <f t="shared" si="17"/>
        <v>3.0085616033390409E-3</v>
      </c>
      <c r="P143" s="17">
        <f t="shared" si="18"/>
        <v>6.4762333774686445E-3</v>
      </c>
      <c r="Q143" s="17">
        <f t="shared" si="19"/>
        <v>0.12412255304430779</v>
      </c>
      <c r="R143" s="17">
        <f t="shared" si="20"/>
        <v>3.4463430114232488E-2</v>
      </c>
      <c r="T143" s="17">
        <f t="shared" si="28"/>
        <v>0.2168475156637038</v>
      </c>
      <c r="U143" s="17">
        <f t="shared" si="21"/>
        <v>-3.9612385584108845E-2</v>
      </c>
      <c r="V143" s="17">
        <f t="shared" si="22"/>
        <v>-0.33083934562072592</v>
      </c>
      <c r="W143" s="17">
        <f t="shared" si="23"/>
        <v>-0.14885550320883451</v>
      </c>
      <c r="X143" s="17">
        <f t="shared" si="24"/>
        <v>6.1428553664409105</v>
      </c>
      <c r="Y143" s="17">
        <f t="shared" si="25"/>
        <v>1.5614619959760896</v>
      </c>
    </row>
    <row r="144" spans="2:25">
      <c r="B144" s="14">
        <v>42063</v>
      </c>
      <c r="C144" s="17">
        <v>0.45111458333333321</v>
      </c>
      <c r="D144" s="17">
        <v>-5.2948706778088717E-2</v>
      </c>
      <c r="E144" s="17">
        <v>0.10842516885887221</v>
      </c>
      <c r="F144" s="17">
        <v>0.56634110052555808</v>
      </c>
      <c r="G144" s="17">
        <v>6.0607892486682191</v>
      </c>
      <c r="H144" s="17">
        <v>1.44</v>
      </c>
      <c r="I144" s="3"/>
      <c r="J144" s="12">
        <v>128</v>
      </c>
      <c r="K144" s="13">
        <f t="shared" si="26"/>
        <v>2.0893454506753444E-2</v>
      </c>
      <c r="M144" s="17">
        <f t="shared" si="27"/>
        <v>9.4253420242080329E-3</v>
      </c>
      <c r="N144" s="17">
        <f t="shared" si="16"/>
        <v>-1.1062813962594243E-3</v>
      </c>
      <c r="O144" s="17">
        <f t="shared" si="17"/>
        <v>2.2653763329399069E-3</v>
      </c>
      <c r="P144" s="17">
        <f t="shared" si="18"/>
        <v>1.1832822019135427E-2</v>
      </c>
      <c r="Q144" s="17">
        <f t="shared" si="19"/>
        <v>0.12663082444206983</v>
      </c>
      <c r="R144" s="17">
        <f t="shared" si="20"/>
        <v>3.0086574489724956E-2</v>
      </c>
      <c r="T144" s="17">
        <f t="shared" si="28"/>
        <v>0.18396340455259252</v>
      </c>
      <c r="U144" s="17">
        <f t="shared" si="21"/>
        <v>-0.41444518726434487</v>
      </c>
      <c r="V144" s="17">
        <f t="shared" si="22"/>
        <v>-0.36208972703026809</v>
      </c>
      <c r="W144" s="17">
        <f t="shared" si="23"/>
        <v>0.11681983741981156</v>
      </c>
      <c r="X144" s="17">
        <f t="shared" si="24"/>
        <v>6.4411281095661268</v>
      </c>
      <c r="Y144" s="17">
        <f t="shared" si="25"/>
        <v>1.4014619959760894</v>
      </c>
    </row>
    <row r="145" spans="2:25">
      <c r="B145" s="14">
        <v>42035</v>
      </c>
      <c r="C145" s="17">
        <v>0.44791666666666669</v>
      </c>
      <c r="D145" s="17">
        <v>0.46664152772912804</v>
      </c>
      <c r="E145" s="17">
        <v>-0.41714113766837535</v>
      </c>
      <c r="F145" s="17">
        <v>-0.52754702568510448</v>
      </c>
      <c r="G145" s="17">
        <v>8.1341989203888474</v>
      </c>
      <c r="H145" s="17">
        <v>-1.96</v>
      </c>
      <c r="I145" s="3"/>
      <c r="J145" s="12">
        <v>129</v>
      </c>
      <c r="K145" s="13">
        <f t="shared" si="26"/>
        <v>2.0266650871550839E-2</v>
      </c>
      <c r="M145" s="17">
        <f t="shared" si="27"/>
        <v>9.0777707028821472E-3</v>
      </c>
      <c r="N145" s="17">
        <f t="shared" ref="N145:N208" si="29">D145*$K145</f>
        <v>9.4572609246533473E-3</v>
      </c>
      <c r="O145" s="17">
        <f t="shared" ref="O145:O208" si="30">E145*$K145</f>
        <v>-8.4540538012864881E-3</v>
      </c>
      <c r="P145" s="17">
        <f t="shared" ref="P145:P208" si="31">F145*$K145</f>
        <v>-1.0691611387885075E-2</v>
      </c>
      <c r="Q145" s="17">
        <f t="shared" ref="Q145:Q208" si="32">G145*$K145</f>
        <v>0.16485296963926652</v>
      </c>
      <c r="R145" s="17">
        <f t="shared" ref="R145:R208" si="33">H145*$K145</f>
        <v>-3.9722635708239647E-2</v>
      </c>
      <c r="T145" s="17">
        <f t="shared" si="28"/>
        <v>0.180765487885926</v>
      </c>
      <c r="U145" s="17">
        <f t="shared" ref="U145:U208" si="34">D145-N$13</f>
        <v>0.10514504724287188</v>
      </c>
      <c r="V145" s="17">
        <f t="shared" ref="V145:V208" si="35">E145-O$13</f>
        <v>-0.88765603355751566</v>
      </c>
      <c r="W145" s="17">
        <f t="shared" ref="W145:W208" si="36">F145-P$13</f>
        <v>-0.97706828879085106</v>
      </c>
      <c r="X145" s="17">
        <f t="shared" ref="X145:X208" si="37">G145-Q$13</f>
        <v>8.5145377812867551</v>
      </c>
      <c r="Y145" s="17">
        <f t="shared" ref="Y145:Y208" si="38">H145-R$13</f>
        <v>-1.9985380040239105</v>
      </c>
    </row>
    <row r="146" spans="2:25">
      <c r="B146" s="14">
        <v>42004</v>
      </c>
      <c r="C146" s="17">
        <v>0.47037749999999995</v>
      </c>
      <c r="D146" s="17">
        <v>1.2145086760356083</v>
      </c>
      <c r="E146" s="17">
        <v>2.534210940241266</v>
      </c>
      <c r="F146" s="17">
        <v>2.3416028436366476</v>
      </c>
      <c r="G146" s="17">
        <v>6.4060393970495344</v>
      </c>
      <c r="H146" s="17">
        <v>-2.5499999999999998</v>
      </c>
      <c r="I146" s="3"/>
      <c r="J146" s="12">
        <v>130</v>
      </c>
      <c r="K146" s="13">
        <f t="shared" ref="K146:K209" si="39">lambda*K145</f>
        <v>1.9658651345404312E-2</v>
      </c>
      <c r="M146" s="17">
        <f t="shared" ref="M146:M209" si="40">C146*$K146</f>
        <v>9.2469872732229164E-3</v>
      </c>
      <c r="N146" s="17">
        <f t="shared" si="29"/>
        <v>2.3875602618152622E-2</v>
      </c>
      <c r="O146" s="17">
        <f t="shared" si="30"/>
        <v>4.9819169309912294E-2</v>
      </c>
      <c r="P146" s="17">
        <f t="shared" si="31"/>
        <v>4.6032753892460143E-2</v>
      </c>
      <c r="Q146" s="17">
        <f t="shared" si="32"/>
        <v>0.12593409501152086</v>
      </c>
      <c r="R146" s="17">
        <f t="shared" si="33"/>
        <v>-5.0129560930780991E-2</v>
      </c>
      <c r="T146" s="17">
        <f t="shared" ref="T146:T209" si="41">C146-M$13</f>
        <v>0.20322632121925926</v>
      </c>
      <c r="U146" s="17">
        <f t="shared" si="34"/>
        <v>0.85301219554935215</v>
      </c>
      <c r="V146" s="17">
        <f t="shared" si="35"/>
        <v>2.0636960443521257</v>
      </c>
      <c r="W146" s="17">
        <f t="shared" si="36"/>
        <v>1.892081580530901</v>
      </c>
      <c r="X146" s="17">
        <f t="shared" si="37"/>
        <v>6.7863782579474421</v>
      </c>
      <c r="Y146" s="17">
        <f t="shared" si="38"/>
        <v>-2.5885380040239103</v>
      </c>
    </row>
    <row r="147" spans="2:25">
      <c r="B147" s="14">
        <v>41973</v>
      </c>
      <c r="C147" s="17">
        <v>0.48706597222222225</v>
      </c>
      <c r="D147" s="17">
        <v>1.4043429582429212</v>
      </c>
      <c r="E147" s="17">
        <v>3.0202178844763505</v>
      </c>
      <c r="F147" s="17">
        <v>1.6274392968866458</v>
      </c>
      <c r="G147" s="17">
        <v>-14.457718218420057</v>
      </c>
      <c r="H147" s="17">
        <v>-7.4700000000000006</v>
      </c>
      <c r="I147" s="3"/>
      <c r="J147" s="12">
        <v>131</v>
      </c>
      <c r="K147" s="13">
        <f t="shared" si="39"/>
        <v>1.9068891805042183E-2</v>
      </c>
      <c r="M147" s="17">
        <f t="shared" si="40"/>
        <v>9.2878083262232375E-3</v>
      </c>
      <c r="N147" s="17">
        <f t="shared" si="29"/>
        <v>2.6779263927907138E-2</v>
      </c>
      <c r="O147" s="17">
        <f t="shared" si="30"/>
        <v>5.7592208066732917E-2</v>
      </c>
      <c r="P147" s="17">
        <f t="shared" si="31"/>
        <v>3.1033463871605372E-2</v>
      </c>
      <c r="Q147" s="17">
        <f t="shared" si="32"/>
        <v>-0.27569266445483931</v>
      </c>
      <c r="R147" s="17">
        <f t="shared" si="33"/>
        <v>-0.14244462178366513</v>
      </c>
      <c r="T147" s="17">
        <f t="shared" si="41"/>
        <v>0.21991479344148157</v>
      </c>
      <c r="U147" s="17">
        <f t="shared" si="34"/>
        <v>1.0428464777566651</v>
      </c>
      <c r="V147" s="17">
        <f t="shared" si="35"/>
        <v>2.5497029885872102</v>
      </c>
      <c r="W147" s="17">
        <f t="shared" si="36"/>
        <v>1.1779180337808992</v>
      </c>
      <c r="X147" s="17">
        <f t="shared" si="37"/>
        <v>-14.077379357522149</v>
      </c>
      <c r="Y147" s="17">
        <f t="shared" si="38"/>
        <v>-7.5085380040239116</v>
      </c>
    </row>
    <row r="148" spans="2:25">
      <c r="B148" s="14">
        <v>41943</v>
      </c>
      <c r="C148" s="17">
        <v>0.48740266666666671</v>
      </c>
      <c r="D148" s="17">
        <v>0.48334004638952432</v>
      </c>
      <c r="E148" s="17">
        <v>0.19357819934808784</v>
      </c>
      <c r="F148" s="17">
        <v>0.21272625489829888</v>
      </c>
      <c r="G148" s="17">
        <v>-1.0648387371064882</v>
      </c>
      <c r="H148" s="17">
        <v>-0.21</v>
      </c>
      <c r="I148" s="3"/>
      <c r="J148" s="12">
        <v>132</v>
      </c>
      <c r="K148" s="13">
        <f t="shared" si="39"/>
        <v>1.8496825050890918E-2</v>
      </c>
      <c r="M148" s="17">
        <f t="shared" si="40"/>
        <v>9.0154018546710363E-3</v>
      </c>
      <c r="N148" s="17">
        <f t="shared" si="29"/>
        <v>8.9402562781565314E-3</v>
      </c>
      <c r="O148" s="17">
        <f t="shared" si="30"/>
        <v>3.5805820870080671E-3</v>
      </c>
      <c r="P148" s="17">
        <f t="shared" si="31"/>
        <v>3.9347603205850618E-3</v>
      </c>
      <c r="Q148" s="17">
        <f t="shared" si="32"/>
        <v>-1.9696135827670339E-2</v>
      </c>
      <c r="R148" s="17">
        <f t="shared" si="33"/>
        <v>-3.8843332606870928E-3</v>
      </c>
      <c r="T148" s="17">
        <f t="shared" si="41"/>
        <v>0.22025148788592602</v>
      </c>
      <c r="U148" s="17">
        <f t="shared" si="34"/>
        <v>0.12184356590326817</v>
      </c>
      <c r="V148" s="17">
        <f t="shared" si="35"/>
        <v>-0.27693669654105246</v>
      </c>
      <c r="W148" s="17">
        <f t="shared" si="36"/>
        <v>-0.23679500820744764</v>
      </c>
      <c r="X148" s="17">
        <f t="shared" si="37"/>
        <v>-0.68449987620858055</v>
      </c>
      <c r="Y148" s="17">
        <f t="shared" si="38"/>
        <v>-0.24853800402391052</v>
      </c>
    </row>
    <row r="149" spans="2:25">
      <c r="B149" s="14">
        <v>41912</v>
      </c>
      <c r="C149" s="17">
        <v>0.50277777777777777</v>
      </c>
      <c r="D149" s="17">
        <v>0.54532632299235662</v>
      </c>
      <c r="E149" s="17">
        <v>1.168087028485143</v>
      </c>
      <c r="F149" s="17">
        <v>0.84808490885597276</v>
      </c>
      <c r="G149" s="17">
        <v>4.0618897585273039</v>
      </c>
      <c r="H149" s="17">
        <v>-0.55000000000000004</v>
      </c>
      <c r="I149" s="3"/>
      <c r="J149" s="12">
        <v>133</v>
      </c>
      <c r="K149" s="13">
        <f t="shared" si="39"/>
        <v>1.794192029936419E-2</v>
      </c>
      <c r="M149" s="17">
        <f t="shared" si="40"/>
        <v>9.0207988171803286E-3</v>
      </c>
      <c r="N149" s="17">
        <f t="shared" si="29"/>
        <v>9.7842014242741967E-3</v>
      </c>
      <c r="O149" s="17">
        <f t="shared" si="30"/>
        <v>2.0957724367801585E-2</v>
      </c>
      <c r="P149" s="17">
        <f t="shared" si="31"/>
        <v>1.5216271841787407E-2</v>
      </c>
      <c r="Q149" s="17">
        <f t="shared" si="32"/>
        <v>7.2878102312300547E-2</v>
      </c>
      <c r="R149" s="17">
        <f t="shared" si="33"/>
        <v>-9.8680561646503056E-3</v>
      </c>
      <c r="T149" s="17">
        <f t="shared" si="41"/>
        <v>0.23562659899703708</v>
      </c>
      <c r="U149" s="17">
        <f t="shared" si="34"/>
        <v>0.18382984250610046</v>
      </c>
      <c r="V149" s="17">
        <f t="shared" si="35"/>
        <v>0.6975721325960027</v>
      </c>
      <c r="W149" s="17">
        <f t="shared" si="36"/>
        <v>0.39856364575022624</v>
      </c>
      <c r="X149" s="17">
        <f t="shared" si="37"/>
        <v>4.4422286194252116</v>
      </c>
      <c r="Y149" s="17">
        <f t="shared" si="38"/>
        <v>-0.58853800402391054</v>
      </c>
    </row>
    <row r="150" spans="2:25">
      <c r="B150" s="14">
        <v>41882</v>
      </c>
      <c r="C150" s="17">
        <v>0.45564236111111112</v>
      </c>
      <c r="D150" s="17">
        <v>0.49540035506032698</v>
      </c>
      <c r="E150" s="17">
        <v>1.009501566577975</v>
      </c>
      <c r="F150" s="17">
        <v>0.9485815602836789</v>
      </c>
      <c r="G150" s="17">
        <v>-1.7187921227490799</v>
      </c>
      <c r="H150" s="17">
        <v>-0.93</v>
      </c>
      <c r="I150" s="3"/>
      <c r="J150" s="12">
        <v>134</v>
      </c>
      <c r="K150" s="13">
        <f t="shared" si="39"/>
        <v>1.7403662690383265E-2</v>
      </c>
      <c r="M150" s="17">
        <f t="shared" si="40"/>
        <v>7.9298459602275828E-3</v>
      </c>
      <c r="N150" s="17">
        <f t="shared" si="29"/>
        <v>8.6217806761660354E-3</v>
      </c>
      <c r="O150" s="17">
        <f t="shared" si="30"/>
        <v>1.756902475013656E-2</v>
      </c>
      <c r="P150" s="17">
        <f t="shared" si="31"/>
        <v>1.6508793509494607E-2</v>
      </c>
      <c r="Q150" s="17">
        <f t="shared" si="32"/>
        <v>-2.9913278339212816E-2</v>
      </c>
      <c r="R150" s="17">
        <f t="shared" si="33"/>
        <v>-1.6185406302056438E-2</v>
      </c>
      <c r="T150" s="17">
        <f t="shared" si="41"/>
        <v>0.18849118233037043</v>
      </c>
      <c r="U150" s="17">
        <f t="shared" si="34"/>
        <v>0.13390387457407082</v>
      </c>
      <c r="V150" s="17">
        <f t="shared" si="35"/>
        <v>0.53898667068883466</v>
      </c>
      <c r="W150" s="17">
        <f t="shared" si="36"/>
        <v>0.49906029717793238</v>
      </c>
      <c r="X150" s="17">
        <f t="shared" si="37"/>
        <v>-1.3384532618511722</v>
      </c>
      <c r="Y150" s="17">
        <f t="shared" si="38"/>
        <v>-0.96853800402391055</v>
      </c>
    </row>
    <row r="151" spans="2:25">
      <c r="B151" s="14">
        <v>41851</v>
      </c>
      <c r="C151" s="17">
        <v>0.47395833333333337</v>
      </c>
      <c r="D151" s="17">
        <v>0.45323822144529569</v>
      </c>
      <c r="E151" s="17">
        <v>0.38498494651206805</v>
      </c>
      <c r="F151" s="17">
        <v>0.52196053469129033</v>
      </c>
      <c r="G151" s="17">
        <v>1.0060831204387499</v>
      </c>
      <c r="H151" s="17">
        <v>0.91</v>
      </c>
      <c r="I151" s="3"/>
      <c r="J151" s="12">
        <v>135</v>
      </c>
      <c r="K151" s="13">
        <f t="shared" si="39"/>
        <v>1.6881552809671765E-2</v>
      </c>
      <c r="M151" s="17">
        <f t="shared" si="40"/>
        <v>8.0011526337506814E-3</v>
      </c>
      <c r="N151" s="17">
        <f t="shared" si="29"/>
        <v>7.6513649706904645E-3</v>
      </c>
      <c r="O151" s="17">
        <f t="shared" si="30"/>
        <v>6.4991437054721362E-3</v>
      </c>
      <c r="P151" s="17">
        <f t="shared" si="31"/>
        <v>8.8115043309555281E-3</v>
      </c>
      <c r="Q151" s="17">
        <f t="shared" si="32"/>
        <v>1.6984245328606117E-2</v>
      </c>
      <c r="R151" s="17">
        <f t="shared" si="33"/>
        <v>1.5362213056801306E-2</v>
      </c>
      <c r="T151" s="17">
        <f t="shared" si="41"/>
        <v>0.20680715455259269</v>
      </c>
      <c r="U151" s="17">
        <f t="shared" si="34"/>
        <v>9.1741740959039531E-2</v>
      </c>
      <c r="V151" s="17">
        <f t="shared" si="35"/>
        <v>-8.5529949377072256E-2</v>
      </c>
      <c r="W151" s="17">
        <f t="shared" si="36"/>
        <v>7.2439271585543807E-2</v>
      </c>
      <c r="X151" s="17">
        <f t="shared" si="37"/>
        <v>1.3864219813366576</v>
      </c>
      <c r="Y151" s="17">
        <f t="shared" si="38"/>
        <v>0.87146199597608953</v>
      </c>
    </row>
    <row r="152" spans="2:25">
      <c r="B152" s="14">
        <v>41820</v>
      </c>
      <c r="C152" s="17">
        <v>0.50555555555555554</v>
      </c>
      <c r="D152" s="17">
        <v>0.42188119372557065</v>
      </c>
      <c r="E152" s="17">
        <v>0.36065805630380865</v>
      </c>
      <c r="F152" s="17">
        <v>0.34363383196434061</v>
      </c>
      <c r="G152" s="17">
        <v>5.1208146027313051</v>
      </c>
      <c r="H152" s="17">
        <v>4.01</v>
      </c>
      <c r="I152" s="3"/>
      <c r="J152" s="12">
        <v>136</v>
      </c>
      <c r="K152" s="13">
        <f t="shared" si="39"/>
        <v>1.6375106225381613E-2</v>
      </c>
      <c r="M152" s="17">
        <f t="shared" si="40"/>
        <v>8.278525925054037E-3</v>
      </c>
      <c r="N152" s="17">
        <f t="shared" si="29"/>
        <v>6.908349361747018E-3</v>
      </c>
      <c r="O152" s="17">
        <f t="shared" si="30"/>
        <v>5.9058139830145294E-3</v>
      </c>
      <c r="P152" s="17">
        <f t="shared" si="31"/>
        <v>5.627040501051013E-3</v>
      </c>
      <c r="Q152" s="17">
        <f t="shared" si="32"/>
        <v>8.3853883080210467E-2</v>
      </c>
      <c r="R152" s="17">
        <f t="shared" si="33"/>
        <v>6.5664175963780269E-2</v>
      </c>
      <c r="T152" s="17">
        <f t="shared" si="41"/>
        <v>0.23840437677481485</v>
      </c>
      <c r="U152" s="17">
        <f t="shared" si="34"/>
        <v>6.0384713239314491E-2</v>
      </c>
      <c r="V152" s="17">
        <f t="shared" si="35"/>
        <v>-0.10985683958533166</v>
      </c>
      <c r="W152" s="17">
        <f t="shared" si="36"/>
        <v>-0.10588743114140592</v>
      </c>
      <c r="X152" s="17">
        <f t="shared" si="37"/>
        <v>5.5011534636292128</v>
      </c>
      <c r="Y152" s="17">
        <f t="shared" si="38"/>
        <v>3.9714619959760893</v>
      </c>
    </row>
    <row r="153" spans="2:25">
      <c r="B153" s="14">
        <v>41790</v>
      </c>
      <c r="C153" s="17">
        <v>0.43537355555555562</v>
      </c>
      <c r="D153" s="17">
        <v>9.1396668626853028E-2</v>
      </c>
      <c r="E153" s="17">
        <v>-0.24689932920337609</v>
      </c>
      <c r="F153" s="17">
        <v>-7.5312739341337753E-2</v>
      </c>
      <c r="G153" s="17">
        <v>7.2125295178828486</v>
      </c>
      <c r="H153" s="17">
        <v>1.9</v>
      </c>
      <c r="I153" s="3"/>
      <c r="J153" s="12">
        <v>137</v>
      </c>
      <c r="K153" s="13">
        <f t="shared" si="39"/>
        <v>1.5883853038620166E-2</v>
      </c>
      <c r="M153" s="17">
        <f t="shared" si="40"/>
        <v>6.9154095733459774E-3</v>
      </c>
      <c r="N153" s="17">
        <f t="shared" si="29"/>
        <v>1.4517312526883999E-3</v>
      </c>
      <c r="O153" s="17">
        <f t="shared" si="30"/>
        <v>-3.9217126604003264E-3</v>
      </c>
      <c r="P153" s="17">
        <f t="shared" si="31"/>
        <v>-1.1962564836337161E-3</v>
      </c>
      <c r="Q153" s="17">
        <f t="shared" si="32"/>
        <v>0.11456275889876112</v>
      </c>
      <c r="R153" s="17">
        <f t="shared" si="33"/>
        <v>3.0179320773378315E-2</v>
      </c>
      <c r="T153" s="17">
        <f t="shared" si="41"/>
        <v>0.16822237677481494</v>
      </c>
      <c r="U153" s="17">
        <f t="shared" si="34"/>
        <v>-0.27009981185940313</v>
      </c>
      <c r="V153" s="17">
        <f t="shared" si="35"/>
        <v>-0.7174142250925164</v>
      </c>
      <c r="W153" s="17">
        <f t="shared" si="36"/>
        <v>-0.52483400244708434</v>
      </c>
      <c r="X153" s="17">
        <f t="shared" si="37"/>
        <v>7.5928683787807563</v>
      </c>
      <c r="Y153" s="17">
        <f t="shared" si="38"/>
        <v>1.8614619959760894</v>
      </c>
    </row>
    <row r="154" spans="2:25">
      <c r="B154" s="14">
        <v>41759</v>
      </c>
      <c r="C154" s="17">
        <v>0.4765625</v>
      </c>
      <c r="D154" s="17">
        <v>0.97799336080586219</v>
      </c>
      <c r="E154" s="17">
        <v>1.5519273726644522</v>
      </c>
      <c r="F154" s="17">
        <v>1.2838248412995856</v>
      </c>
      <c r="G154" s="17">
        <v>1.1060800526015546</v>
      </c>
      <c r="H154" s="17">
        <v>-0.96</v>
      </c>
      <c r="I154" s="3"/>
      <c r="J154" s="12">
        <v>138</v>
      </c>
      <c r="K154" s="13">
        <f t="shared" si="39"/>
        <v>1.5407337447461561E-2</v>
      </c>
      <c r="M154" s="17">
        <f t="shared" si="40"/>
        <v>7.3425592523059004E-3</v>
      </c>
      <c r="N154" s="17">
        <f t="shared" si="29"/>
        <v>1.5068273731312946E-2</v>
      </c>
      <c r="O154" s="17">
        <f t="shared" si="30"/>
        <v>2.391106872459365E-2</v>
      </c>
      <c r="P154" s="17">
        <f t="shared" si="31"/>
        <v>1.9780322553336501E-2</v>
      </c>
      <c r="Q154" s="17">
        <f t="shared" si="32"/>
        <v>1.7041748614338187E-2</v>
      </c>
      <c r="R154" s="17">
        <f t="shared" si="33"/>
        <v>-1.4791043949563099E-2</v>
      </c>
      <c r="T154" s="17">
        <f t="shared" si="41"/>
        <v>0.20941132121925932</v>
      </c>
      <c r="U154" s="17">
        <f t="shared" si="34"/>
        <v>0.61649688031960603</v>
      </c>
      <c r="V154" s="17">
        <f t="shared" si="35"/>
        <v>1.0814124767753119</v>
      </c>
      <c r="W154" s="17">
        <f t="shared" si="36"/>
        <v>0.83430357819383905</v>
      </c>
      <c r="X154" s="17">
        <f t="shared" si="37"/>
        <v>1.4864189134994623</v>
      </c>
      <c r="Y154" s="17">
        <f t="shared" si="38"/>
        <v>-0.99853800402391046</v>
      </c>
    </row>
    <row r="155" spans="2:25">
      <c r="B155" s="14">
        <v>41729</v>
      </c>
      <c r="C155" s="17">
        <v>0.54713541666666665</v>
      </c>
      <c r="D155" s="17">
        <v>0.70026800380393883</v>
      </c>
      <c r="E155" s="17">
        <v>1.167486938245732</v>
      </c>
      <c r="F155" s="17">
        <v>1.0068428750522385</v>
      </c>
      <c r="G155" s="17">
        <v>1.71737312161091</v>
      </c>
      <c r="H155" s="17">
        <v>1.05</v>
      </c>
      <c r="I155" s="3"/>
      <c r="J155" s="12">
        <v>139</v>
      </c>
      <c r="K155" s="13">
        <f t="shared" si="39"/>
        <v>1.4945117324037714E-2</v>
      </c>
      <c r="M155" s="17">
        <f t="shared" si="40"/>
        <v>8.177002994219593E-3</v>
      </c>
      <c r="N155" s="17">
        <f t="shared" si="29"/>
        <v>1.0465587475119555E-2</v>
      </c>
      <c r="O155" s="17">
        <f t="shared" si="30"/>
        <v>1.7448229266364038E-2</v>
      </c>
      <c r="P155" s="17">
        <f t="shared" si="31"/>
        <v>1.5047384894527149E-2</v>
      </c>
      <c r="Q155" s="17">
        <f t="shared" si="32"/>
        <v>2.5666342791623938E-2</v>
      </c>
      <c r="R155" s="17">
        <f t="shared" si="33"/>
        <v>1.5692373190239601E-2</v>
      </c>
      <c r="T155" s="17">
        <f t="shared" si="41"/>
        <v>0.27998423788592597</v>
      </c>
      <c r="U155" s="17">
        <f t="shared" si="34"/>
        <v>0.33877152331768268</v>
      </c>
      <c r="V155" s="17">
        <f t="shared" si="35"/>
        <v>0.69697204235659171</v>
      </c>
      <c r="W155" s="17">
        <f t="shared" si="36"/>
        <v>0.55732161194649188</v>
      </c>
      <c r="X155" s="17">
        <f t="shared" si="37"/>
        <v>2.0977119825088177</v>
      </c>
      <c r="Y155" s="17">
        <f t="shared" si="38"/>
        <v>1.0114619959760895</v>
      </c>
    </row>
    <row r="156" spans="2:25">
      <c r="B156" s="14">
        <v>41698</v>
      </c>
      <c r="C156" s="17">
        <v>0.43932311111111111</v>
      </c>
      <c r="D156" s="17">
        <v>0.22673117192577585</v>
      </c>
      <c r="E156" s="17">
        <v>0.43607728957120173</v>
      </c>
      <c r="F156" s="17">
        <v>0.46047884552311569</v>
      </c>
      <c r="G156" s="17">
        <v>4.6292313075171565</v>
      </c>
      <c r="H156" s="17">
        <v>-0.51</v>
      </c>
      <c r="I156" s="3"/>
      <c r="J156" s="12">
        <v>140</v>
      </c>
      <c r="K156" s="13">
        <f t="shared" si="39"/>
        <v>1.4496763804316583E-2</v>
      </c>
      <c r="M156" s="17">
        <f t="shared" si="40"/>
        <v>6.3687633755553077E-3</v>
      </c>
      <c r="N156" s="17">
        <f t="shared" si="29"/>
        <v>3.2868682464838677E-3</v>
      </c>
      <c r="O156" s="17">
        <f t="shared" si="30"/>
        <v>6.3217094673402785E-3</v>
      </c>
      <c r="P156" s="17">
        <f t="shared" si="31"/>
        <v>6.6754530604329907E-3</v>
      </c>
      <c r="Q156" s="17">
        <f t="shared" si="32"/>
        <v>6.710887286062385E-2</v>
      </c>
      <c r="R156" s="17">
        <f t="shared" si="33"/>
        <v>-7.3933495402014578E-3</v>
      </c>
      <c r="T156" s="17">
        <f t="shared" si="41"/>
        <v>0.17217193233037043</v>
      </c>
      <c r="U156" s="17">
        <f t="shared" si="34"/>
        <v>-0.1347653085604803</v>
      </c>
      <c r="V156" s="17">
        <f t="shared" si="35"/>
        <v>-3.4437606317938574E-2</v>
      </c>
      <c r="W156" s="17">
        <f t="shared" si="36"/>
        <v>1.095758241736916E-2</v>
      </c>
      <c r="X156" s="17">
        <f t="shared" si="37"/>
        <v>5.0095701684150642</v>
      </c>
      <c r="Y156" s="17">
        <f t="shared" si="38"/>
        <v>-0.54853800402391051</v>
      </c>
    </row>
    <row r="157" spans="2:25">
      <c r="B157" s="14">
        <v>41670</v>
      </c>
      <c r="C157" s="17">
        <v>0.48706597222222225</v>
      </c>
      <c r="D157" s="17">
        <v>0.72000000000000952</v>
      </c>
      <c r="E157" s="17">
        <v>1.6356397288281643</v>
      </c>
      <c r="F157" s="17">
        <v>1.4507220336727134</v>
      </c>
      <c r="G157" s="17">
        <v>-3.3397145330569811</v>
      </c>
      <c r="H157" s="17">
        <v>-1.44</v>
      </c>
      <c r="I157" s="3"/>
      <c r="J157" s="12">
        <v>141</v>
      </c>
      <c r="K157" s="13">
        <f t="shared" si="39"/>
        <v>1.4061860890187084E-2</v>
      </c>
      <c r="M157" s="17">
        <f t="shared" si="40"/>
        <v>6.8490539457326163E-3</v>
      </c>
      <c r="N157" s="17">
        <f t="shared" si="29"/>
        <v>1.0124539840934834E-2</v>
      </c>
      <c r="O157" s="17">
        <f t="shared" si="30"/>
        <v>2.3000138333244973E-2</v>
      </c>
      <c r="P157" s="17">
        <f t="shared" si="31"/>
        <v>2.0399851427835E-2</v>
      </c>
      <c r="Q157" s="17">
        <f t="shared" si="32"/>
        <v>-4.6962601176783386E-2</v>
      </c>
      <c r="R157" s="17">
        <f t="shared" si="33"/>
        <v>-2.0249079681869401E-2</v>
      </c>
      <c r="T157" s="17">
        <f t="shared" si="41"/>
        <v>0.21991479344148157</v>
      </c>
      <c r="U157" s="17">
        <f t="shared" si="34"/>
        <v>0.35850351951375337</v>
      </c>
      <c r="V157" s="17">
        <f t="shared" si="35"/>
        <v>1.165124832939024</v>
      </c>
      <c r="W157" s="17">
        <f t="shared" si="36"/>
        <v>1.0012007705669668</v>
      </c>
      <c r="X157" s="17">
        <f t="shared" si="37"/>
        <v>-2.9593756721590734</v>
      </c>
      <c r="Y157" s="17">
        <f t="shared" si="38"/>
        <v>-1.4785380040239104</v>
      </c>
    </row>
    <row r="158" spans="2:25">
      <c r="B158" s="14">
        <v>41639</v>
      </c>
      <c r="C158" s="17">
        <v>0.50277777777777777</v>
      </c>
      <c r="D158" s="17">
        <v>0.81384265708630554</v>
      </c>
      <c r="E158" s="17">
        <v>1.6322624743677183</v>
      </c>
      <c r="F158" s="17">
        <v>1.4748186864389723</v>
      </c>
      <c r="G158" s="17">
        <v>5.476659702073583</v>
      </c>
      <c r="H158" s="17">
        <v>2.78</v>
      </c>
      <c r="I158" s="3"/>
      <c r="J158" s="12">
        <v>142</v>
      </c>
      <c r="K158" s="13">
        <f t="shared" si="39"/>
        <v>1.3640005063481472E-2</v>
      </c>
      <c r="M158" s="17">
        <f t="shared" si="40"/>
        <v>6.8578914346948509E-3</v>
      </c>
      <c r="N158" s="17">
        <f t="shared" si="29"/>
        <v>1.1100817963534423E-2</v>
      </c>
      <c r="O158" s="17">
        <f t="shared" si="30"/>
        <v>2.2264068415306475E-2</v>
      </c>
      <c r="P158" s="17">
        <f t="shared" si="31"/>
        <v>2.0116534350744675E-2</v>
      </c>
      <c r="Q158" s="17">
        <f t="shared" si="32"/>
        <v>7.4701666067248595E-2</v>
      </c>
      <c r="R158" s="17">
        <f t="shared" si="33"/>
        <v>3.791921407647849E-2</v>
      </c>
      <c r="T158" s="17">
        <f t="shared" si="41"/>
        <v>0.23562659899703708</v>
      </c>
      <c r="U158" s="17">
        <f t="shared" si="34"/>
        <v>0.45234617660004939</v>
      </c>
      <c r="V158" s="17">
        <f t="shared" si="35"/>
        <v>1.161747578478578</v>
      </c>
      <c r="W158" s="17">
        <f t="shared" si="36"/>
        <v>1.0252974233332257</v>
      </c>
      <c r="X158" s="17">
        <f t="shared" si="37"/>
        <v>5.8569985629714907</v>
      </c>
      <c r="Y158" s="17">
        <f t="shared" si="38"/>
        <v>2.7414619959760893</v>
      </c>
    </row>
    <row r="159" spans="2:25">
      <c r="B159" s="14">
        <v>41608</v>
      </c>
      <c r="C159" s="17">
        <v>0.45312499999999994</v>
      </c>
      <c r="D159" s="17">
        <v>6.3094259889640014E-2</v>
      </c>
      <c r="E159" s="17">
        <v>-1.0650887573964374</v>
      </c>
      <c r="F159" s="17">
        <v>-0.85164504077451797</v>
      </c>
      <c r="G159" s="17">
        <v>-5.6021671155203512</v>
      </c>
      <c r="H159" s="17">
        <v>-0.32</v>
      </c>
      <c r="I159" s="3"/>
      <c r="J159" s="12">
        <v>143</v>
      </c>
      <c r="K159" s="13">
        <f t="shared" si="39"/>
        <v>1.3230804911577028E-2</v>
      </c>
      <c r="M159" s="17">
        <f t="shared" si="40"/>
        <v>5.9952084755583402E-3</v>
      </c>
      <c r="N159" s="17">
        <f t="shared" si="29"/>
        <v>8.3478784364016654E-4</v>
      </c>
      <c r="O159" s="17">
        <f t="shared" si="30"/>
        <v>-1.4091981562626258E-2</v>
      </c>
      <c r="P159" s="17">
        <f t="shared" si="31"/>
        <v>-1.1267949388399711E-2</v>
      </c>
      <c r="Q159" s="17">
        <f t="shared" si="32"/>
        <v>-7.4121180187501967E-2</v>
      </c>
      <c r="R159" s="17">
        <f t="shared" si="33"/>
        <v>-4.2338575717046486E-3</v>
      </c>
      <c r="T159" s="17">
        <f t="shared" si="41"/>
        <v>0.18597382121925926</v>
      </c>
      <c r="U159" s="17">
        <f t="shared" si="34"/>
        <v>-0.29840222059661614</v>
      </c>
      <c r="V159" s="17">
        <f t="shared" si="35"/>
        <v>-1.5356036532855777</v>
      </c>
      <c r="W159" s="17">
        <f t="shared" si="36"/>
        <v>-1.3011663038802646</v>
      </c>
      <c r="X159" s="17">
        <f t="shared" si="37"/>
        <v>-5.2218282546224435</v>
      </c>
      <c r="Y159" s="17">
        <f t="shared" si="38"/>
        <v>-0.35853800402391056</v>
      </c>
    </row>
    <row r="160" spans="2:25">
      <c r="B160" s="14">
        <v>41578</v>
      </c>
      <c r="C160" s="17">
        <v>0.48975694444444451</v>
      </c>
      <c r="D160" s="17">
        <v>1.0969775635082613</v>
      </c>
      <c r="E160" s="17">
        <v>2.8352271937022833</v>
      </c>
      <c r="F160" s="17">
        <v>2.6953065911247354</v>
      </c>
      <c r="G160" s="17">
        <v>7.9567609353423219</v>
      </c>
      <c r="H160" s="17">
        <v>4.6399999999999997</v>
      </c>
      <c r="I160" s="3"/>
      <c r="J160" s="12">
        <v>144</v>
      </c>
      <c r="K160" s="13">
        <f t="shared" si="39"/>
        <v>1.2833880764229717E-2</v>
      </c>
      <c r="M160" s="17">
        <f t="shared" si="40"/>
        <v>6.2854822284534786E-3</v>
      </c>
      <c r="N160" s="17">
        <f t="shared" si="29"/>
        <v>1.4078479251100257E-2</v>
      </c>
      <c r="O160" s="17">
        <f t="shared" si="30"/>
        <v>3.6386967743476731E-2</v>
      </c>
      <c r="P160" s="17">
        <f t="shared" si="31"/>
        <v>3.4591243413537309E-2</v>
      </c>
      <c r="Q160" s="17">
        <f t="shared" si="32"/>
        <v>0.10211612111366428</v>
      </c>
      <c r="R160" s="17">
        <f t="shared" si="33"/>
        <v>5.954920674602588E-2</v>
      </c>
      <c r="T160" s="17">
        <f t="shared" si="41"/>
        <v>0.22260576566370383</v>
      </c>
      <c r="U160" s="17">
        <f t="shared" si="34"/>
        <v>0.7354810830220051</v>
      </c>
      <c r="V160" s="17">
        <f t="shared" si="35"/>
        <v>2.364712297813143</v>
      </c>
      <c r="W160" s="17">
        <f t="shared" si="36"/>
        <v>2.245785328018989</v>
      </c>
      <c r="X160" s="17">
        <f t="shared" si="37"/>
        <v>8.3370997962402296</v>
      </c>
      <c r="Y160" s="17">
        <f t="shared" si="38"/>
        <v>4.6014619959760887</v>
      </c>
    </row>
    <row r="161" spans="2:25">
      <c r="B161" s="14">
        <v>41547</v>
      </c>
      <c r="C161" s="17">
        <v>0.48975694444444451</v>
      </c>
      <c r="D161" s="17">
        <v>0.71638802982083583</v>
      </c>
      <c r="E161" s="17">
        <v>1.1500882789474032</v>
      </c>
      <c r="F161" s="17">
        <v>1.186931233128341</v>
      </c>
      <c r="G161" s="17">
        <v>4.4801769050336171</v>
      </c>
      <c r="H161" s="17">
        <v>2.5</v>
      </c>
      <c r="I161" s="3"/>
      <c r="J161" s="12">
        <v>145</v>
      </c>
      <c r="K161" s="13">
        <f t="shared" si="39"/>
        <v>1.2448864341302825E-2</v>
      </c>
      <c r="M161" s="17">
        <f t="shared" si="40"/>
        <v>6.0969177615998738E-3</v>
      </c>
      <c r="N161" s="17">
        <f t="shared" si="29"/>
        <v>8.918217398972788E-3</v>
      </c>
      <c r="O161" s="17">
        <f t="shared" si="30"/>
        <v>1.4317292965138664E-2</v>
      </c>
      <c r="P161" s="17">
        <f t="shared" si="31"/>
        <v>1.4775945903669995E-2</v>
      </c>
      <c r="Q161" s="17">
        <f t="shared" si="32"/>
        <v>5.5773114515801449E-2</v>
      </c>
      <c r="R161" s="17">
        <f t="shared" si="33"/>
        <v>3.1122160853257062E-2</v>
      </c>
      <c r="T161" s="17">
        <f t="shared" si="41"/>
        <v>0.22260576566370383</v>
      </c>
      <c r="U161" s="17">
        <f t="shared" si="34"/>
        <v>0.35489154933457967</v>
      </c>
      <c r="V161" s="17">
        <f t="shared" si="35"/>
        <v>0.67957338305826287</v>
      </c>
      <c r="W161" s="17">
        <f t="shared" si="36"/>
        <v>0.73740997002259445</v>
      </c>
      <c r="X161" s="17">
        <f t="shared" si="37"/>
        <v>4.8605157659315248</v>
      </c>
      <c r="Y161" s="17">
        <f t="shared" si="38"/>
        <v>2.4614619959760895</v>
      </c>
    </row>
    <row r="162" spans="2:25">
      <c r="B162" s="14">
        <v>41517</v>
      </c>
      <c r="C162" s="17">
        <v>0.47395833333333337</v>
      </c>
      <c r="D162" s="17">
        <v>0.675350460261126</v>
      </c>
      <c r="E162" s="17">
        <v>0.8684608234768465</v>
      </c>
      <c r="F162" s="17">
        <v>0.94531765763488096</v>
      </c>
      <c r="G162" s="17">
        <v>6.0883211396422166</v>
      </c>
      <c r="H162" s="17">
        <v>1.82</v>
      </c>
      <c r="I162" s="3"/>
      <c r="J162" s="12">
        <v>146</v>
      </c>
      <c r="K162" s="13">
        <f t="shared" si="39"/>
        <v>1.207539841106374E-2</v>
      </c>
      <c r="M162" s="17">
        <f t="shared" si="40"/>
        <v>5.7232357052437524E-3</v>
      </c>
      <c r="N162" s="17">
        <f t="shared" si="29"/>
        <v>8.1551258747483667E-3</v>
      </c>
      <c r="O162" s="17">
        <f t="shared" si="30"/>
        <v>1.0487010447883419E-2</v>
      </c>
      <c r="P162" s="17">
        <f t="shared" si="31"/>
        <v>1.1415087340954738E-2</v>
      </c>
      <c r="Q162" s="17">
        <f t="shared" si="32"/>
        <v>7.3518903415681403E-2</v>
      </c>
      <c r="R162" s="17">
        <f t="shared" si="33"/>
        <v>2.1977225108136007E-2</v>
      </c>
      <c r="T162" s="17">
        <f t="shared" si="41"/>
        <v>0.20680715455259269</v>
      </c>
      <c r="U162" s="17">
        <f t="shared" si="34"/>
        <v>0.31385397977486984</v>
      </c>
      <c r="V162" s="17">
        <f t="shared" si="35"/>
        <v>0.39794592758770619</v>
      </c>
      <c r="W162" s="17">
        <f t="shared" si="36"/>
        <v>0.49579639452913443</v>
      </c>
      <c r="X162" s="17">
        <f t="shared" si="37"/>
        <v>6.4686600005401242</v>
      </c>
      <c r="Y162" s="17">
        <f t="shared" si="38"/>
        <v>1.7814619959760896</v>
      </c>
    </row>
    <row r="163" spans="2:25">
      <c r="B163" s="14">
        <v>41486</v>
      </c>
      <c r="C163" s="17">
        <v>0.47395833333333337</v>
      </c>
      <c r="D163" s="17">
        <v>0.79365680975735931</v>
      </c>
      <c r="E163" s="17">
        <v>1.3278980818451025</v>
      </c>
      <c r="F163" s="17">
        <v>1.4969419614216717</v>
      </c>
      <c r="G163" s="17">
        <v>5.9698880602238935</v>
      </c>
      <c r="H163" s="17">
        <v>0.37</v>
      </c>
      <c r="I163" s="3"/>
      <c r="J163" s="12">
        <v>147</v>
      </c>
      <c r="K163" s="13">
        <f t="shared" si="39"/>
        <v>1.1713136458731828E-2</v>
      </c>
      <c r="M163" s="17">
        <f t="shared" si="40"/>
        <v>5.5515386340864396E-3</v>
      </c>
      <c r="N163" s="17">
        <f t="shared" si="29"/>
        <v>9.2962105140897162E-3</v>
      </c>
      <c r="O163" s="17">
        <f t="shared" si="30"/>
        <v>1.555385143593993E-2</v>
      </c>
      <c r="P163" s="17">
        <f t="shared" si="31"/>
        <v>1.7533885464933716E-2</v>
      </c>
      <c r="Q163" s="17">
        <f t="shared" si="32"/>
        <v>6.992611349275632E-2</v>
      </c>
      <c r="R163" s="17">
        <f t="shared" si="33"/>
        <v>4.333860489730776E-3</v>
      </c>
      <c r="T163" s="17">
        <f t="shared" si="41"/>
        <v>0.20680715455259269</v>
      </c>
      <c r="U163" s="17">
        <f t="shared" si="34"/>
        <v>0.43216032927110315</v>
      </c>
      <c r="V163" s="17">
        <f t="shared" si="35"/>
        <v>0.85738318595596219</v>
      </c>
      <c r="W163" s="17">
        <f t="shared" si="36"/>
        <v>1.0474206983159251</v>
      </c>
      <c r="X163" s="17">
        <f t="shared" si="37"/>
        <v>6.3502269211218012</v>
      </c>
      <c r="Y163" s="17">
        <f t="shared" si="38"/>
        <v>0.33146199597608944</v>
      </c>
    </row>
    <row r="164" spans="2:25">
      <c r="B164" s="14">
        <v>41455</v>
      </c>
      <c r="C164" s="17">
        <v>0.4682291666666667</v>
      </c>
      <c r="D164" s="17">
        <v>-5.0004924727442557E-2</v>
      </c>
      <c r="E164" s="17">
        <v>-0.98028746556177992</v>
      </c>
      <c r="F164" s="17">
        <v>-1.1081504039250567</v>
      </c>
      <c r="G164" s="17">
        <v>-4.1088324218896188</v>
      </c>
      <c r="H164" s="17">
        <v>-0.81999999999999984</v>
      </c>
      <c r="I164" s="3"/>
      <c r="J164" s="12">
        <v>148</v>
      </c>
      <c r="K164" s="13">
        <f t="shared" si="39"/>
        <v>1.1361742364969873E-2</v>
      </c>
      <c r="M164" s="17">
        <f t="shared" si="40"/>
        <v>5.3198991594312064E-3</v>
      </c>
      <c r="N164" s="17">
        <f t="shared" si="29"/>
        <v>-5.6814307173291367E-4</v>
      </c>
      <c r="O164" s="17">
        <f t="shared" si="30"/>
        <v>-1.113777362732222E-2</v>
      </c>
      <c r="P164" s="17">
        <f t="shared" si="31"/>
        <v>-1.2590519391033794E-2</v>
      </c>
      <c r="Q164" s="17">
        <f t="shared" si="32"/>
        <v>-4.668349539834505E-2</v>
      </c>
      <c r="R164" s="17">
        <f t="shared" si="33"/>
        <v>-9.3166287392752942E-3</v>
      </c>
      <c r="T164" s="17">
        <f t="shared" si="41"/>
        <v>0.20107798788592601</v>
      </c>
      <c r="U164" s="17">
        <f t="shared" si="34"/>
        <v>-0.41150140521369871</v>
      </c>
      <c r="V164" s="17">
        <f t="shared" si="35"/>
        <v>-1.4508023614509202</v>
      </c>
      <c r="W164" s="17">
        <f t="shared" si="36"/>
        <v>-1.5576716670308033</v>
      </c>
      <c r="X164" s="17">
        <f t="shared" si="37"/>
        <v>-3.7284935609917111</v>
      </c>
      <c r="Y164" s="17">
        <f t="shared" si="38"/>
        <v>-0.85853800402391034</v>
      </c>
    </row>
    <row r="165" spans="2:25">
      <c r="B165" s="14">
        <v>41425</v>
      </c>
      <c r="C165" s="17">
        <v>0.42291666666666666</v>
      </c>
      <c r="D165" s="17">
        <v>0.21791951404708243</v>
      </c>
      <c r="E165" s="17">
        <v>7.4805505685215934E-2</v>
      </c>
      <c r="F165" s="17">
        <v>0.24875270306559116</v>
      </c>
      <c r="G165" s="17">
        <v>0.78377101129656346</v>
      </c>
      <c r="H165" s="17">
        <v>1.68</v>
      </c>
      <c r="I165" s="3"/>
      <c r="J165" s="12">
        <v>149</v>
      </c>
      <c r="K165" s="13">
        <f t="shared" si="39"/>
        <v>1.1020890094020776E-2</v>
      </c>
      <c r="M165" s="17">
        <f t="shared" si="40"/>
        <v>4.6609181022629533E-3</v>
      </c>
      <c r="N165" s="17">
        <f t="shared" si="29"/>
        <v>2.4016670136553122E-3</v>
      </c>
      <c r="O165" s="17">
        <f t="shared" si="30"/>
        <v>8.2442325658441107E-4</v>
      </c>
      <c r="P165" s="17">
        <f t="shared" si="31"/>
        <v>2.741476201076465E-3</v>
      </c>
      <c r="Q165" s="17">
        <f t="shared" si="32"/>
        <v>8.6378541743789422E-3</v>
      </c>
      <c r="R165" s="17">
        <f t="shared" si="33"/>
        <v>1.8515095357954904E-2</v>
      </c>
      <c r="T165" s="17">
        <f t="shared" si="41"/>
        <v>0.15576548788592598</v>
      </c>
      <c r="U165" s="17">
        <f t="shared" si="34"/>
        <v>-0.14357696643917373</v>
      </c>
      <c r="V165" s="17">
        <f t="shared" si="35"/>
        <v>-0.39570939020392437</v>
      </c>
      <c r="W165" s="17">
        <f t="shared" si="36"/>
        <v>-0.20076856004015536</v>
      </c>
      <c r="X165" s="17">
        <f t="shared" si="37"/>
        <v>1.1641098721944712</v>
      </c>
      <c r="Y165" s="17">
        <f t="shared" si="38"/>
        <v>1.6414619959760894</v>
      </c>
    </row>
    <row r="166" spans="2:25">
      <c r="B166" s="14">
        <v>41394</v>
      </c>
      <c r="C166" s="17">
        <v>0.47361111111111109</v>
      </c>
      <c r="D166" s="17">
        <v>0.47605969056119246</v>
      </c>
      <c r="E166" s="17">
        <v>0.1248314775053716</v>
      </c>
      <c r="F166" s="17">
        <v>0.30622226632830429</v>
      </c>
      <c r="G166" s="17">
        <v>6.2474779160424543</v>
      </c>
      <c r="H166" s="17">
        <v>3.55</v>
      </c>
      <c r="I166" s="3"/>
      <c r="J166" s="12">
        <v>150</v>
      </c>
      <c r="K166" s="13">
        <f t="shared" si="39"/>
        <v>1.0690263391200152E-2</v>
      </c>
      <c r="M166" s="17">
        <f t="shared" si="40"/>
        <v>5.0630275227767389E-3</v>
      </c>
      <c r="N166" s="17">
        <f t="shared" si="29"/>
        <v>5.0892034820323884E-3</v>
      </c>
      <c r="O166" s="17">
        <f t="shared" si="30"/>
        <v>1.3344813740450994E-3</v>
      </c>
      <c r="P166" s="17">
        <f t="shared" si="31"/>
        <v>3.2735966832998144E-3</v>
      </c>
      <c r="Q166" s="17">
        <f t="shared" si="32"/>
        <v>6.6787184453200074E-2</v>
      </c>
      <c r="R166" s="17">
        <f t="shared" si="33"/>
        <v>3.7950435038760541E-2</v>
      </c>
      <c r="T166" s="17">
        <f t="shared" si="41"/>
        <v>0.20645993233037041</v>
      </c>
      <c r="U166" s="17">
        <f t="shared" si="34"/>
        <v>0.11456321007493631</v>
      </c>
      <c r="V166" s="17">
        <f t="shared" si="35"/>
        <v>-0.3456834183837687</v>
      </c>
      <c r="W166" s="17">
        <f t="shared" si="36"/>
        <v>-0.14329899677744223</v>
      </c>
      <c r="X166" s="17">
        <f t="shared" si="37"/>
        <v>6.627816776940362</v>
      </c>
      <c r="Y166" s="17">
        <f t="shared" si="38"/>
        <v>3.5114619959760893</v>
      </c>
    </row>
    <row r="167" spans="2:25">
      <c r="B167" s="14">
        <v>41364</v>
      </c>
      <c r="C167" s="17">
        <v>0.49444444444444441</v>
      </c>
      <c r="D167" s="17">
        <v>1.7550151465428598E-2</v>
      </c>
      <c r="E167" s="17">
        <v>-1.0146442037479053</v>
      </c>
      <c r="F167" s="17">
        <v>-0.92978833972386932</v>
      </c>
      <c r="G167" s="17">
        <v>-1.9814127441665663</v>
      </c>
      <c r="H167" s="17">
        <v>0.68</v>
      </c>
      <c r="I167" s="3"/>
      <c r="J167" s="12">
        <v>151</v>
      </c>
      <c r="K167" s="13">
        <f t="shared" si="39"/>
        <v>1.0369555489464147E-2</v>
      </c>
      <c r="M167" s="17">
        <f t="shared" si="40"/>
        <v>5.1271691031239391E-3</v>
      </c>
      <c r="N167" s="17">
        <f t="shared" si="29"/>
        <v>1.8198726946926238E-4</v>
      </c>
      <c r="O167" s="17">
        <f t="shared" si="30"/>
        <v>-1.052140937282707E-2</v>
      </c>
      <c r="P167" s="17">
        <f t="shared" si="31"/>
        <v>-9.6414917822234044E-3</v>
      </c>
      <c r="Q167" s="17">
        <f t="shared" si="32"/>
        <v>-2.0546369398166637E-2</v>
      </c>
      <c r="R167" s="17">
        <f t="shared" si="33"/>
        <v>7.051297732835621E-3</v>
      </c>
      <c r="T167" s="17">
        <f t="shared" si="41"/>
        <v>0.22729326566370373</v>
      </c>
      <c r="U167" s="17">
        <f t="shared" si="34"/>
        <v>-0.34394632902082756</v>
      </c>
      <c r="V167" s="17">
        <f t="shared" si="35"/>
        <v>-1.4851590996370456</v>
      </c>
      <c r="W167" s="17">
        <f t="shared" si="36"/>
        <v>-1.3793096028296159</v>
      </c>
      <c r="X167" s="17">
        <f t="shared" si="37"/>
        <v>-1.6010738832686586</v>
      </c>
      <c r="Y167" s="17">
        <f t="shared" si="38"/>
        <v>0.64146199597608955</v>
      </c>
    </row>
    <row r="168" spans="2:25">
      <c r="B168" s="14">
        <v>41333</v>
      </c>
      <c r="C168" s="17">
        <v>0.43298611111111107</v>
      </c>
      <c r="D168" s="17">
        <v>0.70851680229921943</v>
      </c>
      <c r="E168" s="17">
        <v>1.6778065748192628</v>
      </c>
      <c r="F168" s="17">
        <v>1.7128571428571382</v>
      </c>
      <c r="G168" s="17">
        <v>7.5586732484627994</v>
      </c>
      <c r="H168" s="17">
        <v>2.34</v>
      </c>
      <c r="I168" s="3"/>
      <c r="J168" s="12">
        <v>152</v>
      </c>
      <c r="K168" s="13">
        <f t="shared" si="39"/>
        <v>1.0058468824780223E-2</v>
      </c>
      <c r="M168" s="17">
        <f t="shared" si="40"/>
        <v>4.3551773001739361E-3</v>
      </c>
      <c r="N168" s="17">
        <f t="shared" si="29"/>
        <v>7.1265941677596707E-3</v>
      </c>
      <c r="O168" s="17">
        <f t="shared" si="30"/>
        <v>1.6876165126830839E-2</v>
      </c>
      <c r="P168" s="17">
        <f t="shared" si="31"/>
        <v>1.7228720172730649E-2</v>
      </c>
      <c r="Q168" s="17">
        <f t="shared" si="32"/>
        <v>7.6028679226363319E-2</v>
      </c>
      <c r="R168" s="17">
        <f t="shared" si="33"/>
        <v>2.3536817049985718E-2</v>
      </c>
      <c r="T168" s="17">
        <f t="shared" si="41"/>
        <v>0.16583493233037039</v>
      </c>
      <c r="U168" s="17">
        <f t="shared" si="34"/>
        <v>0.34702032181296327</v>
      </c>
      <c r="V168" s="17">
        <f t="shared" si="35"/>
        <v>1.2072916789301225</v>
      </c>
      <c r="W168" s="17">
        <f t="shared" si="36"/>
        <v>1.2633358797513916</v>
      </c>
      <c r="X168" s="17">
        <f t="shared" si="37"/>
        <v>7.9390121093607071</v>
      </c>
      <c r="Y168" s="17">
        <f t="shared" si="38"/>
        <v>2.3014619959760894</v>
      </c>
    </row>
    <row r="169" spans="2:25">
      <c r="B169" s="14">
        <v>41305</v>
      </c>
      <c r="C169" s="17">
        <v>0.46789247222222213</v>
      </c>
      <c r="D169" s="17">
        <v>1.155116794278821</v>
      </c>
      <c r="E169" s="17">
        <v>2.1929567131327765</v>
      </c>
      <c r="F169" s="17">
        <v>2.2151482849758208</v>
      </c>
      <c r="G169" s="17">
        <v>2.7580575906096527</v>
      </c>
      <c r="H169" s="17">
        <v>1.59</v>
      </c>
      <c r="I169" s="3"/>
      <c r="J169" s="12">
        <v>153</v>
      </c>
      <c r="K169" s="13">
        <f t="shared" si="39"/>
        <v>9.7567147600368161E-3</v>
      </c>
      <c r="M169" s="17">
        <f t="shared" si="40"/>
        <v>4.5650933898406703E-3</v>
      </c>
      <c r="N169" s="17">
        <f t="shared" si="29"/>
        <v>1.1270145076306583E-2</v>
      </c>
      <c r="O169" s="17">
        <f t="shared" si="30"/>
        <v>2.1396053131144382E-2</v>
      </c>
      <c r="P169" s="17">
        <f t="shared" si="31"/>
        <v>2.1612569967693829E-2</v>
      </c>
      <c r="Q169" s="17">
        <f t="shared" si="32"/>
        <v>2.6909581203332776E-2</v>
      </c>
      <c r="R169" s="17">
        <f t="shared" si="33"/>
        <v>1.5513176468458538E-2</v>
      </c>
      <c r="T169" s="17">
        <f t="shared" si="41"/>
        <v>0.20074129344148145</v>
      </c>
      <c r="U169" s="17">
        <f t="shared" si="34"/>
        <v>0.79362031379256481</v>
      </c>
      <c r="V169" s="17">
        <f t="shared" si="35"/>
        <v>1.7224418172436362</v>
      </c>
      <c r="W169" s="17">
        <f t="shared" si="36"/>
        <v>1.7656270218700743</v>
      </c>
      <c r="X169" s="17">
        <f t="shared" si="37"/>
        <v>3.1383964515075604</v>
      </c>
      <c r="Y169" s="17">
        <f t="shared" si="38"/>
        <v>1.5514619959760896</v>
      </c>
    </row>
    <row r="170" spans="2:25">
      <c r="B170" s="14">
        <v>41274</v>
      </c>
      <c r="C170" s="17">
        <v>0.4682291666666667</v>
      </c>
      <c r="D170" s="17">
        <v>0.927327930458266</v>
      </c>
      <c r="E170" s="17">
        <v>1.6534534579327742</v>
      </c>
      <c r="F170" s="17">
        <v>1.7426831080077365</v>
      </c>
      <c r="G170" s="17">
        <v>5.6284838743032362</v>
      </c>
      <c r="H170" s="17">
        <v>1.25</v>
      </c>
      <c r="I170" s="3"/>
      <c r="J170" s="12">
        <v>154</v>
      </c>
      <c r="K170" s="13">
        <f t="shared" si="39"/>
        <v>9.4640133172357119E-3</v>
      </c>
      <c r="M170" s="17">
        <f t="shared" si="40"/>
        <v>4.4313270688515136E-3</v>
      </c>
      <c r="N170" s="17">
        <f t="shared" si="29"/>
        <v>8.7762438833016623E-3</v>
      </c>
      <c r="O170" s="17">
        <f t="shared" si="30"/>
        <v>1.5648305545305212E-2</v>
      </c>
      <c r="P170" s="17">
        <f t="shared" si="31"/>
        <v>1.6492776141906938E-2</v>
      </c>
      <c r="Q170" s="17">
        <f t="shared" si="32"/>
        <v>5.3268046342252282E-2</v>
      </c>
      <c r="R170" s="17">
        <f t="shared" si="33"/>
        <v>1.1830016646544639E-2</v>
      </c>
      <c r="T170" s="17">
        <f t="shared" si="41"/>
        <v>0.20107798788592601</v>
      </c>
      <c r="U170" s="17">
        <f t="shared" si="34"/>
        <v>0.56583144997200985</v>
      </c>
      <c r="V170" s="17">
        <f t="shared" si="35"/>
        <v>1.1829385620436339</v>
      </c>
      <c r="W170" s="17">
        <f t="shared" si="36"/>
        <v>1.2931618449019899</v>
      </c>
      <c r="X170" s="17">
        <f t="shared" si="37"/>
        <v>6.0088227352011438</v>
      </c>
      <c r="Y170" s="17">
        <f t="shared" si="38"/>
        <v>1.2114619959760895</v>
      </c>
    </row>
    <row r="171" spans="2:25">
      <c r="B171" s="14">
        <v>41243</v>
      </c>
      <c r="C171" s="17">
        <v>0.45540333333333333</v>
      </c>
      <c r="D171" s="17">
        <v>0.32427922645237306</v>
      </c>
      <c r="E171" s="17">
        <v>-0.32856346404014358</v>
      </c>
      <c r="F171" s="17">
        <v>-0.16759859395162335</v>
      </c>
      <c r="G171" s="17">
        <v>2.1094636716809667</v>
      </c>
      <c r="H171" s="17">
        <v>1.53</v>
      </c>
      <c r="I171" s="3"/>
      <c r="J171" s="12">
        <v>155</v>
      </c>
      <c r="K171" s="13">
        <f t="shared" si="39"/>
        <v>9.1800929177186397E-3</v>
      </c>
      <c r="M171" s="17">
        <f t="shared" si="40"/>
        <v>4.1806449150387946E-3</v>
      </c>
      <c r="N171" s="17">
        <f t="shared" si="29"/>
        <v>2.9769134301187087E-3</v>
      </c>
      <c r="O171" s="17">
        <f t="shared" si="30"/>
        <v>-3.0162431292560252E-3</v>
      </c>
      <c r="P171" s="17">
        <f t="shared" si="31"/>
        <v>-1.5385706653548996E-3</v>
      </c>
      <c r="Q171" s="17">
        <f t="shared" si="32"/>
        <v>1.9365072512583202E-2</v>
      </c>
      <c r="R171" s="17">
        <f t="shared" si="33"/>
        <v>1.4045542164109519E-2</v>
      </c>
      <c r="T171" s="17">
        <f t="shared" si="41"/>
        <v>0.18825215455259264</v>
      </c>
      <c r="U171" s="17">
        <f t="shared" si="34"/>
        <v>-3.7217254033883096E-2</v>
      </c>
      <c r="V171" s="17">
        <f t="shared" si="35"/>
        <v>-0.79907835992928389</v>
      </c>
      <c r="W171" s="17">
        <f t="shared" si="36"/>
        <v>-0.61711985705736994</v>
      </c>
      <c r="X171" s="17">
        <f t="shared" si="37"/>
        <v>2.4898025325788744</v>
      </c>
      <c r="Y171" s="17">
        <f t="shared" si="38"/>
        <v>1.4914619959760895</v>
      </c>
    </row>
    <row r="172" spans="2:25">
      <c r="B172" s="14">
        <v>41213</v>
      </c>
      <c r="C172" s="17">
        <v>0.50380824999999996</v>
      </c>
      <c r="D172" s="17">
        <v>0.31899689688661415</v>
      </c>
      <c r="E172" s="17">
        <v>0.16753536857780915</v>
      </c>
      <c r="F172" s="17">
        <v>0.27365070866609553</v>
      </c>
      <c r="G172" s="17">
        <v>-4.4180787332226412</v>
      </c>
      <c r="H172" s="17">
        <v>-1.87</v>
      </c>
      <c r="I172" s="3"/>
      <c r="J172" s="12">
        <v>156</v>
      </c>
      <c r="K172" s="13">
        <f t="shared" si="39"/>
        <v>8.9046901301870797E-3</v>
      </c>
      <c r="M172" s="17">
        <f t="shared" si="40"/>
        <v>4.486256351281824E-3</v>
      </c>
      <c r="N172" s="17">
        <f t="shared" si="29"/>
        <v>2.8405685192665385E-3</v>
      </c>
      <c r="O172" s="17">
        <f t="shared" si="30"/>
        <v>1.4918505430320719E-3</v>
      </c>
      <c r="P172" s="17">
        <f t="shared" si="31"/>
        <v>2.4367747645776807E-3</v>
      </c>
      <c r="Q172" s="17">
        <f t="shared" si="32"/>
        <v>-3.9341622090117087E-2</v>
      </c>
      <c r="R172" s="17">
        <f t="shared" si="33"/>
        <v>-1.665177054344984E-2</v>
      </c>
      <c r="T172" s="17">
        <f t="shared" si="41"/>
        <v>0.23665707121925927</v>
      </c>
      <c r="U172" s="17">
        <f t="shared" si="34"/>
        <v>-4.249958359964201E-2</v>
      </c>
      <c r="V172" s="17">
        <f t="shared" si="35"/>
        <v>-0.30297952731133115</v>
      </c>
      <c r="W172" s="17">
        <f t="shared" si="36"/>
        <v>-0.17587055443965099</v>
      </c>
      <c r="X172" s="17">
        <f t="shared" si="37"/>
        <v>-4.0377398723247335</v>
      </c>
      <c r="Y172" s="17">
        <f t="shared" si="38"/>
        <v>-1.9085380040239106</v>
      </c>
    </row>
    <row r="173" spans="2:25">
      <c r="B173" s="14">
        <v>41182</v>
      </c>
      <c r="C173" s="17">
        <v>0.42291666666666666</v>
      </c>
      <c r="D173" s="17">
        <v>0.67008998124067354</v>
      </c>
      <c r="E173" s="17">
        <v>1.1920010850073215</v>
      </c>
      <c r="F173" s="17">
        <v>1.3429191535539786</v>
      </c>
      <c r="G173" s="17">
        <v>0.38149221705228165</v>
      </c>
      <c r="H173" s="17">
        <v>0.38</v>
      </c>
      <c r="I173" s="3"/>
      <c r="J173" s="12">
        <v>157</v>
      </c>
      <c r="K173" s="13">
        <f t="shared" si="39"/>
        <v>8.6375494262814663E-3</v>
      </c>
      <c r="M173" s="17">
        <f t="shared" si="40"/>
        <v>3.6529636115315367E-3</v>
      </c>
      <c r="N173" s="17">
        <f t="shared" si="29"/>
        <v>5.7879353330223381E-3</v>
      </c>
      <c r="O173" s="17">
        <f t="shared" si="30"/>
        <v>1.0295968287931875E-2</v>
      </c>
      <c r="P173" s="17">
        <f t="shared" si="31"/>
        <v>1.1599530564322561E-2</v>
      </c>
      <c r="Q173" s="17">
        <f t="shared" si="32"/>
        <v>3.2951578805307797E-3</v>
      </c>
      <c r="R173" s="17">
        <f t="shared" si="33"/>
        <v>3.282268781986957E-3</v>
      </c>
      <c r="T173" s="17">
        <f t="shared" si="41"/>
        <v>0.15576548788592598</v>
      </c>
      <c r="U173" s="17">
        <f t="shared" si="34"/>
        <v>0.30859350075441738</v>
      </c>
      <c r="V173" s="17">
        <f t="shared" si="35"/>
        <v>0.72148618911818119</v>
      </c>
      <c r="W173" s="17">
        <f t="shared" si="36"/>
        <v>0.89339789044823203</v>
      </c>
      <c r="X173" s="17">
        <f t="shared" si="37"/>
        <v>0.76183107795018934</v>
      </c>
      <c r="Y173" s="17">
        <f t="shared" si="38"/>
        <v>0.34146199597608945</v>
      </c>
    </row>
    <row r="174" spans="2:25">
      <c r="B174" s="14">
        <v>41152</v>
      </c>
      <c r="C174" s="17">
        <v>0.4682291666666667</v>
      </c>
      <c r="D174" s="17">
        <v>0.2606055293001841</v>
      </c>
      <c r="E174" s="17">
        <v>-1.8080185623237099E-2</v>
      </c>
      <c r="F174" s="17">
        <v>-0.20305942872614891</v>
      </c>
      <c r="G174" s="17">
        <v>2.5789569394488288</v>
      </c>
      <c r="H174" s="17">
        <v>1.54</v>
      </c>
      <c r="I174" s="3"/>
      <c r="J174" s="12">
        <v>158</v>
      </c>
      <c r="K174" s="13">
        <f t="shared" si="39"/>
        <v>8.3784229434930215E-3</v>
      </c>
      <c r="M174" s="17">
        <f t="shared" si="40"/>
        <v>3.9230219928126182E-3</v>
      </c>
      <c r="N174" s="17">
        <f t="shared" si="29"/>
        <v>2.1834633458898051E-3</v>
      </c>
      <c r="O174" s="17">
        <f t="shared" si="30"/>
        <v>-1.514834420483424E-4</v>
      </c>
      <c r="P174" s="17">
        <f t="shared" si="31"/>
        <v>-1.7013177765317518E-3</v>
      </c>
      <c r="Q174" s="17">
        <f t="shared" si="32"/>
        <v>2.1607591991758608E-2</v>
      </c>
      <c r="R174" s="17">
        <f t="shared" si="33"/>
        <v>1.2902771332979254E-2</v>
      </c>
      <c r="T174" s="17">
        <f t="shared" si="41"/>
        <v>0.20107798788592601</v>
      </c>
      <c r="U174" s="17">
        <f t="shared" si="34"/>
        <v>-0.10089095118607205</v>
      </c>
      <c r="V174" s="17">
        <f t="shared" si="35"/>
        <v>-0.4885950815123774</v>
      </c>
      <c r="W174" s="17">
        <f t="shared" si="36"/>
        <v>-0.65258069183189549</v>
      </c>
      <c r="X174" s="17">
        <f t="shared" si="37"/>
        <v>2.9592958003467364</v>
      </c>
      <c r="Y174" s="17">
        <f t="shared" si="38"/>
        <v>1.5014619959760895</v>
      </c>
    </row>
    <row r="175" spans="2:25">
      <c r="B175" s="14">
        <v>41121</v>
      </c>
      <c r="C175" s="17">
        <v>0.48333333333333334</v>
      </c>
      <c r="D175" s="17">
        <v>9.5726604816648297E-2</v>
      </c>
      <c r="E175" s="17">
        <v>-0.71504435369266206</v>
      </c>
      <c r="F175" s="17">
        <v>-0.56237754079480062</v>
      </c>
      <c r="G175" s="17">
        <v>1.4743274818764807</v>
      </c>
      <c r="H175" s="17">
        <v>3.09</v>
      </c>
      <c r="I175" s="3"/>
      <c r="J175" s="12">
        <v>159</v>
      </c>
      <c r="K175" s="13">
        <f t="shared" si="39"/>
        <v>8.12707025518823E-3</v>
      </c>
      <c r="M175" s="17">
        <f t="shared" si="40"/>
        <v>3.9280839566743116E-3</v>
      </c>
      <c r="N175" s="17">
        <f t="shared" si="29"/>
        <v>7.7797684263554076E-4</v>
      </c>
      <c r="O175" s="17">
        <f t="shared" si="30"/>
        <v>-5.8112156980359257E-3</v>
      </c>
      <c r="P175" s="17">
        <f t="shared" si="31"/>
        <v>-4.5704817839793297E-3</v>
      </c>
      <c r="Q175" s="17">
        <f t="shared" si="32"/>
        <v>1.1981963024364911E-2</v>
      </c>
      <c r="R175" s="17">
        <f t="shared" si="33"/>
        <v>2.5112647088531628E-2</v>
      </c>
      <c r="T175" s="17">
        <f t="shared" si="41"/>
        <v>0.21618215455259265</v>
      </c>
      <c r="U175" s="17">
        <f t="shared" si="34"/>
        <v>-0.26576987566960786</v>
      </c>
      <c r="V175" s="17">
        <f t="shared" si="35"/>
        <v>-1.1855592495818024</v>
      </c>
      <c r="W175" s="17">
        <f t="shared" si="36"/>
        <v>-1.0118988039005472</v>
      </c>
      <c r="X175" s="17">
        <f t="shared" si="37"/>
        <v>1.8546663427743884</v>
      </c>
      <c r="Y175" s="17">
        <f t="shared" si="38"/>
        <v>3.0514619959760894</v>
      </c>
    </row>
    <row r="176" spans="2:25">
      <c r="B176" s="14">
        <v>41090</v>
      </c>
      <c r="C176" s="17">
        <v>0.4279513888888889</v>
      </c>
      <c r="D176" s="17">
        <v>-0.13224667989133465</v>
      </c>
      <c r="E176" s="17">
        <v>-0.9108629110555988</v>
      </c>
      <c r="F176" s="17">
        <v>-0.69511488704382396</v>
      </c>
      <c r="G176" s="17">
        <v>0.96262610498758505</v>
      </c>
      <c r="H176" s="17">
        <v>0.98999999999999988</v>
      </c>
      <c r="I176" s="3"/>
      <c r="J176" s="12">
        <v>160</v>
      </c>
      <c r="K176" s="13">
        <f t="shared" si="39"/>
        <v>7.8832581475325823E-3</v>
      </c>
      <c r="M176" s="17">
        <f t="shared" si="40"/>
        <v>3.3736512732062181E-3</v>
      </c>
      <c r="N176" s="17">
        <f t="shared" si="29"/>
        <v>-1.0425347167374972E-3</v>
      </c>
      <c r="O176" s="17">
        <f t="shared" si="30"/>
        <v>-7.1805674648642952E-3</v>
      </c>
      <c r="P176" s="17">
        <f t="shared" si="31"/>
        <v>-5.4797700967594157E-3</v>
      </c>
      <c r="Q176" s="17">
        <f t="shared" si="32"/>
        <v>7.5886300851709344E-3</v>
      </c>
      <c r="R176" s="17">
        <f t="shared" si="33"/>
        <v>7.8044255660572551E-3</v>
      </c>
      <c r="T176" s="17">
        <f t="shared" si="41"/>
        <v>0.16080021010814821</v>
      </c>
      <c r="U176" s="17">
        <f t="shared" si="34"/>
        <v>-0.49374316037759081</v>
      </c>
      <c r="V176" s="17">
        <f t="shared" si="35"/>
        <v>-1.3813778069447391</v>
      </c>
      <c r="W176" s="17">
        <f t="shared" si="36"/>
        <v>-1.1446361501495705</v>
      </c>
      <c r="X176" s="17">
        <f t="shared" si="37"/>
        <v>1.3429649658854927</v>
      </c>
      <c r="Y176" s="17">
        <f t="shared" si="38"/>
        <v>0.95146199597608938</v>
      </c>
    </row>
    <row r="177" spans="2:25">
      <c r="B177" s="14">
        <v>41060</v>
      </c>
      <c r="C177" s="17">
        <v>0.4380208333333333</v>
      </c>
      <c r="D177" s="17">
        <v>-0.36591948183896106</v>
      </c>
      <c r="E177" s="17">
        <v>-1.7261848401640245</v>
      </c>
      <c r="F177" s="17">
        <v>-1.7367952478946846</v>
      </c>
      <c r="G177" s="17">
        <v>0.92710622710621138</v>
      </c>
      <c r="H177" s="17">
        <v>-0.62</v>
      </c>
      <c r="I177" s="3"/>
      <c r="J177" s="12">
        <v>161</v>
      </c>
      <c r="K177" s="13">
        <f t="shared" si="39"/>
        <v>7.6467604031066044E-3</v>
      </c>
      <c r="M177" s="17">
        <f t="shared" si="40"/>
        <v>3.3494403640690904E-3</v>
      </c>
      <c r="N177" s="17">
        <f t="shared" si="29"/>
        <v>-2.7980986044514535E-3</v>
      </c>
      <c r="O177" s="17">
        <f t="shared" si="30"/>
        <v>-1.3199721884209165E-2</v>
      </c>
      <c r="P177" s="17">
        <f t="shared" si="31"/>
        <v>-1.3280857129904794E-2</v>
      </c>
      <c r="Q177" s="17">
        <f t="shared" si="32"/>
        <v>7.089359186909336E-3</v>
      </c>
      <c r="R177" s="17">
        <f t="shared" si="33"/>
        <v>-4.7409914499260946E-3</v>
      </c>
      <c r="T177" s="17">
        <f t="shared" si="41"/>
        <v>0.17086965455259262</v>
      </c>
      <c r="U177" s="17">
        <f t="shared" si="34"/>
        <v>-0.72741596232521721</v>
      </c>
      <c r="V177" s="17">
        <f t="shared" si="35"/>
        <v>-2.1966997360531648</v>
      </c>
      <c r="W177" s="17">
        <f t="shared" si="36"/>
        <v>-2.186316511000431</v>
      </c>
      <c r="X177" s="17">
        <f t="shared" si="37"/>
        <v>1.3074450880041191</v>
      </c>
      <c r="Y177" s="17">
        <f t="shared" si="38"/>
        <v>-0.65853800402391049</v>
      </c>
    </row>
    <row r="178" spans="2:25">
      <c r="B178" s="14">
        <v>41029</v>
      </c>
      <c r="C178" s="17">
        <v>0.52135416666666667</v>
      </c>
      <c r="D178" s="17">
        <v>0.86385653096352488</v>
      </c>
      <c r="E178" s="17">
        <v>0.63180268992559796</v>
      </c>
      <c r="F178" s="17">
        <v>0.6625921899332976</v>
      </c>
      <c r="G178" s="17">
        <v>3.4036073844568859</v>
      </c>
      <c r="H178" s="17">
        <v>2.73</v>
      </c>
      <c r="I178" s="3"/>
      <c r="J178" s="12">
        <v>162</v>
      </c>
      <c r="K178" s="13">
        <f t="shared" si="39"/>
        <v>7.417357591013406E-3</v>
      </c>
      <c r="M178" s="17">
        <f t="shared" si="40"/>
        <v>3.8670702857314687E-3</v>
      </c>
      <c r="N178" s="17">
        <f t="shared" si="29"/>
        <v>6.407532797488809E-3</v>
      </c>
      <c r="O178" s="17">
        <f t="shared" si="30"/>
        <v>4.6863064781423229E-3</v>
      </c>
      <c r="P178" s="17">
        <f t="shared" si="31"/>
        <v>4.9146832097479417E-3</v>
      </c>
      <c r="Q178" s="17">
        <f t="shared" si="32"/>
        <v>2.5245773069930567E-2</v>
      </c>
      <c r="R178" s="17">
        <f t="shared" si="33"/>
        <v>2.0249386223466597E-2</v>
      </c>
      <c r="T178" s="17">
        <f t="shared" si="41"/>
        <v>0.25420298788592599</v>
      </c>
      <c r="U178" s="17">
        <f t="shared" si="34"/>
        <v>0.50236005047726873</v>
      </c>
      <c r="V178" s="17">
        <f t="shared" si="35"/>
        <v>0.16128779403645765</v>
      </c>
      <c r="W178" s="17">
        <f t="shared" si="36"/>
        <v>0.21307092682755108</v>
      </c>
      <c r="X178" s="17">
        <f t="shared" si="37"/>
        <v>3.7839462453547936</v>
      </c>
      <c r="Y178" s="17">
        <f t="shared" si="38"/>
        <v>2.6914619959760895</v>
      </c>
    </row>
    <row r="179" spans="2:25">
      <c r="B179" s="14">
        <v>40999</v>
      </c>
      <c r="C179" s="17">
        <v>0.48144511111111116</v>
      </c>
      <c r="D179" s="17">
        <v>0.88849400266548528</v>
      </c>
      <c r="E179" s="17">
        <v>1.9076642690150303</v>
      </c>
      <c r="F179" s="17">
        <v>1.4033728621655417</v>
      </c>
      <c r="G179" s="17">
        <v>1.92620007875699</v>
      </c>
      <c r="H179" s="17">
        <v>2.2200000000000002</v>
      </c>
      <c r="I179" s="3"/>
      <c r="J179" s="12">
        <v>163</v>
      </c>
      <c r="K179" s="13">
        <f t="shared" si="39"/>
        <v>7.1948368632830037E-3</v>
      </c>
      <c r="M179" s="17">
        <f t="shared" si="40"/>
        <v>3.4639190330696041E-3</v>
      </c>
      <c r="N179" s="17">
        <f t="shared" si="29"/>
        <v>6.3925694031835012E-3</v>
      </c>
      <c r="O179" s="17">
        <f t="shared" si="30"/>
        <v>1.3725333205477164E-2</v>
      </c>
      <c r="P179" s="17">
        <f t="shared" si="31"/>
        <v>1.0097038801639617E-2</v>
      </c>
      <c r="Q179" s="17">
        <f t="shared" si="32"/>
        <v>1.3858695332699416E-2</v>
      </c>
      <c r="R179" s="17">
        <f t="shared" si="33"/>
        <v>1.5972537836488269E-2</v>
      </c>
      <c r="T179" s="17">
        <f t="shared" si="41"/>
        <v>0.21429393233037047</v>
      </c>
      <c r="U179" s="17">
        <f t="shared" si="34"/>
        <v>0.52699752217922913</v>
      </c>
      <c r="V179" s="17">
        <f t="shared" si="35"/>
        <v>1.43714937312589</v>
      </c>
      <c r="W179" s="17">
        <f t="shared" si="36"/>
        <v>0.95385159905979511</v>
      </c>
      <c r="X179" s="17">
        <f t="shared" si="37"/>
        <v>2.3065389396548976</v>
      </c>
      <c r="Y179" s="17">
        <f t="shared" si="38"/>
        <v>2.1814619959760897</v>
      </c>
    </row>
    <row r="180" spans="2:25">
      <c r="B180" s="14">
        <v>40968</v>
      </c>
      <c r="C180" s="17">
        <v>0.48600249999999995</v>
      </c>
      <c r="D180" s="17">
        <v>0.87672840160029075</v>
      </c>
      <c r="E180" s="17">
        <v>1.5981787137165471</v>
      </c>
      <c r="F180" s="17">
        <v>1.4984954561262809</v>
      </c>
      <c r="G180" s="17">
        <v>4.3898677585586077</v>
      </c>
      <c r="H180" s="17">
        <v>1.1499999999999999</v>
      </c>
      <c r="I180" s="3"/>
      <c r="J180" s="12">
        <v>164</v>
      </c>
      <c r="K180" s="13">
        <f t="shared" si="39"/>
        <v>6.9789917573845131E-3</v>
      </c>
      <c r="M180" s="17">
        <f t="shared" si="40"/>
        <v>3.3918074415682665E-3</v>
      </c>
      <c r="N180" s="17">
        <f t="shared" si="29"/>
        <v>6.1186802882333283E-3</v>
      </c>
      <c r="O180" s="17">
        <f t="shared" si="30"/>
        <v>1.1153676069855166E-2</v>
      </c>
      <c r="P180" s="17">
        <f t="shared" si="31"/>
        <v>1.045798743678346E-2</v>
      </c>
      <c r="Q180" s="17">
        <f t="shared" si="32"/>
        <v>3.0636850902988552E-2</v>
      </c>
      <c r="R180" s="17">
        <f t="shared" si="33"/>
        <v>8.0258405209921897E-3</v>
      </c>
      <c r="T180" s="17">
        <f t="shared" si="41"/>
        <v>0.21885132121925926</v>
      </c>
      <c r="U180" s="17">
        <f t="shared" si="34"/>
        <v>0.5152319211140346</v>
      </c>
      <c r="V180" s="17">
        <f t="shared" si="35"/>
        <v>1.1276638178274068</v>
      </c>
      <c r="W180" s="17">
        <f t="shared" si="36"/>
        <v>1.0489741930205343</v>
      </c>
      <c r="X180" s="17">
        <f t="shared" si="37"/>
        <v>4.7702066194565154</v>
      </c>
      <c r="Y180" s="17">
        <f t="shared" si="38"/>
        <v>1.1114619959760894</v>
      </c>
    </row>
    <row r="181" spans="2:25">
      <c r="B181" s="14">
        <v>40939</v>
      </c>
      <c r="C181" s="17">
        <v>0.52222222222222214</v>
      </c>
      <c r="D181" s="17">
        <v>0.89194699286441192</v>
      </c>
      <c r="E181" s="17">
        <v>1.6813790549091046</v>
      </c>
      <c r="F181" s="17">
        <v>1.3004717848171143</v>
      </c>
      <c r="G181" s="17">
        <v>-0.35739814152967453</v>
      </c>
      <c r="H181" s="17">
        <v>-0.53</v>
      </c>
      <c r="I181" s="3"/>
      <c r="J181" s="12">
        <v>165</v>
      </c>
      <c r="K181" s="13">
        <f t="shared" si="39"/>
        <v>6.7696220046629778E-3</v>
      </c>
      <c r="M181" s="17">
        <f t="shared" si="40"/>
        <v>3.5352470468795545E-3</v>
      </c>
      <c r="N181" s="17">
        <f t="shared" si="29"/>
        <v>6.0381439898878949E-3</v>
      </c>
      <c r="O181" s="17">
        <f t="shared" si="30"/>
        <v>1.1382300648292116E-2</v>
      </c>
      <c r="P181" s="17">
        <f t="shared" si="31"/>
        <v>8.8037024109412741E-3</v>
      </c>
      <c r="Q181" s="17">
        <f t="shared" si="32"/>
        <v>-2.4194503233249381E-3</v>
      </c>
      <c r="R181" s="17">
        <f t="shared" si="33"/>
        <v>-3.5878996624713784E-3</v>
      </c>
      <c r="T181" s="17">
        <f t="shared" si="41"/>
        <v>0.25507104344148146</v>
      </c>
      <c r="U181" s="17">
        <f t="shared" si="34"/>
        <v>0.53045051237815577</v>
      </c>
      <c r="V181" s="17">
        <f t="shared" si="35"/>
        <v>1.2108641590199642</v>
      </c>
      <c r="W181" s="17">
        <f t="shared" si="36"/>
        <v>0.85095052171136776</v>
      </c>
      <c r="X181" s="17">
        <f t="shared" si="37"/>
        <v>2.2940719368233109E-2</v>
      </c>
      <c r="Y181" s="17">
        <f t="shared" si="38"/>
        <v>-0.56853800402391053</v>
      </c>
    </row>
    <row r="182" spans="2:25">
      <c r="B182" s="14">
        <v>40908</v>
      </c>
      <c r="C182" s="17">
        <v>0.47326388888888887</v>
      </c>
      <c r="D182" s="17">
        <v>0.41356083306505198</v>
      </c>
      <c r="E182" s="17">
        <v>0.77998024775844943</v>
      </c>
      <c r="F182" s="17">
        <v>0.97285592761582329</v>
      </c>
      <c r="G182" s="17">
        <v>4.2201962849549801</v>
      </c>
      <c r="H182" s="17">
        <v>0.75</v>
      </c>
      <c r="I182" s="3"/>
      <c r="J182" s="12">
        <v>166</v>
      </c>
      <c r="K182" s="13">
        <f t="shared" si="39"/>
        <v>6.5665333445230883E-3</v>
      </c>
      <c r="M182" s="17">
        <f t="shared" si="40"/>
        <v>3.1077031071475585E-3</v>
      </c>
      <c r="N182" s="17">
        <f t="shared" si="29"/>
        <v>2.7156610003104104E-3</v>
      </c>
      <c r="O182" s="17">
        <f t="shared" si="30"/>
        <v>5.1217663049752376E-3</v>
      </c>
      <c r="P182" s="17">
        <f t="shared" si="31"/>
        <v>6.3882908881062435E-3</v>
      </c>
      <c r="Q182" s="17">
        <f t="shared" si="32"/>
        <v>2.7712059625589338E-2</v>
      </c>
      <c r="R182" s="17">
        <f t="shared" si="33"/>
        <v>4.9249000083923158E-3</v>
      </c>
      <c r="T182" s="17">
        <f t="shared" si="41"/>
        <v>0.20611271010814819</v>
      </c>
      <c r="U182" s="17">
        <f t="shared" si="34"/>
        <v>5.2064352578795825E-2</v>
      </c>
      <c r="V182" s="17">
        <f t="shared" si="35"/>
        <v>0.30946535186930912</v>
      </c>
      <c r="W182" s="17">
        <f t="shared" si="36"/>
        <v>0.52333466451007671</v>
      </c>
      <c r="X182" s="17">
        <f t="shared" si="37"/>
        <v>4.6005351458528878</v>
      </c>
      <c r="Y182" s="17">
        <f t="shared" si="38"/>
        <v>0.7114619959760895</v>
      </c>
    </row>
    <row r="183" spans="2:25">
      <c r="B183" s="14">
        <v>40877</v>
      </c>
      <c r="C183" s="17">
        <v>0.50590277777777781</v>
      </c>
      <c r="D183" s="17">
        <v>0.55781059342081551</v>
      </c>
      <c r="E183" s="17">
        <v>1.068905079657001</v>
      </c>
      <c r="F183" s="17">
        <v>1.2068749608665552</v>
      </c>
      <c r="G183" s="17">
        <v>0.25132234433258294</v>
      </c>
      <c r="H183" s="17">
        <v>2.2799999999999998</v>
      </c>
      <c r="I183" s="3"/>
      <c r="J183" s="12">
        <v>167</v>
      </c>
      <c r="K183" s="13">
        <f t="shared" si="39"/>
        <v>6.3695373441873954E-3</v>
      </c>
      <c r="M183" s="17">
        <f t="shared" si="40"/>
        <v>3.2223666355836928E-3</v>
      </c>
      <c r="N183" s="17">
        <f t="shared" si="29"/>
        <v>3.5529954057772163E-3</v>
      </c>
      <c r="O183" s="17">
        <f t="shared" si="30"/>
        <v>6.8084308222668708E-3</v>
      </c>
      <c r="P183" s="17">
        <f t="shared" si="31"/>
        <v>7.6872351330042245E-3</v>
      </c>
      <c r="Q183" s="17">
        <f t="shared" si="32"/>
        <v>1.6008070576551104E-3</v>
      </c>
      <c r="R183" s="17">
        <f t="shared" si="33"/>
        <v>1.4522545144747261E-2</v>
      </c>
      <c r="T183" s="17">
        <f t="shared" si="41"/>
        <v>0.23875159899703713</v>
      </c>
      <c r="U183" s="17">
        <f t="shared" si="34"/>
        <v>0.19631411293455936</v>
      </c>
      <c r="V183" s="17">
        <f t="shared" si="35"/>
        <v>0.59839018376786068</v>
      </c>
      <c r="W183" s="17">
        <f t="shared" si="36"/>
        <v>0.75735369776080863</v>
      </c>
      <c r="X183" s="17">
        <f t="shared" si="37"/>
        <v>0.63166120523049063</v>
      </c>
      <c r="Y183" s="17">
        <f t="shared" si="38"/>
        <v>2.2414619959760893</v>
      </c>
    </row>
    <row r="184" spans="2:25">
      <c r="B184" s="14">
        <v>40847</v>
      </c>
      <c r="C184" s="17">
        <v>0.52743055555555551</v>
      </c>
      <c r="D184" s="17">
        <v>0.40672428594050736</v>
      </c>
      <c r="E184" s="17">
        <v>-0.32120837022006077</v>
      </c>
      <c r="F184" s="17">
        <v>-0.22334327705498813</v>
      </c>
      <c r="G184" s="17">
        <v>3.3162974105108267</v>
      </c>
      <c r="H184" s="17">
        <v>1.7399999999999998</v>
      </c>
      <c r="I184" s="3"/>
      <c r="J184" s="12">
        <v>168</v>
      </c>
      <c r="K184" s="13">
        <f t="shared" si="39"/>
        <v>6.1784512238617735E-3</v>
      </c>
      <c r="M184" s="17">
        <f t="shared" si="40"/>
        <v>3.2587039614743172E-3</v>
      </c>
      <c r="N184" s="17">
        <f t="shared" si="29"/>
        <v>2.5129261622434335E-3</v>
      </c>
      <c r="O184" s="17">
        <f t="shared" si="30"/>
        <v>-1.9845702481007801E-3</v>
      </c>
      <c r="P184" s="17">
        <f t="shared" si="31"/>
        <v>-1.3799155434616906E-3</v>
      </c>
      <c r="Q184" s="17">
        <f t="shared" si="32"/>
        <v>2.0489581794660247E-2</v>
      </c>
      <c r="R184" s="17">
        <f t="shared" si="33"/>
        <v>1.0750505129519484E-2</v>
      </c>
      <c r="T184" s="17">
        <f t="shared" si="41"/>
        <v>0.26027937677481483</v>
      </c>
      <c r="U184" s="17">
        <f t="shared" si="34"/>
        <v>4.5227805454251202E-2</v>
      </c>
      <c r="V184" s="17">
        <f t="shared" si="35"/>
        <v>-0.79172326610920107</v>
      </c>
      <c r="W184" s="17">
        <f t="shared" si="36"/>
        <v>-0.67286454016073471</v>
      </c>
      <c r="X184" s="17">
        <f t="shared" si="37"/>
        <v>3.6966362714087344</v>
      </c>
      <c r="Y184" s="17">
        <f t="shared" si="38"/>
        <v>1.7014619959760893</v>
      </c>
    </row>
    <row r="185" spans="2:25">
      <c r="B185" s="14">
        <v>40816</v>
      </c>
      <c r="C185" s="17">
        <v>0.50520833333333326</v>
      </c>
      <c r="D185" s="17">
        <v>0.54469425892251788</v>
      </c>
      <c r="E185" s="17">
        <v>0.83022623862487599</v>
      </c>
      <c r="F185" s="17">
        <v>0.73315397806830163</v>
      </c>
      <c r="G185" s="17">
        <v>2.3227378440675572</v>
      </c>
      <c r="H185" s="17">
        <v>0.56999999999999995</v>
      </c>
      <c r="I185" s="3"/>
      <c r="J185" s="12">
        <v>169</v>
      </c>
      <c r="K185" s="13">
        <f t="shared" si="39"/>
        <v>5.9930976871459202E-3</v>
      </c>
      <c r="M185" s="17">
        <f t="shared" si="40"/>
        <v>3.0277628940268446E-3</v>
      </c>
      <c r="N185" s="17">
        <f t="shared" si="29"/>
        <v>3.264405903350203E-3</v>
      </c>
      <c r="O185" s="17">
        <f t="shared" si="30"/>
        <v>4.9756269505106011E-3</v>
      </c>
      <c r="P185" s="17">
        <f t="shared" si="31"/>
        <v>4.3938634102829695E-3</v>
      </c>
      <c r="Q185" s="17">
        <f t="shared" si="32"/>
        <v>1.3920394801127578E-2</v>
      </c>
      <c r="R185" s="17">
        <f t="shared" si="33"/>
        <v>3.4160656816731743E-3</v>
      </c>
      <c r="T185" s="17">
        <f t="shared" si="41"/>
        <v>0.23805715455259258</v>
      </c>
      <c r="U185" s="17">
        <f t="shared" si="34"/>
        <v>0.18319777843626173</v>
      </c>
      <c r="V185" s="17">
        <f t="shared" si="35"/>
        <v>0.35971134273573568</v>
      </c>
      <c r="W185" s="17">
        <f t="shared" si="36"/>
        <v>0.2836327149625551</v>
      </c>
      <c r="X185" s="17">
        <f t="shared" si="37"/>
        <v>2.7030767049654649</v>
      </c>
      <c r="Y185" s="17">
        <f t="shared" si="38"/>
        <v>0.53146199597608945</v>
      </c>
    </row>
    <row r="186" spans="2:25">
      <c r="B186" s="14">
        <v>40786</v>
      </c>
      <c r="C186" s="17">
        <v>0.55572916666666672</v>
      </c>
      <c r="D186" s="17">
        <v>1.7088844947497517</v>
      </c>
      <c r="E186" s="17">
        <v>4.0975585688559191</v>
      </c>
      <c r="F186" s="17">
        <v>3.8697236612030839</v>
      </c>
      <c r="G186" s="17">
        <v>3.9966849333603838</v>
      </c>
      <c r="H186" s="17">
        <v>0.90000000000000013</v>
      </c>
      <c r="I186" s="3"/>
      <c r="J186" s="12">
        <v>170</v>
      </c>
      <c r="K186" s="13">
        <f t="shared" si="39"/>
        <v>5.8133047565315423E-3</v>
      </c>
      <c r="M186" s="17">
        <f t="shared" si="40"/>
        <v>3.2306230079266439E-3</v>
      </c>
      <c r="N186" s="17">
        <f t="shared" si="29"/>
        <v>9.9342663616917327E-3</v>
      </c>
      <c r="O186" s="17">
        <f t="shared" si="30"/>
        <v>2.3820356718496694E-2</v>
      </c>
      <c r="P186" s="17">
        <f t="shared" si="31"/>
        <v>2.2495882966134542E-2</v>
      </c>
      <c r="Q186" s="17">
        <f t="shared" si="32"/>
        <v>2.323394753346187E-2</v>
      </c>
      <c r="R186" s="17">
        <f t="shared" si="33"/>
        <v>5.2319742808783886E-3</v>
      </c>
      <c r="T186" s="17">
        <f t="shared" si="41"/>
        <v>0.28857798788592604</v>
      </c>
      <c r="U186" s="17">
        <f t="shared" si="34"/>
        <v>1.3473880142634955</v>
      </c>
      <c r="V186" s="17">
        <f t="shared" si="35"/>
        <v>3.6270436729667788</v>
      </c>
      <c r="W186" s="17">
        <f t="shared" si="36"/>
        <v>3.4202023980973375</v>
      </c>
      <c r="X186" s="17">
        <f t="shared" si="37"/>
        <v>4.3770237942582915</v>
      </c>
      <c r="Y186" s="17">
        <f t="shared" si="38"/>
        <v>0.86146199597608963</v>
      </c>
    </row>
    <row r="187" spans="2:25">
      <c r="B187" s="14">
        <v>40755</v>
      </c>
      <c r="C187" s="17">
        <v>0.47638888888888886</v>
      </c>
      <c r="D187" s="17">
        <v>0.85703724716541529</v>
      </c>
      <c r="E187" s="17">
        <v>1.2657279184604686</v>
      </c>
      <c r="F187" s="17">
        <v>1.3968516984258494</v>
      </c>
      <c r="G187" s="17">
        <v>2.9447891604406751</v>
      </c>
      <c r="H187" s="17">
        <v>1.48</v>
      </c>
      <c r="I187" s="3"/>
      <c r="J187" s="12">
        <v>171</v>
      </c>
      <c r="K187" s="13">
        <f t="shared" si="39"/>
        <v>5.6389056138355957E-3</v>
      </c>
      <c r="M187" s="17">
        <f t="shared" si="40"/>
        <v>2.6863119799244574E-3</v>
      </c>
      <c r="N187" s="17">
        <f t="shared" si="29"/>
        <v>4.832752144307265E-3</v>
      </c>
      <c r="O187" s="17">
        <f t="shared" si="30"/>
        <v>7.1373202649951794E-3</v>
      </c>
      <c r="P187" s="17">
        <f t="shared" si="31"/>
        <v>7.8767148839493095E-3</v>
      </c>
      <c r="Q187" s="17">
        <f t="shared" si="32"/>
        <v>1.6605388128371132E-2</v>
      </c>
      <c r="R187" s="17">
        <f t="shared" si="33"/>
        <v>8.3455803084766817E-3</v>
      </c>
      <c r="T187" s="17">
        <f t="shared" si="41"/>
        <v>0.20923771010814818</v>
      </c>
      <c r="U187" s="17">
        <f t="shared" si="34"/>
        <v>0.49554076667915914</v>
      </c>
      <c r="V187" s="17">
        <f t="shared" si="35"/>
        <v>0.79521302257132831</v>
      </c>
      <c r="W187" s="17">
        <f t="shared" si="36"/>
        <v>0.94733043532010286</v>
      </c>
      <c r="X187" s="17">
        <f t="shared" si="37"/>
        <v>3.3251280213385828</v>
      </c>
      <c r="Y187" s="17">
        <f t="shared" si="38"/>
        <v>1.4414619959760895</v>
      </c>
    </row>
    <row r="188" spans="2:25">
      <c r="B188" s="14">
        <v>40724</v>
      </c>
      <c r="C188" s="17">
        <v>0.52743055555555551</v>
      </c>
      <c r="D188" s="17">
        <v>0.54711403827205629</v>
      </c>
      <c r="E188" s="17">
        <v>0.58126387202144247</v>
      </c>
      <c r="F188" s="17">
        <v>0.61351738854988902</v>
      </c>
      <c r="G188" s="17">
        <v>2.9506903738757861</v>
      </c>
      <c r="H188" s="17">
        <v>1.43</v>
      </c>
      <c r="I188" s="3"/>
      <c r="J188" s="12">
        <v>172</v>
      </c>
      <c r="K188" s="13">
        <f t="shared" si="39"/>
        <v>5.4697384454205277E-3</v>
      </c>
      <c r="M188" s="17">
        <f t="shared" si="40"/>
        <v>2.8849071870117294E-3</v>
      </c>
      <c r="N188" s="17">
        <f t="shared" si="29"/>
        <v>2.9925706891659443E-3</v>
      </c>
      <c r="O188" s="17">
        <f t="shared" si="30"/>
        <v>3.1793613477296813E-3</v>
      </c>
      <c r="P188" s="17">
        <f t="shared" si="31"/>
        <v>3.3557796470853321E-3</v>
      </c>
      <c r="Q188" s="17">
        <f t="shared" si="32"/>
        <v>1.6139504578520657E-2</v>
      </c>
      <c r="R188" s="17">
        <f t="shared" si="33"/>
        <v>7.8217259769513547E-3</v>
      </c>
      <c r="T188" s="17">
        <f t="shared" si="41"/>
        <v>0.26027937677481483</v>
      </c>
      <c r="U188" s="17">
        <f t="shared" si="34"/>
        <v>0.18561755778580014</v>
      </c>
      <c r="V188" s="17">
        <f t="shared" si="35"/>
        <v>0.11074897613230217</v>
      </c>
      <c r="W188" s="17">
        <f t="shared" si="36"/>
        <v>0.16399612544414249</v>
      </c>
      <c r="X188" s="17">
        <f t="shared" si="37"/>
        <v>3.3310292347736938</v>
      </c>
      <c r="Y188" s="17">
        <f t="shared" si="38"/>
        <v>1.3914619959760894</v>
      </c>
    </row>
    <row r="189" spans="2:25">
      <c r="B189" s="14">
        <v>40694</v>
      </c>
      <c r="C189" s="17">
        <v>0.47395833333333337</v>
      </c>
      <c r="D189" s="17">
        <v>1.3641022945304337</v>
      </c>
      <c r="E189" s="17">
        <v>2.1264402227373358</v>
      </c>
      <c r="F189" s="17">
        <v>2.3775794091041025</v>
      </c>
      <c r="G189" s="17">
        <v>3.8971615295402495</v>
      </c>
      <c r="H189" s="17">
        <v>-0.09</v>
      </c>
      <c r="I189" s="3"/>
      <c r="J189" s="12">
        <v>173</v>
      </c>
      <c r="K189" s="13">
        <f t="shared" si="39"/>
        <v>5.3056462920579115E-3</v>
      </c>
      <c r="M189" s="17">
        <f t="shared" si="40"/>
        <v>2.5146552738399479E-3</v>
      </c>
      <c r="N189" s="17">
        <f t="shared" si="29"/>
        <v>7.2374442809630853E-3</v>
      </c>
      <c r="O189" s="17">
        <f t="shared" si="30"/>
        <v>1.1282139683049145E-2</v>
      </c>
      <c r="P189" s="17">
        <f t="shared" si="31"/>
        <v>1.2614595375986422E-2</v>
      </c>
      <c r="Q189" s="17">
        <f t="shared" si="32"/>
        <v>2.0676960618755964E-2</v>
      </c>
      <c r="R189" s="17">
        <f t="shared" si="33"/>
        <v>-4.7750816628521202E-4</v>
      </c>
      <c r="T189" s="17">
        <f t="shared" si="41"/>
        <v>0.20680715455259269</v>
      </c>
      <c r="U189" s="17">
        <f t="shared" si="34"/>
        <v>1.0026058140441776</v>
      </c>
      <c r="V189" s="17">
        <f t="shared" si="35"/>
        <v>1.6559253268481955</v>
      </c>
      <c r="W189" s="17">
        <f t="shared" si="36"/>
        <v>1.9280581459983559</v>
      </c>
      <c r="X189" s="17">
        <f t="shared" si="37"/>
        <v>4.2775003904381572</v>
      </c>
      <c r="Y189" s="17">
        <f t="shared" si="38"/>
        <v>-0.12853800402391052</v>
      </c>
    </row>
    <row r="190" spans="2:25">
      <c r="B190" s="14">
        <v>40663</v>
      </c>
      <c r="C190" s="17">
        <v>0.53333333333333333</v>
      </c>
      <c r="D190" s="17">
        <v>1.4190005686664842</v>
      </c>
      <c r="E190" s="17">
        <v>1.954337740258838</v>
      </c>
      <c r="F190" s="17">
        <v>1.9790433753394066</v>
      </c>
      <c r="G190" s="17">
        <v>2.5933420762369597</v>
      </c>
      <c r="H190" s="17">
        <v>-1.26</v>
      </c>
      <c r="I190" s="3"/>
      <c r="J190" s="12">
        <v>174</v>
      </c>
      <c r="K190" s="13">
        <f t="shared" si="39"/>
        <v>5.1464769032961736E-3</v>
      </c>
      <c r="M190" s="17">
        <f t="shared" si="40"/>
        <v>2.7447876817579594E-3</v>
      </c>
      <c r="N190" s="17">
        <f t="shared" si="29"/>
        <v>7.3028536524061965E-3</v>
      </c>
      <c r="O190" s="17">
        <f t="shared" si="30"/>
        <v>1.0057954041482147E-2</v>
      </c>
      <c r="P190" s="17">
        <f t="shared" si="31"/>
        <v>1.0185101021805556E-2</v>
      </c>
      <c r="Q190" s="17">
        <f t="shared" si="32"/>
        <v>1.3346575097699657E-2</v>
      </c>
      <c r="R190" s="17">
        <f t="shared" si="33"/>
        <v>-6.4845608981531789E-3</v>
      </c>
      <c r="T190" s="17">
        <f t="shared" si="41"/>
        <v>0.26618215455259264</v>
      </c>
      <c r="U190" s="17">
        <f t="shared" si="34"/>
        <v>1.057504088180228</v>
      </c>
      <c r="V190" s="17">
        <f t="shared" si="35"/>
        <v>1.4838228443696977</v>
      </c>
      <c r="W190" s="17">
        <f t="shared" si="36"/>
        <v>1.52952211223366</v>
      </c>
      <c r="X190" s="17">
        <f t="shared" si="37"/>
        <v>2.9736809371348674</v>
      </c>
      <c r="Y190" s="17">
        <f t="shared" si="38"/>
        <v>-1.2985380040239105</v>
      </c>
    </row>
    <row r="191" spans="2:25">
      <c r="B191" s="14">
        <v>40633</v>
      </c>
      <c r="C191" s="17">
        <v>0.50520833333333326</v>
      </c>
      <c r="D191" s="17">
        <v>0.20656741933187117</v>
      </c>
      <c r="E191" s="17">
        <v>0.69284064665127154</v>
      </c>
      <c r="F191" s="17">
        <v>0.69052543026393298</v>
      </c>
      <c r="G191" s="17">
        <v>1.4833682948756532</v>
      </c>
      <c r="H191" s="17">
        <v>-0.49</v>
      </c>
      <c r="I191" s="3"/>
      <c r="J191" s="12">
        <v>175</v>
      </c>
      <c r="K191" s="13">
        <f t="shared" si="39"/>
        <v>4.9920825961972887E-3</v>
      </c>
      <c r="M191" s="17">
        <f t="shared" si="40"/>
        <v>2.5220417282871715E-3</v>
      </c>
      <c r="N191" s="17">
        <f t="shared" si="29"/>
        <v>1.0312016189880215E-3</v>
      </c>
      <c r="O191" s="17">
        <f t="shared" si="30"/>
        <v>3.458717734085888E-3</v>
      </c>
      <c r="P191" s="17">
        <f t="shared" si="31"/>
        <v>3.4471599826522243E-3</v>
      </c>
      <c r="Q191" s="17">
        <f t="shared" si="32"/>
        <v>7.4050970485995959E-3</v>
      </c>
      <c r="R191" s="17">
        <f t="shared" si="33"/>
        <v>-2.4461204721366713E-3</v>
      </c>
      <c r="T191" s="17">
        <f t="shared" si="41"/>
        <v>0.23805715455259258</v>
      </c>
      <c r="U191" s="17">
        <f t="shared" si="34"/>
        <v>-0.15492906115438498</v>
      </c>
      <c r="V191" s="17">
        <f t="shared" si="35"/>
        <v>0.22232575076213124</v>
      </c>
      <c r="W191" s="17">
        <f t="shared" si="36"/>
        <v>0.24100416715818646</v>
      </c>
      <c r="X191" s="17">
        <f t="shared" si="37"/>
        <v>1.8637071557735609</v>
      </c>
      <c r="Y191" s="17">
        <f t="shared" si="38"/>
        <v>-0.52853800402391049</v>
      </c>
    </row>
    <row r="192" spans="2:25">
      <c r="B192" s="14">
        <v>40602</v>
      </c>
      <c r="C192" s="17">
        <v>0.421875</v>
      </c>
      <c r="D192" s="17">
        <v>-0.42732769473553534</v>
      </c>
      <c r="E192" s="17">
        <v>-0.16744104497237178</v>
      </c>
      <c r="F192" s="17">
        <v>-0.22208621141907026</v>
      </c>
      <c r="G192" s="17">
        <v>-3.6419009700525473</v>
      </c>
      <c r="H192" s="17">
        <v>-1.01</v>
      </c>
      <c r="I192" s="3"/>
      <c r="J192" s="12">
        <v>176</v>
      </c>
      <c r="K192" s="13">
        <f t="shared" si="39"/>
        <v>4.84232011831137E-3</v>
      </c>
      <c r="M192" s="17">
        <f t="shared" si="40"/>
        <v>2.0428537999126091E-3</v>
      </c>
      <c r="N192" s="17">
        <f t="shared" si="29"/>
        <v>-2.0692574933295024E-3</v>
      </c>
      <c r="O192" s="17">
        <f t="shared" si="30"/>
        <v>-8.1080314070079479E-4</v>
      </c>
      <c r="P192" s="17">
        <f t="shared" si="31"/>
        <v>-1.0754125295541163E-3</v>
      </c>
      <c r="Q192" s="17">
        <f t="shared" si="32"/>
        <v>-1.7635250336183145E-2</v>
      </c>
      <c r="R192" s="17">
        <f t="shared" si="33"/>
        <v>-4.8907433194944842E-3</v>
      </c>
      <c r="T192" s="17">
        <f t="shared" si="41"/>
        <v>0.15472382121925932</v>
      </c>
      <c r="U192" s="17">
        <f t="shared" si="34"/>
        <v>-0.78882417522179149</v>
      </c>
      <c r="V192" s="17">
        <f t="shared" si="35"/>
        <v>-0.63795594086151208</v>
      </c>
      <c r="W192" s="17">
        <f t="shared" si="36"/>
        <v>-0.67160747452481684</v>
      </c>
      <c r="X192" s="17">
        <f t="shared" si="37"/>
        <v>-3.2615621091546396</v>
      </c>
      <c r="Y192" s="17">
        <f t="shared" si="38"/>
        <v>-1.0485380040239105</v>
      </c>
    </row>
    <row r="193" spans="2:25">
      <c r="B193" s="14">
        <v>40574</v>
      </c>
      <c r="C193" s="17">
        <v>0.43593750000000003</v>
      </c>
      <c r="D193" s="17">
        <v>0.23104128530042622</v>
      </c>
      <c r="E193" s="17">
        <v>-0.11296070893791477</v>
      </c>
      <c r="F193" s="17">
        <v>-8.9104759242430998E-2</v>
      </c>
      <c r="G193" s="17">
        <v>2.2466329162288634</v>
      </c>
      <c r="H193" s="17">
        <v>-0.95</v>
      </c>
      <c r="I193" s="3"/>
      <c r="J193" s="12">
        <v>177</v>
      </c>
      <c r="K193" s="13">
        <f t="shared" si="39"/>
        <v>4.6970505147620285E-3</v>
      </c>
      <c r="M193" s="17">
        <f t="shared" si="40"/>
        <v>2.047620458779072E-3</v>
      </c>
      <c r="N193" s="17">
        <f t="shared" si="29"/>
        <v>1.0852125880516476E-3</v>
      </c>
      <c r="O193" s="17">
        <f t="shared" si="30"/>
        <v>-5.305821560647162E-4</v>
      </c>
      <c r="P193" s="17">
        <f t="shared" si="31"/>
        <v>-4.1852955526740714E-4</v>
      </c>
      <c r="Q193" s="17">
        <f t="shared" si="32"/>
        <v>1.05525482956541E-2</v>
      </c>
      <c r="R193" s="17">
        <f t="shared" si="33"/>
        <v>-4.4621979890239272E-3</v>
      </c>
      <c r="T193" s="17">
        <f t="shared" si="41"/>
        <v>0.16878632121925935</v>
      </c>
      <c r="U193" s="17">
        <f t="shared" si="34"/>
        <v>-0.13045519518582993</v>
      </c>
      <c r="V193" s="17">
        <f t="shared" si="35"/>
        <v>-0.58347560482705507</v>
      </c>
      <c r="W193" s="17">
        <f t="shared" si="36"/>
        <v>-0.53862602234817758</v>
      </c>
      <c r="X193" s="17">
        <f t="shared" si="37"/>
        <v>2.6269717771267711</v>
      </c>
      <c r="Y193" s="17">
        <f t="shared" si="38"/>
        <v>-0.98853800402391045</v>
      </c>
    </row>
    <row r="194" spans="2:25">
      <c r="B194" s="14">
        <v>40543</v>
      </c>
      <c r="C194" s="17">
        <v>0.40625</v>
      </c>
      <c r="D194" s="17">
        <v>-0.24112192613867656</v>
      </c>
      <c r="E194" s="17">
        <v>-1.3834077425929014</v>
      </c>
      <c r="F194" s="17">
        <v>-1.4718286825842086</v>
      </c>
      <c r="G194" s="17">
        <v>-2.4453262129211062</v>
      </c>
      <c r="H194" s="17">
        <v>0.78</v>
      </c>
      <c r="I194" s="3"/>
      <c r="J194" s="12">
        <v>178</v>
      </c>
      <c r="K194" s="13">
        <f t="shared" si="39"/>
        <v>4.5561389993191677E-3</v>
      </c>
      <c r="M194" s="17">
        <f t="shared" si="40"/>
        <v>1.8509314684734119E-3</v>
      </c>
      <c r="N194" s="17">
        <f t="shared" si="29"/>
        <v>-1.0985850112713801E-3</v>
      </c>
      <c r="O194" s="17">
        <f t="shared" si="30"/>
        <v>-6.3029979679876105E-3</v>
      </c>
      <c r="P194" s="17">
        <f t="shared" si="31"/>
        <v>-6.7058560610384656E-3</v>
      </c>
      <c r="Q194" s="17">
        <f t="shared" si="32"/>
        <v>-1.1141246124747298E-2</v>
      </c>
      <c r="R194" s="17">
        <f t="shared" si="33"/>
        <v>3.5537884194689509E-3</v>
      </c>
      <c r="T194" s="17">
        <f t="shared" si="41"/>
        <v>0.13909882121925932</v>
      </c>
      <c r="U194" s="17">
        <f t="shared" si="34"/>
        <v>-0.60261840662493271</v>
      </c>
      <c r="V194" s="17">
        <f t="shared" si="35"/>
        <v>-1.8539226384820418</v>
      </c>
      <c r="W194" s="17">
        <f t="shared" si="36"/>
        <v>-1.9213499456899552</v>
      </c>
      <c r="X194" s="17">
        <f t="shared" si="37"/>
        <v>-2.0649873520231985</v>
      </c>
      <c r="Y194" s="17">
        <f t="shared" si="38"/>
        <v>0.74146199597608953</v>
      </c>
    </row>
    <row r="195" spans="2:25">
      <c r="B195" s="14">
        <v>40512</v>
      </c>
      <c r="C195" s="17">
        <v>0.41250000000000003</v>
      </c>
      <c r="D195" s="17">
        <v>0.38711055343461087</v>
      </c>
      <c r="E195" s="17">
        <v>0.11411873535693839</v>
      </c>
      <c r="F195" s="17">
        <v>0.12409727847773055</v>
      </c>
      <c r="G195" s="17">
        <v>4.0999537904201411</v>
      </c>
      <c r="H195" s="17">
        <v>1.29</v>
      </c>
      <c r="I195" s="3"/>
      <c r="J195" s="12">
        <v>179</v>
      </c>
      <c r="K195" s="13">
        <f t="shared" si="39"/>
        <v>4.4194548293395924E-3</v>
      </c>
      <c r="M195" s="17">
        <f t="shared" si="40"/>
        <v>1.823025117102582E-3</v>
      </c>
      <c r="N195" s="17">
        <f t="shared" si="29"/>
        <v>1.7108176048649133E-3</v>
      </c>
      <c r="O195" s="17">
        <f t="shared" si="30"/>
        <v>5.0434259609134823E-4</v>
      </c>
      <c r="P195" s="17">
        <f t="shared" si="31"/>
        <v>5.484423166763066E-4</v>
      </c>
      <c r="Q195" s="17">
        <f t="shared" si="32"/>
        <v>1.811956057914146E-2</v>
      </c>
      <c r="R195" s="17">
        <f t="shared" si="33"/>
        <v>5.7010967298480745E-3</v>
      </c>
      <c r="T195" s="17">
        <f t="shared" si="41"/>
        <v>0.14534882121925935</v>
      </c>
      <c r="U195" s="17">
        <f t="shared" si="34"/>
        <v>2.5614072948354716E-2</v>
      </c>
      <c r="V195" s="17">
        <f t="shared" si="35"/>
        <v>-0.35639616053220191</v>
      </c>
      <c r="W195" s="17">
        <f t="shared" si="36"/>
        <v>-0.32542398462801597</v>
      </c>
      <c r="X195" s="17">
        <f t="shared" si="37"/>
        <v>4.4802926513180488</v>
      </c>
      <c r="Y195" s="17">
        <f t="shared" si="38"/>
        <v>1.2514619959760895</v>
      </c>
    </row>
    <row r="196" spans="2:25">
      <c r="B196" s="14">
        <v>40482</v>
      </c>
      <c r="C196" s="17">
        <v>0.36753472222222222</v>
      </c>
      <c r="D196" s="17">
        <v>0.82095176571919115</v>
      </c>
      <c r="E196" s="17">
        <v>1.6763066753397338</v>
      </c>
      <c r="F196" s="17">
        <v>1.9863242454604801</v>
      </c>
      <c r="G196" s="17">
        <v>3.2836875815183575</v>
      </c>
      <c r="H196" s="17">
        <v>0.17</v>
      </c>
      <c r="I196" s="3"/>
      <c r="J196" s="12">
        <v>180</v>
      </c>
      <c r="K196" s="13">
        <f t="shared" si="39"/>
        <v>4.2868711844594046E-3</v>
      </c>
      <c r="M196" s="17">
        <f t="shared" si="40"/>
        <v>1.5755740099827359E-3</v>
      </c>
      <c r="N196" s="17">
        <f t="shared" si="29"/>
        <v>3.5193144682926685E-3</v>
      </c>
      <c r="O196" s="17">
        <f t="shared" si="30"/>
        <v>7.1861107828308513E-3</v>
      </c>
      <c r="P196" s="17">
        <f t="shared" si="31"/>
        <v>8.515116170857602E-3</v>
      </c>
      <c r="Q196" s="17">
        <f t="shared" si="32"/>
        <v>1.4076745671978239E-2</v>
      </c>
      <c r="R196" s="17">
        <f t="shared" si="33"/>
        <v>7.2876810135809886E-4</v>
      </c>
      <c r="T196" s="17">
        <f t="shared" si="41"/>
        <v>0.10038354344148154</v>
      </c>
      <c r="U196" s="17">
        <f t="shared" si="34"/>
        <v>0.459455285232935</v>
      </c>
      <c r="V196" s="17">
        <f t="shared" si="35"/>
        <v>1.2057917794505935</v>
      </c>
      <c r="W196" s="17">
        <f t="shared" si="36"/>
        <v>1.5368029823547336</v>
      </c>
      <c r="X196" s="17">
        <f t="shared" si="37"/>
        <v>3.6640264424162652</v>
      </c>
      <c r="Y196" s="17">
        <f t="shared" si="38"/>
        <v>0.13146199597608949</v>
      </c>
    </row>
    <row r="197" spans="2:25">
      <c r="B197" s="14">
        <v>40451</v>
      </c>
      <c r="C197" s="17">
        <v>0.36458333333333331</v>
      </c>
      <c r="D197" s="17">
        <v>0.27440148986515034</v>
      </c>
      <c r="E197" s="17">
        <v>-0.20176854516106291</v>
      </c>
      <c r="F197" s="17">
        <v>-0.22099447513812542</v>
      </c>
      <c r="G197" s="17">
        <v>-2.4511772545535271</v>
      </c>
      <c r="H197" s="17">
        <v>0.77</v>
      </c>
      <c r="I197" s="3"/>
      <c r="J197" s="12">
        <v>181</v>
      </c>
      <c r="K197" s="13">
        <f t="shared" si="39"/>
        <v>4.1582650489256226E-3</v>
      </c>
      <c r="M197" s="17">
        <f t="shared" si="40"/>
        <v>1.5160341324207999E-3</v>
      </c>
      <c r="N197" s="17">
        <f t="shared" si="29"/>
        <v>1.1410341246793731E-3</v>
      </c>
      <c r="O197" s="17">
        <f t="shared" si="30"/>
        <v>-8.3900708931581897E-4</v>
      </c>
      <c r="P197" s="17">
        <f t="shared" si="31"/>
        <v>-9.1895360197252935E-4</v>
      </c>
      <c r="Q197" s="17">
        <f t="shared" si="32"/>
        <v>-1.0192644706331395E-2</v>
      </c>
      <c r="R197" s="17">
        <f t="shared" si="33"/>
        <v>3.2018640876727293E-3</v>
      </c>
      <c r="T197" s="17">
        <f t="shared" si="41"/>
        <v>9.7432154552592631E-2</v>
      </c>
      <c r="U197" s="17">
        <f t="shared" si="34"/>
        <v>-8.7094990621105817E-2</v>
      </c>
      <c r="V197" s="17">
        <f t="shared" si="35"/>
        <v>-0.67228344105020321</v>
      </c>
      <c r="W197" s="17">
        <f t="shared" si="36"/>
        <v>-0.67051573824387201</v>
      </c>
      <c r="X197" s="17">
        <f t="shared" si="37"/>
        <v>-2.0708383936556194</v>
      </c>
      <c r="Y197" s="17">
        <f t="shared" si="38"/>
        <v>0.73146199597608952</v>
      </c>
    </row>
    <row r="198" spans="2:25">
      <c r="B198" s="14">
        <v>40421</v>
      </c>
      <c r="C198" s="17">
        <v>0.35555555555555557</v>
      </c>
      <c r="D198" s="17">
        <v>0.1495697616795022</v>
      </c>
      <c r="E198" s="17">
        <v>-6.2246302481960836E-2</v>
      </c>
      <c r="F198" s="17">
        <v>-1.4029426722561578E-2</v>
      </c>
      <c r="G198" s="17">
        <v>1.6410675066466318</v>
      </c>
      <c r="H198" s="17">
        <v>0.42</v>
      </c>
      <c r="I198" s="3"/>
      <c r="J198" s="12">
        <v>182</v>
      </c>
      <c r="K198" s="13">
        <f t="shared" si="39"/>
        <v>4.0335170974578538E-3</v>
      </c>
      <c r="M198" s="17">
        <f t="shared" si="40"/>
        <v>1.4341394124294591E-3</v>
      </c>
      <c r="N198" s="17">
        <f t="shared" si="29"/>
        <v>6.0329219099696863E-4</v>
      </c>
      <c r="O198" s="17">
        <f t="shared" si="30"/>
        <v>-2.5107152531452225E-4</v>
      </c>
      <c r="P198" s="17">
        <f t="shared" si="31"/>
        <v>-5.6587932552984228E-5</v>
      </c>
      <c r="Q198" s="17">
        <f t="shared" si="32"/>
        <v>6.6192738461417194E-3</v>
      </c>
      <c r="R198" s="17">
        <f t="shared" si="33"/>
        <v>1.6940771809322984E-3</v>
      </c>
      <c r="T198" s="17">
        <f t="shared" si="41"/>
        <v>8.8404376774814886E-2</v>
      </c>
      <c r="U198" s="17">
        <f t="shared" si="34"/>
        <v>-0.21192671880675396</v>
      </c>
      <c r="V198" s="17">
        <f t="shared" si="35"/>
        <v>-0.53276119837110114</v>
      </c>
      <c r="W198" s="17">
        <f t="shared" si="36"/>
        <v>-0.4635506898283081</v>
      </c>
      <c r="X198" s="17">
        <f t="shared" si="37"/>
        <v>2.0214063675445395</v>
      </c>
      <c r="Y198" s="17">
        <f t="shared" si="38"/>
        <v>0.38146199597608943</v>
      </c>
    </row>
    <row r="199" spans="2:25">
      <c r="B199" s="14">
        <v>40390</v>
      </c>
      <c r="C199" s="17">
        <v>0.29704861111111114</v>
      </c>
      <c r="D199" s="17">
        <v>-0.38773257222866064</v>
      </c>
      <c r="E199" s="17">
        <v>-0.95860793456459259</v>
      </c>
      <c r="F199" s="17">
        <v>-0.79851083817543689</v>
      </c>
      <c r="G199" s="17">
        <v>1.2823467860840765</v>
      </c>
      <c r="H199" s="17">
        <v>-1.1100000000000001</v>
      </c>
      <c r="I199" s="3"/>
      <c r="J199" s="12">
        <v>183</v>
      </c>
      <c r="K199" s="13">
        <f t="shared" si="39"/>
        <v>3.9125115845341178E-3</v>
      </c>
      <c r="M199" s="17">
        <f t="shared" si="40"/>
        <v>1.1622061321419923E-3</v>
      </c>
      <c r="N199" s="17">
        <f t="shared" si="29"/>
        <v>-1.5170081805458463E-3</v>
      </c>
      <c r="O199" s="17">
        <f t="shared" si="30"/>
        <v>-3.7505646490102922E-3</v>
      </c>
      <c r="P199" s="17">
        <f t="shared" si="31"/>
        <v>-3.1241829047374452E-3</v>
      </c>
      <c r="Q199" s="17">
        <f t="shared" si="32"/>
        <v>5.0171966559440437E-3</v>
      </c>
      <c r="R199" s="17">
        <f t="shared" si="33"/>
        <v>-4.3428878588328713E-3</v>
      </c>
      <c r="T199" s="17">
        <f t="shared" si="41"/>
        <v>2.9897432330370455E-2</v>
      </c>
      <c r="U199" s="17">
        <f t="shared" si="34"/>
        <v>-0.7492290527149168</v>
      </c>
      <c r="V199" s="17">
        <f t="shared" si="35"/>
        <v>-1.4291228304537329</v>
      </c>
      <c r="W199" s="17">
        <f t="shared" si="36"/>
        <v>-1.2480321012811835</v>
      </c>
      <c r="X199" s="17">
        <f t="shared" si="37"/>
        <v>1.6626856469819842</v>
      </c>
      <c r="Y199" s="17">
        <f t="shared" si="38"/>
        <v>-1.1485380040239106</v>
      </c>
    </row>
    <row r="200" spans="2:25">
      <c r="B200" s="14">
        <v>40359</v>
      </c>
      <c r="C200" s="17">
        <v>0.30677083333333333</v>
      </c>
      <c r="D200" s="17">
        <v>-0.46988199351455373</v>
      </c>
      <c r="E200" s="17">
        <v>-2.1429360433005584</v>
      </c>
      <c r="F200" s="17">
        <v>-2.4654280139136286</v>
      </c>
      <c r="G200" s="17">
        <v>-4.3597230799915287</v>
      </c>
      <c r="H200" s="17">
        <v>-2.31</v>
      </c>
      <c r="I200" s="3"/>
      <c r="J200" s="12">
        <v>184</v>
      </c>
      <c r="K200" s="13">
        <f t="shared" si="39"/>
        <v>3.7951362369980941E-3</v>
      </c>
      <c r="M200" s="17">
        <f t="shared" si="40"/>
        <v>1.164237106037436E-3</v>
      </c>
      <c r="N200" s="17">
        <f t="shared" si="29"/>
        <v>-1.7832661806999864E-3</v>
      </c>
      <c r="O200" s="17">
        <f t="shared" si="30"/>
        <v>-8.1327342314992668E-3</v>
      </c>
      <c r="P200" s="17">
        <f t="shared" si="31"/>
        <v>-9.3566351953138539E-3</v>
      </c>
      <c r="Q200" s="17">
        <f t="shared" si="32"/>
        <v>-1.6545743044152791E-2</v>
      </c>
      <c r="R200" s="17">
        <f t="shared" si="33"/>
        <v>-8.7667647074655981E-3</v>
      </c>
      <c r="T200" s="17">
        <f t="shared" si="41"/>
        <v>3.9619654552592642E-2</v>
      </c>
      <c r="U200" s="17">
        <f t="shared" si="34"/>
        <v>-0.83137847400080989</v>
      </c>
      <c r="V200" s="17">
        <f t="shared" si="35"/>
        <v>-2.6134509391896987</v>
      </c>
      <c r="W200" s="17">
        <f t="shared" si="36"/>
        <v>-2.914949277019375</v>
      </c>
      <c r="X200" s="17">
        <f t="shared" si="37"/>
        <v>-3.9793842190936211</v>
      </c>
      <c r="Y200" s="17">
        <f t="shared" si="38"/>
        <v>-2.3485380040239106</v>
      </c>
    </row>
    <row r="201" spans="2:25">
      <c r="B201" s="14">
        <v>40329</v>
      </c>
      <c r="C201" s="17">
        <v>0.24305555555555555</v>
      </c>
      <c r="D201" s="17">
        <v>-0.54815209665955988</v>
      </c>
      <c r="E201" s="17">
        <v>-2.0694647849820336</v>
      </c>
      <c r="F201" s="17">
        <v>-1.7373326441802672</v>
      </c>
      <c r="G201" s="17">
        <v>-2.7141249900003328</v>
      </c>
      <c r="H201" s="17">
        <v>-2.27</v>
      </c>
      <c r="I201" s="3"/>
      <c r="J201" s="12">
        <v>185</v>
      </c>
      <c r="K201" s="13">
        <f t="shared" si="39"/>
        <v>3.6812821498881511E-3</v>
      </c>
      <c r="M201" s="17">
        <f t="shared" si="40"/>
        <v>8.9475607809781448E-4</v>
      </c>
      <c r="N201" s="17">
        <f t="shared" si="29"/>
        <v>-2.0179025288566024E-3</v>
      </c>
      <c r="O201" s="17">
        <f t="shared" si="30"/>
        <v>-7.6182837727764808E-3</v>
      </c>
      <c r="P201" s="17">
        <f t="shared" si="31"/>
        <v>-6.3956116514388003E-3</v>
      </c>
      <c r="Q201" s="17">
        <f t="shared" si="32"/>
        <v>-9.9914598782535821E-3</v>
      </c>
      <c r="R201" s="17">
        <f t="shared" si="33"/>
        <v>-8.3565104802461026E-3</v>
      </c>
      <c r="T201" s="17">
        <f t="shared" si="41"/>
        <v>-2.4095623225185131E-2</v>
      </c>
      <c r="U201" s="17">
        <f t="shared" si="34"/>
        <v>-0.90964857714581604</v>
      </c>
      <c r="V201" s="17">
        <f t="shared" si="35"/>
        <v>-2.5399796808711739</v>
      </c>
      <c r="W201" s="17">
        <f t="shared" si="36"/>
        <v>-2.1868539072860136</v>
      </c>
      <c r="X201" s="17">
        <f t="shared" si="37"/>
        <v>-2.3337861291024251</v>
      </c>
      <c r="Y201" s="17">
        <f t="shared" si="38"/>
        <v>-2.3085380040239105</v>
      </c>
    </row>
    <row r="202" spans="2:25">
      <c r="B202" s="14">
        <v>40298</v>
      </c>
      <c r="C202" s="17">
        <v>0.27986111111111112</v>
      </c>
      <c r="D202" s="17">
        <v>0.56015652220524625</v>
      </c>
      <c r="E202" s="17">
        <v>1.5651938744464466</v>
      </c>
      <c r="F202" s="17">
        <v>1.3501639122647013</v>
      </c>
      <c r="G202" s="17">
        <v>3.3996712436774157</v>
      </c>
      <c r="H202" s="17">
        <v>1.26</v>
      </c>
      <c r="I202" s="3"/>
      <c r="J202" s="12">
        <v>186</v>
      </c>
      <c r="K202" s="13">
        <f t="shared" si="39"/>
        <v>3.5708436853915063E-3</v>
      </c>
      <c r="M202" s="17">
        <f t="shared" si="40"/>
        <v>9.993402813977619E-4</v>
      </c>
      <c r="N202" s="17">
        <f t="shared" si="29"/>
        <v>2.0002313801474707E-3</v>
      </c>
      <c r="O202" s="17">
        <f t="shared" si="30"/>
        <v>5.5890626629805599E-3</v>
      </c>
      <c r="P202" s="17">
        <f t="shared" si="31"/>
        <v>4.8212242803539005E-3</v>
      </c>
      <c r="Q202" s="17">
        <f t="shared" si="32"/>
        <v>1.2139694592892589E-2</v>
      </c>
      <c r="R202" s="17">
        <f t="shared" si="33"/>
        <v>4.4992630435932981E-3</v>
      </c>
      <c r="T202" s="17">
        <f t="shared" si="41"/>
        <v>1.2709932330370433E-2</v>
      </c>
      <c r="U202" s="17">
        <f t="shared" si="34"/>
        <v>0.1986600417189901</v>
      </c>
      <c r="V202" s="17">
        <f t="shared" si="35"/>
        <v>1.0946789785573063</v>
      </c>
      <c r="W202" s="17">
        <f t="shared" si="36"/>
        <v>0.90064264915895476</v>
      </c>
      <c r="X202" s="17">
        <f t="shared" si="37"/>
        <v>3.7800101045753234</v>
      </c>
      <c r="Y202" s="17">
        <f t="shared" si="38"/>
        <v>1.2214619959760895</v>
      </c>
    </row>
    <row r="203" spans="2:25">
      <c r="B203" s="14">
        <v>40268</v>
      </c>
      <c r="C203" s="17">
        <v>0.30677083333333333</v>
      </c>
      <c r="D203" s="17">
        <v>0.43247705269582326</v>
      </c>
      <c r="E203" s="17">
        <v>0.44823253760737369</v>
      </c>
      <c r="F203" s="17">
        <v>0.54197319016631162</v>
      </c>
      <c r="G203" s="17">
        <v>1.2090899051323989</v>
      </c>
      <c r="H203" s="17">
        <v>4.76</v>
      </c>
      <c r="I203" s="3"/>
      <c r="J203" s="12">
        <v>187</v>
      </c>
      <c r="K203" s="13">
        <f t="shared" si="39"/>
        <v>3.4637183748297612E-3</v>
      </c>
      <c r="M203" s="17">
        <f t="shared" si="40"/>
        <v>1.0625677722785048E-3</v>
      </c>
      <c r="N203" s="17">
        <f t="shared" si="29"/>
        <v>1.497978714114742E-3</v>
      </c>
      <c r="O203" s="17">
        <f t="shared" si="30"/>
        <v>1.5525512767072321E-3</v>
      </c>
      <c r="P203" s="17">
        <f t="shared" si="31"/>
        <v>1.877242497444158E-3</v>
      </c>
      <c r="Q203" s="17">
        <f t="shared" si="32"/>
        <v>4.1879469212282626E-3</v>
      </c>
      <c r="R203" s="17">
        <f t="shared" si="33"/>
        <v>1.6487299464189663E-2</v>
      </c>
      <c r="T203" s="17">
        <f t="shared" si="41"/>
        <v>3.9619654552592642E-2</v>
      </c>
      <c r="U203" s="17">
        <f t="shared" si="34"/>
        <v>7.0980572209567105E-2</v>
      </c>
      <c r="V203" s="17">
        <f t="shared" si="35"/>
        <v>-2.2282358281766612E-2</v>
      </c>
      <c r="W203" s="17">
        <f t="shared" si="36"/>
        <v>9.2451927060565098E-2</v>
      </c>
      <c r="X203" s="17">
        <f t="shared" si="37"/>
        <v>1.5894287660303066</v>
      </c>
      <c r="Y203" s="17">
        <f t="shared" si="38"/>
        <v>4.7214619959760888</v>
      </c>
    </row>
    <row r="204" spans="2:25">
      <c r="B204" s="14">
        <v>40237</v>
      </c>
      <c r="C204" s="17">
        <v>0.28333333333333333</v>
      </c>
      <c r="D204" s="17">
        <v>0.16176721697476193</v>
      </c>
      <c r="E204" s="17">
        <v>-0.78164482328761942</v>
      </c>
      <c r="F204" s="17">
        <v>-0.85068391617815209</v>
      </c>
      <c r="G204" s="17">
        <v>-0.95321770518527194</v>
      </c>
      <c r="H204" s="17">
        <v>0.4</v>
      </c>
      <c r="I204" s="3"/>
      <c r="J204" s="12">
        <v>188</v>
      </c>
      <c r="K204" s="13">
        <f t="shared" si="39"/>
        <v>3.3598068235848682E-3</v>
      </c>
      <c r="M204" s="17">
        <f t="shared" si="40"/>
        <v>9.5194526668237924E-4</v>
      </c>
      <c r="N204" s="17">
        <f t="shared" si="29"/>
        <v>5.4350659942413904E-4</v>
      </c>
      <c r="O204" s="17">
        <f t="shared" si="30"/>
        <v>-2.6261756109015322E-3</v>
      </c>
      <c r="P204" s="17">
        <f t="shared" si="31"/>
        <v>-2.8581336262892532E-3</v>
      </c>
      <c r="Q204" s="17">
        <f t="shared" si="32"/>
        <v>-3.2026273502433859E-3</v>
      </c>
      <c r="R204" s="17">
        <f t="shared" si="33"/>
        <v>1.3439227294339473E-3</v>
      </c>
      <c r="T204" s="17">
        <f t="shared" si="41"/>
        <v>1.6182154552592642E-2</v>
      </c>
      <c r="U204" s="17">
        <f t="shared" si="34"/>
        <v>-0.19972926351149423</v>
      </c>
      <c r="V204" s="17">
        <f t="shared" si="35"/>
        <v>-1.2521597191767597</v>
      </c>
      <c r="W204" s="17">
        <f t="shared" si="36"/>
        <v>-1.3002051792838987</v>
      </c>
      <c r="X204" s="17">
        <f t="shared" si="37"/>
        <v>-0.57287884428736424</v>
      </c>
      <c r="Y204" s="17">
        <f t="shared" si="38"/>
        <v>0.36146199597608947</v>
      </c>
    </row>
    <row r="205" spans="2:25">
      <c r="B205" s="14">
        <v>40209</v>
      </c>
      <c r="C205" s="17">
        <v>0.25677083333333334</v>
      </c>
      <c r="D205" s="17">
        <v>0.15391539153915001</v>
      </c>
      <c r="E205" s="17">
        <v>0.26856747124301972</v>
      </c>
      <c r="F205" s="17">
        <v>0.37367059499857636</v>
      </c>
      <c r="G205" s="17">
        <v>2.06849981092323</v>
      </c>
      <c r="H205" s="17">
        <v>2.2599999999999998</v>
      </c>
      <c r="I205" s="3"/>
      <c r="J205" s="12">
        <v>189</v>
      </c>
      <c r="K205" s="13">
        <f t="shared" si="39"/>
        <v>3.2590126188773222E-3</v>
      </c>
      <c r="M205" s="17">
        <f t="shared" si="40"/>
        <v>8.3681938599297905E-4</v>
      </c>
      <c r="N205" s="17">
        <f t="shared" si="29"/>
        <v>5.0161220326553377E-4</v>
      </c>
      <c r="O205" s="17">
        <f t="shared" si="30"/>
        <v>8.7526477780097364E-4</v>
      </c>
      <c r="P205" s="17">
        <f t="shared" si="31"/>
        <v>1.2177971844037575E-3</v>
      </c>
      <c r="Q205" s="17">
        <f t="shared" si="32"/>
        <v>6.7412669859441615E-3</v>
      </c>
      <c r="R205" s="17">
        <f t="shared" si="33"/>
        <v>7.365368518662747E-3</v>
      </c>
      <c r="T205" s="17">
        <f t="shared" si="41"/>
        <v>-1.0380345447407346E-2</v>
      </c>
      <c r="U205" s="17">
        <f t="shared" si="34"/>
        <v>-0.20758108894710614</v>
      </c>
      <c r="V205" s="17">
        <f t="shared" si="35"/>
        <v>-0.20194742464612059</v>
      </c>
      <c r="W205" s="17">
        <f t="shared" si="36"/>
        <v>-7.5850668107170172E-2</v>
      </c>
      <c r="X205" s="17">
        <f t="shared" si="37"/>
        <v>2.4488386718211377</v>
      </c>
      <c r="Y205" s="17">
        <f t="shared" si="38"/>
        <v>2.2214619959760893</v>
      </c>
    </row>
    <row r="206" spans="2:25">
      <c r="B206" s="14">
        <v>40178</v>
      </c>
      <c r="C206" s="17">
        <v>0.265625</v>
      </c>
      <c r="D206" s="17">
        <v>0.3350522446694093</v>
      </c>
      <c r="E206" s="17">
        <v>0.44366023938990917</v>
      </c>
      <c r="F206" s="17">
        <v>0.27466472253776519</v>
      </c>
      <c r="G206" s="17">
        <v>-0.76676893826356229</v>
      </c>
      <c r="H206" s="17">
        <v>0.33</v>
      </c>
      <c r="I206" s="3"/>
      <c r="J206" s="12">
        <v>190</v>
      </c>
      <c r="K206" s="13">
        <f t="shared" si="39"/>
        <v>3.1612422403110023E-3</v>
      </c>
      <c r="M206" s="17">
        <f t="shared" si="40"/>
        <v>8.3970497008260998E-4</v>
      </c>
      <c r="N206" s="17">
        <f t="shared" si="29"/>
        <v>1.0591813085599536E-3</v>
      </c>
      <c r="O206" s="17">
        <f t="shared" si="30"/>
        <v>1.4025174891058722E-3</v>
      </c>
      <c r="P206" s="17">
        <f t="shared" si="31"/>
        <v>8.6828172280968465E-4</v>
      </c>
      <c r="Q206" s="17">
        <f t="shared" si="32"/>
        <v>-2.4239423561971921E-3</v>
      </c>
      <c r="R206" s="17">
        <f t="shared" si="33"/>
        <v>1.0432099393026307E-3</v>
      </c>
      <c r="T206" s="17">
        <f t="shared" si="41"/>
        <v>-1.5261787807406835E-3</v>
      </c>
      <c r="U206" s="17">
        <f t="shared" si="34"/>
        <v>-2.6444235816846851E-2</v>
      </c>
      <c r="V206" s="17">
        <f t="shared" si="35"/>
        <v>-2.6854656499231133E-2</v>
      </c>
      <c r="W206" s="17">
        <f t="shared" si="36"/>
        <v>-0.17485654056798133</v>
      </c>
      <c r="X206" s="17">
        <f t="shared" si="37"/>
        <v>-0.38643007736565466</v>
      </c>
      <c r="Y206" s="17">
        <f t="shared" si="38"/>
        <v>0.29146199597608946</v>
      </c>
    </row>
    <row r="207" spans="2:25">
      <c r="B207" s="14">
        <v>40147</v>
      </c>
      <c r="C207" s="17">
        <v>0.28333333333333333</v>
      </c>
      <c r="D207" s="17">
        <v>0.84608378870674184</v>
      </c>
      <c r="E207" s="17">
        <v>2.2446766989028033</v>
      </c>
      <c r="F207" s="17">
        <v>1.7527818511170468</v>
      </c>
      <c r="G207" s="17">
        <v>3.7942073283824485</v>
      </c>
      <c r="H207" s="17">
        <v>1.79</v>
      </c>
      <c r="I207" s="3"/>
      <c r="J207" s="12">
        <v>191</v>
      </c>
      <c r="K207" s="13">
        <f t="shared" si="39"/>
        <v>3.0664049731016722E-3</v>
      </c>
      <c r="M207" s="17">
        <f t="shared" si="40"/>
        <v>8.6881474237880706E-4</v>
      </c>
      <c r="N207" s="17">
        <f t="shared" si="29"/>
        <v>2.5944355373510577E-3</v>
      </c>
      <c r="O207" s="17">
        <f t="shared" si="30"/>
        <v>6.8830877925210006E-3</v>
      </c>
      <c r="P207" s="17">
        <f t="shared" si="31"/>
        <v>5.3747389850276666E-3</v>
      </c>
      <c r="Q207" s="17">
        <f t="shared" si="32"/>
        <v>1.1634576220730749E-2</v>
      </c>
      <c r="R207" s="17">
        <f t="shared" si="33"/>
        <v>5.4888649018519937E-3</v>
      </c>
      <c r="T207" s="17">
        <f t="shared" si="41"/>
        <v>1.6182154552592642E-2</v>
      </c>
      <c r="U207" s="17">
        <f t="shared" si="34"/>
        <v>0.48458730822048568</v>
      </c>
      <c r="V207" s="17">
        <f t="shared" si="35"/>
        <v>1.774161803013663</v>
      </c>
      <c r="W207" s="17">
        <f t="shared" si="36"/>
        <v>1.3032605880113002</v>
      </c>
      <c r="X207" s="17">
        <f t="shared" si="37"/>
        <v>4.1745461892803561</v>
      </c>
      <c r="Y207" s="17">
        <f t="shared" si="38"/>
        <v>1.7514619959760895</v>
      </c>
    </row>
    <row r="208" spans="2:25">
      <c r="B208" s="14">
        <v>40117</v>
      </c>
      <c r="C208" s="17">
        <v>0.265625</v>
      </c>
      <c r="D208" s="17">
        <v>0.22820629849384932</v>
      </c>
      <c r="E208" s="17">
        <v>0.59767908559462679</v>
      </c>
      <c r="F208" s="17">
        <v>0.56558927115322177</v>
      </c>
      <c r="G208" s="17">
        <v>-0.40214947694706682</v>
      </c>
      <c r="H208" s="17">
        <v>2.4300000000000002</v>
      </c>
      <c r="I208" s="3"/>
      <c r="J208" s="12">
        <v>192</v>
      </c>
      <c r="K208" s="13">
        <f t="shared" si="39"/>
        <v>2.9744128239086219E-3</v>
      </c>
      <c r="M208" s="17">
        <f t="shared" si="40"/>
        <v>7.9007840635072775E-4</v>
      </c>
      <c r="N208" s="17">
        <f t="shared" si="29"/>
        <v>6.7877974073682421E-4</v>
      </c>
      <c r="O208" s="17">
        <f t="shared" si="30"/>
        <v>1.7777443367746368E-3</v>
      </c>
      <c r="P208" s="17">
        <f t="shared" si="31"/>
        <v>1.6822959811832736E-3</v>
      </c>
      <c r="Q208" s="17">
        <f t="shared" si="32"/>
        <v>-1.1961585613595002E-3</v>
      </c>
      <c r="R208" s="17">
        <f t="shared" si="33"/>
        <v>7.2278231620979518E-3</v>
      </c>
      <c r="T208" s="17">
        <f t="shared" si="41"/>
        <v>-1.5261787807406835E-3</v>
      </c>
      <c r="U208" s="17">
        <f t="shared" si="34"/>
        <v>-0.13329018199240683</v>
      </c>
      <c r="V208" s="17">
        <f t="shared" si="35"/>
        <v>0.12716418970548649</v>
      </c>
      <c r="W208" s="17">
        <f t="shared" si="36"/>
        <v>0.11606800804747525</v>
      </c>
      <c r="X208" s="17">
        <f t="shared" si="37"/>
        <v>-2.1810616049159182E-2</v>
      </c>
      <c r="Y208" s="17">
        <f t="shared" si="38"/>
        <v>2.3914619959760897</v>
      </c>
    </row>
    <row r="209" spans="2:25">
      <c r="B209" s="14">
        <v>40086</v>
      </c>
      <c r="C209" s="17">
        <v>0.27083333333333337</v>
      </c>
      <c r="D209" s="17">
        <v>0.74489608239838301</v>
      </c>
      <c r="E209" s="17">
        <v>2.2208348198358818</v>
      </c>
      <c r="F209" s="17">
        <v>1.8123045943511107</v>
      </c>
      <c r="G209" s="17">
        <v>0.29290795909293621</v>
      </c>
      <c r="H209" s="17">
        <v>2.75</v>
      </c>
      <c r="I209" s="3"/>
      <c r="J209" s="12">
        <v>193</v>
      </c>
      <c r="K209" s="13">
        <f t="shared" si="39"/>
        <v>2.8851804391913632E-3</v>
      </c>
      <c r="M209" s="17">
        <f t="shared" si="40"/>
        <v>7.8140303561432763E-4</v>
      </c>
      <c r="N209" s="17">
        <f t="shared" ref="N209:N226" si="42">D209*$K209</f>
        <v>2.1491596061660925E-3</v>
      </c>
      <c r="O209" s="17">
        <f t="shared" ref="O209:O226" si="43">E209*$K209</f>
        <v>6.4075091808655617E-3</v>
      </c>
      <c r="P209" s="17">
        <f t="shared" ref="P209:P226" si="44">F209*$K209</f>
        <v>5.228825765478463E-3</v>
      </c>
      <c r="Q209" s="17">
        <f t="shared" ref="Q209:Q226" si="45">G209*$K209</f>
        <v>8.450923140584035E-4</v>
      </c>
      <c r="R209" s="17">
        <f t="shared" ref="R209:R226" si="46">H209*$K209</f>
        <v>7.9342462077762483E-3</v>
      </c>
      <c r="T209" s="17">
        <f t="shared" si="41"/>
        <v>3.6821545525926869E-3</v>
      </c>
      <c r="U209" s="17">
        <f t="shared" ref="U209:U226" si="47">D209-N$13</f>
        <v>0.38339960191212685</v>
      </c>
      <c r="V209" s="17">
        <f t="shared" ref="V209:V226" si="48">E209-O$13</f>
        <v>1.7503199239467415</v>
      </c>
      <c r="W209" s="17">
        <f t="shared" ref="W209:W226" si="49">F209-P$13</f>
        <v>1.3627833312453641</v>
      </c>
      <c r="X209" s="17">
        <f t="shared" ref="X209:X226" si="50">G209-Q$13</f>
        <v>0.6732468199908439</v>
      </c>
      <c r="Y209" s="17">
        <f t="shared" ref="Y209:Y226" si="51">H209-R$13</f>
        <v>2.7114619959760895</v>
      </c>
    </row>
    <row r="210" spans="2:25">
      <c r="B210" s="14">
        <v>40056</v>
      </c>
      <c r="C210" s="17">
        <v>0.26909722222222221</v>
      </c>
      <c r="D210" s="17">
        <v>-0.27055532627138223</v>
      </c>
      <c r="E210" s="17">
        <v>-0.18783772956708633</v>
      </c>
      <c r="F210" s="17">
        <v>0.12734122141455639</v>
      </c>
      <c r="G210" s="17">
        <v>2.6749198208857683</v>
      </c>
      <c r="H210" s="17">
        <v>2.0699999999999998</v>
      </c>
      <c r="I210" s="3"/>
      <c r="J210" s="12">
        <v>194</v>
      </c>
      <c r="K210" s="13">
        <f t="shared" ref="K210:K226" si="52">lambda*K209</f>
        <v>2.7986250260156223E-3</v>
      </c>
      <c r="M210" s="17">
        <f t="shared" ref="M210:M226" si="53">C210*$K210</f>
        <v>7.5310222054239832E-4</v>
      </c>
      <c r="N210" s="17">
        <f t="shared" si="42"/>
        <v>-7.5718290702491233E-4</v>
      </c>
      <c r="O210" s="17">
        <f t="shared" si="43"/>
        <v>-5.2568737079640242E-4</v>
      </c>
      <c r="P210" s="17">
        <f t="shared" si="44"/>
        <v>3.56380329094174E-4</v>
      </c>
      <c r="Q210" s="17">
        <f t="shared" si="45"/>
        <v>7.4860975533161374E-3</v>
      </c>
      <c r="R210" s="17">
        <f t="shared" si="46"/>
        <v>5.7931538038523377E-3</v>
      </c>
      <c r="T210" s="17">
        <f t="shared" ref="T210:T226" si="54">C210-M$13</f>
        <v>1.9460434414815264E-3</v>
      </c>
      <c r="U210" s="17">
        <f t="shared" si="47"/>
        <v>-0.63205180675763839</v>
      </c>
      <c r="V210" s="17">
        <f t="shared" si="48"/>
        <v>-0.65835262545622664</v>
      </c>
      <c r="W210" s="17">
        <f t="shared" si="49"/>
        <v>-0.32218004169119013</v>
      </c>
      <c r="X210" s="17">
        <f t="shared" si="50"/>
        <v>3.055258681783676</v>
      </c>
      <c r="Y210" s="17">
        <f t="shared" si="51"/>
        <v>2.0314619959760893</v>
      </c>
    </row>
    <row r="211" spans="2:25">
      <c r="B211" s="14">
        <v>40025</v>
      </c>
      <c r="C211" s="17">
        <v>0.265625</v>
      </c>
      <c r="D211" s="17">
        <v>0.6322104291647479</v>
      </c>
      <c r="E211" s="17">
        <v>0.89369116907380697</v>
      </c>
      <c r="F211" s="17">
        <v>0.69634906500444238</v>
      </c>
      <c r="G211" s="17">
        <v>-2.417030028642031</v>
      </c>
      <c r="H211" s="17">
        <v>2.2999999999999998</v>
      </c>
      <c r="I211" s="3"/>
      <c r="J211" s="12">
        <v>195</v>
      </c>
      <c r="K211" s="13">
        <f t="shared" si="52"/>
        <v>2.7146662752351534E-3</v>
      </c>
      <c r="M211" s="17">
        <f t="shared" si="53"/>
        <v>7.2108322935933759E-4</v>
      </c>
      <c r="N211" s="17">
        <f t="shared" si="42"/>
        <v>1.716240330905484E-3</v>
      </c>
      <c r="O211" s="17">
        <f t="shared" si="43"/>
        <v>2.4260732771601411E-3</v>
      </c>
      <c r="P211" s="17">
        <f t="shared" si="44"/>
        <v>1.8903553225590912E-3</v>
      </c>
      <c r="Q211" s="17">
        <f t="shared" si="45"/>
        <v>-6.5614299049851785E-3</v>
      </c>
      <c r="R211" s="17">
        <f t="shared" si="46"/>
        <v>6.2437324330408524E-3</v>
      </c>
      <c r="T211" s="17">
        <f t="shared" si="54"/>
        <v>-1.5261787807406835E-3</v>
      </c>
      <c r="U211" s="17">
        <f t="shared" si="47"/>
        <v>0.27071394867849174</v>
      </c>
      <c r="V211" s="17">
        <f t="shared" si="48"/>
        <v>0.42317627318466666</v>
      </c>
      <c r="W211" s="17">
        <f t="shared" si="49"/>
        <v>0.24682780189869585</v>
      </c>
      <c r="X211" s="17">
        <f t="shared" si="50"/>
        <v>-2.0366911677441233</v>
      </c>
      <c r="Y211" s="17">
        <f t="shared" si="51"/>
        <v>2.2614619959760893</v>
      </c>
    </row>
    <row r="212" spans="2:25">
      <c r="B212" s="14">
        <v>39994</v>
      </c>
      <c r="C212" s="17">
        <v>0.29218749999999999</v>
      </c>
      <c r="D212" s="17">
        <v>0.30828480702111971</v>
      </c>
      <c r="E212" s="17">
        <v>0.29818476645195879</v>
      </c>
      <c r="F212" s="17">
        <v>0.41668902122788953</v>
      </c>
      <c r="G212" s="17">
        <v>2.109983756233591</v>
      </c>
      <c r="H212" s="17">
        <v>1.51</v>
      </c>
      <c r="I212" s="3"/>
      <c r="J212" s="12">
        <v>196</v>
      </c>
      <c r="K212" s="13">
        <f t="shared" si="52"/>
        <v>2.6332262869780986E-3</v>
      </c>
      <c r="M212" s="17">
        <f t="shared" si="53"/>
        <v>7.6939580572641319E-4</v>
      </c>
      <c r="N212" s="17">
        <f t="shared" si="42"/>
        <v>8.1178365772398276E-4</v>
      </c>
      <c r="O212" s="17">
        <f t="shared" si="43"/>
        <v>7.8518796539772293E-4</v>
      </c>
      <c r="P212" s="17">
        <f t="shared" si="44"/>
        <v>1.0972364841924536E-3</v>
      </c>
      <c r="Q212" s="17">
        <f t="shared" si="45"/>
        <v>5.5560646920110807E-3</v>
      </c>
      <c r="R212" s="17">
        <f t="shared" si="46"/>
        <v>3.9761716933369292E-3</v>
      </c>
      <c r="T212" s="17">
        <f t="shared" si="54"/>
        <v>2.5036321219259305E-2</v>
      </c>
      <c r="U212" s="17">
        <f t="shared" si="47"/>
        <v>-5.3211673465136444E-2</v>
      </c>
      <c r="V212" s="17">
        <f t="shared" si="48"/>
        <v>-0.17233012943718151</v>
      </c>
      <c r="W212" s="17">
        <f t="shared" si="49"/>
        <v>-3.2832241877856994E-2</v>
      </c>
      <c r="X212" s="17">
        <f t="shared" si="50"/>
        <v>2.4903226171314987</v>
      </c>
      <c r="Y212" s="17">
        <f t="shared" si="51"/>
        <v>1.4714619959760895</v>
      </c>
    </row>
    <row r="213" spans="2:25">
      <c r="B213" s="14">
        <v>39964</v>
      </c>
      <c r="C213" s="17">
        <v>0.24791666666666667</v>
      </c>
      <c r="D213" s="17">
        <v>0.80726444676719744</v>
      </c>
      <c r="E213" s="17">
        <v>1.9582449275761471</v>
      </c>
      <c r="F213" s="17">
        <v>1.7505231553088807</v>
      </c>
      <c r="G213" s="17">
        <v>1.3627438548763138</v>
      </c>
      <c r="H213" s="17">
        <v>2.2000000000000002</v>
      </c>
      <c r="I213" s="3"/>
      <c r="J213" s="12">
        <v>197</v>
      </c>
      <c r="K213" s="13">
        <f t="shared" si="52"/>
        <v>2.5542294983687554E-3</v>
      </c>
      <c r="M213" s="17">
        <f t="shared" si="53"/>
        <v>6.3323606313725402E-4</v>
      </c>
      <c r="N213" s="17">
        <f t="shared" si="42"/>
        <v>2.0619386629171098E-3</v>
      </c>
      <c r="O213" s="17">
        <f t="shared" si="43"/>
        <v>5.0018069590459817E-3</v>
      </c>
      <c r="P213" s="17">
        <f t="shared" si="44"/>
        <v>4.471237880867493E-3</v>
      </c>
      <c r="Q213" s="17">
        <f t="shared" si="45"/>
        <v>3.480760552845831E-3</v>
      </c>
      <c r="R213" s="17">
        <f t="shared" si="46"/>
        <v>5.6193048964112624E-3</v>
      </c>
      <c r="T213" s="17">
        <f t="shared" si="54"/>
        <v>-1.9234512114074009E-2</v>
      </c>
      <c r="U213" s="17">
        <f t="shared" si="47"/>
        <v>0.44576796628094129</v>
      </c>
      <c r="V213" s="17">
        <f t="shared" si="48"/>
        <v>1.4877300316870068</v>
      </c>
      <c r="W213" s="17">
        <f t="shared" si="49"/>
        <v>1.3010018922031341</v>
      </c>
      <c r="X213" s="17">
        <f t="shared" si="50"/>
        <v>1.7430827157742215</v>
      </c>
      <c r="Y213" s="17">
        <f t="shared" si="51"/>
        <v>2.1614619959760897</v>
      </c>
    </row>
    <row r="214" spans="2:25">
      <c r="B214" s="14">
        <v>39933</v>
      </c>
      <c r="C214" s="17">
        <v>0.2668402777777778</v>
      </c>
      <c r="D214" s="17">
        <v>0.87077673284570167</v>
      </c>
      <c r="E214" s="17">
        <v>1.6820457262402888</v>
      </c>
      <c r="F214" s="17">
        <v>1.9176202221768746</v>
      </c>
      <c r="G214" s="17">
        <v>0.83614567067951118</v>
      </c>
      <c r="H214" s="17">
        <v>0.86999999999999988</v>
      </c>
      <c r="I214" s="3"/>
      <c r="J214" s="12">
        <v>198</v>
      </c>
      <c r="K214" s="13">
        <f t="shared" si="52"/>
        <v>2.4776026134176927E-3</v>
      </c>
      <c r="M214" s="17">
        <f t="shared" si="53"/>
        <v>6.6112416958732532E-4</v>
      </c>
      <c r="N214" s="17">
        <f t="shared" si="42"/>
        <v>2.1574387090018306E-3</v>
      </c>
      <c r="O214" s="17">
        <f t="shared" si="43"/>
        <v>4.1674408872210003E-3</v>
      </c>
      <c r="P214" s="17">
        <f t="shared" si="44"/>
        <v>4.7511008740080407E-3</v>
      </c>
      <c r="Q214" s="17">
        <f t="shared" si="45"/>
        <v>2.0716366988734465E-3</v>
      </c>
      <c r="R214" s="17">
        <f t="shared" si="46"/>
        <v>2.1555142736733924E-3</v>
      </c>
      <c r="T214" s="17">
        <f t="shared" si="54"/>
        <v>-3.1090100296288226E-4</v>
      </c>
      <c r="U214" s="17">
        <f t="shared" si="47"/>
        <v>0.50928025235944552</v>
      </c>
      <c r="V214" s="17">
        <f t="shared" si="48"/>
        <v>1.2115308303511485</v>
      </c>
      <c r="W214" s="17">
        <f t="shared" si="49"/>
        <v>1.468098959071128</v>
      </c>
      <c r="X214" s="17">
        <f t="shared" si="50"/>
        <v>1.2164845315774189</v>
      </c>
      <c r="Y214" s="17">
        <f t="shared" si="51"/>
        <v>0.83146199597608939</v>
      </c>
    </row>
    <row r="215" spans="2:25">
      <c r="B215" s="14">
        <v>39903</v>
      </c>
      <c r="C215" s="17">
        <v>0.3659722222222222</v>
      </c>
      <c r="D215" s="17">
        <v>0.97047696899417168</v>
      </c>
      <c r="E215" s="17">
        <v>1.7117887337323223</v>
      </c>
      <c r="F215" s="17">
        <v>1.5901426229817162</v>
      </c>
      <c r="G215" s="17">
        <v>1.2272513335425117</v>
      </c>
      <c r="H215" s="17">
        <v>1.81</v>
      </c>
      <c r="I215" s="3"/>
      <c r="J215" s="12">
        <v>199</v>
      </c>
      <c r="K215" s="13">
        <f t="shared" si="52"/>
        <v>2.4032745350151619E-3</v>
      </c>
      <c r="M215" s="17">
        <f t="shared" si="53"/>
        <v>8.7953172218957661E-4</v>
      </c>
      <c r="N215" s="17">
        <f t="shared" si="42"/>
        <v>2.3323225864023914E-3</v>
      </c>
      <c r="O215" s="17">
        <f t="shared" si="43"/>
        <v>4.1138982731047397E-3</v>
      </c>
      <c r="P215" s="17">
        <f t="shared" si="44"/>
        <v>3.8215492728541738E-3</v>
      </c>
      <c r="Q215" s="17">
        <f t="shared" si="45"/>
        <v>2.9494218779661172E-3</v>
      </c>
      <c r="R215" s="17">
        <f t="shared" si="46"/>
        <v>4.3499269083774432E-3</v>
      </c>
      <c r="T215" s="17">
        <f t="shared" si="54"/>
        <v>9.8821043441481515E-2</v>
      </c>
      <c r="U215" s="17">
        <f t="shared" si="47"/>
        <v>0.60898048850791553</v>
      </c>
      <c r="V215" s="17">
        <f t="shared" si="48"/>
        <v>1.241273837843182</v>
      </c>
      <c r="W215" s="17">
        <f t="shared" si="49"/>
        <v>1.1406213598759696</v>
      </c>
      <c r="X215" s="17">
        <f t="shared" si="50"/>
        <v>1.6075901944404194</v>
      </c>
      <c r="Y215" s="17">
        <f t="shared" si="51"/>
        <v>1.7714619959760896</v>
      </c>
    </row>
    <row r="216" spans="2:25">
      <c r="B216" s="14">
        <v>39872</v>
      </c>
      <c r="C216" s="17">
        <v>0.27986111111111112</v>
      </c>
      <c r="D216" s="17">
        <v>-0.14047876682422578</v>
      </c>
      <c r="E216" s="17">
        <v>-0.21138843335576363</v>
      </c>
      <c r="F216" s="17">
        <v>2.2613775558277815E-2</v>
      </c>
      <c r="G216" s="17">
        <v>3.4049913917048036</v>
      </c>
      <c r="H216" s="17">
        <v>0.3</v>
      </c>
      <c r="I216" s="3"/>
      <c r="J216" s="12">
        <v>200</v>
      </c>
      <c r="K216" s="13">
        <f t="shared" si="52"/>
        <v>2.3311762989647071E-3</v>
      </c>
      <c r="M216" s="17">
        <f t="shared" si="53"/>
        <v>6.524055892241507E-4</v>
      </c>
      <c r="N216" s="17">
        <f t="shared" si="42"/>
        <v>-3.2748077172842471E-4</v>
      </c>
      <c r="O216" s="17">
        <f t="shared" si="43"/>
        <v>-4.9278370571423672E-4</v>
      </c>
      <c r="P216" s="17">
        <f t="shared" si="44"/>
        <v>5.2716697611564633E-5</v>
      </c>
      <c r="Q216" s="17">
        <f t="shared" si="45"/>
        <v>7.937635230521092E-3</v>
      </c>
      <c r="R216" s="17">
        <f t="shared" si="46"/>
        <v>6.9935288968941208E-4</v>
      </c>
      <c r="T216" s="17">
        <f t="shared" si="54"/>
        <v>1.2709932330370433E-2</v>
      </c>
      <c r="U216" s="17">
        <f t="shared" si="47"/>
        <v>-0.50197524731048193</v>
      </c>
      <c r="V216" s="17">
        <f t="shared" si="48"/>
        <v>-0.68190332924490393</v>
      </c>
      <c r="W216" s="17">
        <f t="shared" si="49"/>
        <v>-0.42690748754746871</v>
      </c>
      <c r="X216" s="17">
        <f t="shared" si="50"/>
        <v>3.7853302526027113</v>
      </c>
      <c r="Y216" s="17">
        <f t="shared" si="51"/>
        <v>0.26146199597608943</v>
      </c>
    </row>
    <row r="217" spans="2:25">
      <c r="B217" s="14">
        <v>39844</v>
      </c>
      <c r="C217" s="17">
        <v>0.26041666666666663</v>
      </c>
      <c r="D217" s="17">
        <v>-0.60943396226414981</v>
      </c>
      <c r="E217" s="17">
        <v>-1.4342041334977851</v>
      </c>
      <c r="F217" s="17">
        <v>-1.3258209676819455</v>
      </c>
      <c r="G217" s="17">
        <v>0.34552154829468051</v>
      </c>
      <c r="H217" s="17">
        <v>1.7000000000000002</v>
      </c>
      <c r="I217" s="3"/>
      <c r="J217" s="12">
        <v>201</v>
      </c>
      <c r="K217" s="13">
        <f t="shared" si="52"/>
        <v>2.2612410099957657E-3</v>
      </c>
      <c r="M217" s="17">
        <f t="shared" si="53"/>
        <v>5.8886484635306395E-4</v>
      </c>
      <c r="N217" s="17">
        <f t="shared" si="42"/>
        <v>-1.3780770683559074E-3</v>
      </c>
      <c r="O217" s="17">
        <f t="shared" si="43"/>
        <v>-3.2430812033706334E-3</v>
      </c>
      <c r="P217" s="17">
        <f t="shared" si="44"/>
        <v>-2.9980007440346857E-3</v>
      </c>
      <c r="Q217" s="17">
        <f t="shared" si="45"/>
        <v>7.813074948411641E-4</v>
      </c>
      <c r="R217" s="17">
        <f t="shared" si="46"/>
        <v>3.844109716992802E-3</v>
      </c>
      <c r="T217" s="17">
        <f t="shared" si="54"/>
        <v>-6.7345121140740538E-3</v>
      </c>
      <c r="U217" s="17">
        <f t="shared" si="47"/>
        <v>-0.97093044275040596</v>
      </c>
      <c r="V217" s="17">
        <f t="shared" si="48"/>
        <v>-1.9047190293869254</v>
      </c>
      <c r="W217" s="17">
        <f t="shared" si="49"/>
        <v>-1.775342230787692</v>
      </c>
      <c r="X217" s="17">
        <f t="shared" si="50"/>
        <v>0.72586040919258821</v>
      </c>
      <c r="Y217" s="17">
        <f t="shared" si="51"/>
        <v>1.6614619959760897</v>
      </c>
    </row>
    <row r="218" spans="2:25">
      <c r="B218" s="14">
        <v>39813</v>
      </c>
      <c r="C218" s="17">
        <v>0.29166666666666669</v>
      </c>
      <c r="D218" s="17">
        <v>0.96103475535997962</v>
      </c>
      <c r="E218" s="17">
        <v>1.4329580348004134</v>
      </c>
      <c r="F218" s="17">
        <v>1.1853691578234349</v>
      </c>
      <c r="G218" s="17">
        <v>1.1751553869180587</v>
      </c>
      <c r="H218" s="17">
        <v>2.4900000000000002</v>
      </c>
      <c r="I218" s="3"/>
      <c r="J218" s="12">
        <v>202</v>
      </c>
      <c r="K218" s="13">
        <f t="shared" si="52"/>
        <v>2.1934037796958925E-3</v>
      </c>
      <c r="M218" s="17">
        <f t="shared" si="53"/>
        <v>6.3974276907796874E-4</v>
      </c>
      <c r="N218" s="17">
        <f t="shared" si="42"/>
        <v>2.1079372648256968E-3</v>
      </c>
      <c r="O218" s="17">
        <f t="shared" si="43"/>
        <v>3.1430555696768249E-3</v>
      </c>
      <c r="P218" s="17">
        <f t="shared" si="44"/>
        <v>2.599993191104859E-3</v>
      </c>
      <c r="Q218" s="17">
        <f t="shared" si="45"/>
        <v>2.5775902673960587E-3</v>
      </c>
      <c r="R218" s="17">
        <f t="shared" si="46"/>
        <v>5.4615754114427728E-3</v>
      </c>
      <c r="T218" s="17">
        <f t="shared" si="54"/>
        <v>2.4515487885926002E-2</v>
      </c>
      <c r="U218" s="17">
        <f t="shared" si="47"/>
        <v>0.59953827487372346</v>
      </c>
      <c r="V218" s="17">
        <f t="shared" si="48"/>
        <v>0.96244313891127309</v>
      </c>
      <c r="W218" s="17">
        <f t="shared" si="49"/>
        <v>0.7358478947176883</v>
      </c>
      <c r="X218" s="17">
        <f t="shared" si="50"/>
        <v>1.5554942478159663</v>
      </c>
      <c r="Y218" s="17">
        <f t="shared" si="51"/>
        <v>2.4514619959760897</v>
      </c>
    </row>
    <row r="219" spans="2:25">
      <c r="B219" s="14">
        <v>39782</v>
      </c>
      <c r="C219" s="17">
        <v>0.29062500000000002</v>
      </c>
      <c r="D219" s="17">
        <v>0.85493895351629323</v>
      </c>
      <c r="E219" s="17">
        <v>1.0041448495697214</v>
      </c>
      <c r="F219" s="17">
        <v>1.0130191010168321</v>
      </c>
      <c r="G219" s="17">
        <v>-2.0466975348477079</v>
      </c>
      <c r="H219" s="17">
        <v>0.46999999999999992</v>
      </c>
      <c r="I219" s="3"/>
      <c r="J219" s="12">
        <v>203</v>
      </c>
      <c r="K219" s="13">
        <f t="shared" si="52"/>
        <v>2.1276016663050157E-3</v>
      </c>
      <c r="M219" s="17">
        <f t="shared" si="53"/>
        <v>6.1833423426989526E-4</v>
      </c>
      <c r="N219" s="17">
        <f t="shared" si="42"/>
        <v>1.818969542090332E-3</v>
      </c>
      <c r="O219" s="17">
        <f t="shared" si="43"/>
        <v>2.1364202551561384E-3</v>
      </c>
      <c r="P219" s="17">
        <f t="shared" si="44"/>
        <v>2.155301127322221E-3</v>
      </c>
      <c r="Q219" s="17">
        <f t="shared" si="45"/>
        <v>-4.354557085564351E-3</v>
      </c>
      <c r="R219" s="17">
        <f t="shared" si="46"/>
        <v>9.9997278316335731E-4</v>
      </c>
      <c r="T219" s="17">
        <f t="shared" si="54"/>
        <v>2.3473821219259339E-2</v>
      </c>
      <c r="U219" s="17">
        <f t="shared" si="47"/>
        <v>0.49344247303003708</v>
      </c>
      <c r="V219" s="17">
        <f t="shared" si="48"/>
        <v>0.53362995368058108</v>
      </c>
      <c r="W219" s="17">
        <f t="shared" si="49"/>
        <v>0.56349783791108554</v>
      </c>
      <c r="X219" s="17">
        <f t="shared" si="50"/>
        <v>-1.6663586739498002</v>
      </c>
      <c r="Y219" s="17">
        <f t="shared" si="51"/>
        <v>0.43146199597608936</v>
      </c>
    </row>
    <row r="220" spans="2:25">
      <c r="B220" s="14">
        <v>39752</v>
      </c>
      <c r="C220" s="17">
        <v>0.33906249999999999</v>
      </c>
      <c r="D220" s="17">
        <v>1.1573219317850603</v>
      </c>
      <c r="E220" s="17">
        <v>2.4869520857041971</v>
      </c>
      <c r="F220" s="17">
        <v>2.0402226402653101</v>
      </c>
      <c r="G220" s="17">
        <v>4.085355230484744</v>
      </c>
      <c r="H220" s="17">
        <v>0.81999999999999984</v>
      </c>
      <c r="I220" s="3"/>
      <c r="J220" s="12">
        <v>204</v>
      </c>
      <c r="K220" s="13">
        <f t="shared" si="52"/>
        <v>2.0637736163158652E-3</v>
      </c>
      <c r="M220" s="17">
        <f t="shared" si="53"/>
        <v>6.9974824178209807E-4</v>
      </c>
      <c r="N220" s="17">
        <f t="shared" si="42"/>
        <v>2.388450468401717E-3</v>
      </c>
      <c r="O220" s="17">
        <f t="shared" si="43"/>
        <v>5.1325060995180347E-3</v>
      </c>
      <c r="P220" s="17">
        <f t="shared" si="44"/>
        <v>4.2105576563898411E-3</v>
      </c>
      <c r="Q220" s="17">
        <f t="shared" si="45"/>
        <v>8.4312483379524357E-3</v>
      </c>
      <c r="R220" s="17">
        <f t="shared" si="46"/>
        <v>1.6922943653790092E-3</v>
      </c>
      <c r="T220" s="17">
        <f t="shared" si="54"/>
        <v>7.1911321219259305E-2</v>
      </c>
      <c r="U220" s="17">
        <f t="shared" si="47"/>
        <v>0.79582545129880411</v>
      </c>
      <c r="V220" s="17">
        <f t="shared" si="48"/>
        <v>2.0164371898150568</v>
      </c>
      <c r="W220" s="17">
        <f t="shared" si="49"/>
        <v>1.5907013771595635</v>
      </c>
      <c r="X220" s="17">
        <f t="shared" si="50"/>
        <v>4.4656940913826517</v>
      </c>
      <c r="Y220" s="17">
        <f t="shared" si="51"/>
        <v>0.78146199597608934</v>
      </c>
    </row>
    <row r="221" spans="2:25">
      <c r="B221" s="14">
        <v>39721</v>
      </c>
      <c r="C221" s="17">
        <v>0.35555555555555557</v>
      </c>
      <c r="D221" s="17">
        <v>1.0576139365431558</v>
      </c>
      <c r="E221" s="17">
        <v>1.5097195666029295</v>
      </c>
      <c r="F221" s="17">
        <v>1.3762459941411231</v>
      </c>
      <c r="G221" s="17">
        <v>-1.4877875286391284</v>
      </c>
      <c r="H221" s="17">
        <v>0.44</v>
      </c>
      <c r="I221" s="3"/>
      <c r="J221" s="12">
        <v>205</v>
      </c>
      <c r="K221" s="13">
        <f t="shared" si="52"/>
        <v>2.0018604078263893E-3</v>
      </c>
      <c r="M221" s="17">
        <f t="shared" si="53"/>
        <v>7.1177258944938291E-4</v>
      </c>
      <c r="N221" s="17">
        <f t="shared" si="42"/>
        <v>2.1171954663311548E-3</v>
      </c>
      <c r="O221" s="17">
        <f t="shared" si="43"/>
        <v>3.0222478273032199E-3</v>
      </c>
      <c r="P221" s="17">
        <f t="shared" si="44"/>
        <v>2.7550523671007834E-3</v>
      </c>
      <c r="Q221" s="17">
        <f t="shared" si="45"/>
        <v>-2.9783429488405414E-3</v>
      </c>
      <c r="R221" s="17">
        <f t="shared" si="46"/>
        <v>8.8081857944361127E-4</v>
      </c>
      <c r="T221" s="17">
        <f t="shared" si="54"/>
        <v>8.8404376774814886E-2</v>
      </c>
      <c r="U221" s="17">
        <f t="shared" si="47"/>
        <v>0.69611745605689967</v>
      </c>
      <c r="V221" s="17">
        <f t="shared" si="48"/>
        <v>1.0392046707137892</v>
      </c>
      <c r="W221" s="17">
        <f t="shared" si="49"/>
        <v>0.92672473103537656</v>
      </c>
      <c r="X221" s="17">
        <f t="shared" si="50"/>
        <v>-1.1074486677412207</v>
      </c>
      <c r="Y221" s="17">
        <f t="shared" si="51"/>
        <v>0.40146199597608945</v>
      </c>
    </row>
    <row r="222" spans="2:25">
      <c r="B222" s="14">
        <v>39691</v>
      </c>
      <c r="C222" s="17">
        <v>0.31718750000000001</v>
      </c>
      <c r="D222" s="17">
        <v>0.85271164283167167</v>
      </c>
      <c r="E222" s="17">
        <v>1.6479734380693944</v>
      </c>
      <c r="F222" s="17">
        <v>1.8869814306604393</v>
      </c>
      <c r="G222" s="17">
        <v>0.49018691103284162</v>
      </c>
      <c r="H222" s="17">
        <v>0.28000000000000003</v>
      </c>
      <c r="I222" s="3"/>
      <c r="J222" s="12">
        <v>206</v>
      </c>
      <c r="K222" s="13">
        <f t="shared" si="52"/>
        <v>1.9418045955915976E-3</v>
      </c>
      <c r="M222" s="17">
        <f t="shared" si="53"/>
        <v>6.1591614516420985E-4</v>
      </c>
      <c r="N222" s="17">
        <f t="shared" si="42"/>
        <v>1.655799386765001E-3</v>
      </c>
      <c r="O222" s="17">
        <f t="shared" si="43"/>
        <v>3.2000423954560353E-3</v>
      </c>
      <c r="P222" s="17">
        <f t="shared" si="44"/>
        <v>3.6641492138524486E-3</v>
      </c>
      <c r="Q222" s="17">
        <f t="shared" si="45"/>
        <v>9.5184719654242147E-4</v>
      </c>
      <c r="R222" s="17">
        <f t="shared" si="46"/>
        <v>5.4370528676564737E-4</v>
      </c>
      <c r="T222" s="17">
        <f t="shared" si="54"/>
        <v>5.0036321219259328E-2</v>
      </c>
      <c r="U222" s="17">
        <f t="shared" si="47"/>
        <v>0.49121516234541551</v>
      </c>
      <c r="V222" s="17">
        <f t="shared" si="48"/>
        <v>1.1774585421802541</v>
      </c>
      <c r="W222" s="17">
        <f t="shared" si="49"/>
        <v>1.4374601675546927</v>
      </c>
      <c r="X222" s="17">
        <f t="shared" si="50"/>
        <v>0.87052577193074931</v>
      </c>
      <c r="Y222" s="17">
        <f t="shared" si="51"/>
        <v>0.24146199597608947</v>
      </c>
    </row>
    <row r="223" spans="2:25">
      <c r="B223" s="14">
        <v>39660</v>
      </c>
      <c r="C223" s="17">
        <v>0.35416666666666663</v>
      </c>
      <c r="D223" s="17">
        <v>0.94575410393298309</v>
      </c>
      <c r="E223" s="17">
        <v>0.71467166902849932</v>
      </c>
      <c r="F223" s="17">
        <v>0.72231301575771401</v>
      </c>
      <c r="G223" s="17">
        <v>2.9361436351113879</v>
      </c>
      <c r="H223" s="17">
        <v>0.12</v>
      </c>
      <c r="I223" s="3"/>
      <c r="J223" s="12">
        <v>207</v>
      </c>
      <c r="K223" s="13">
        <f t="shared" si="52"/>
        <v>1.8835504577238496E-3</v>
      </c>
      <c r="M223" s="17">
        <f t="shared" si="53"/>
        <v>6.6709078711053003E-4</v>
      </c>
      <c r="N223" s="17">
        <f t="shared" si="42"/>
        <v>1.7813755753571796E-3</v>
      </c>
      <c r="O223" s="17">
        <f t="shared" si="43"/>
        <v>1.3461201493208974E-3</v>
      </c>
      <c r="P223" s="17">
        <f t="shared" si="44"/>
        <v>1.3605130114503364E-3</v>
      </c>
      <c r="Q223" s="17">
        <f t="shared" si="45"/>
        <v>5.5303746878570224E-3</v>
      </c>
      <c r="R223" s="17">
        <f t="shared" si="46"/>
        <v>2.2602605492686193E-4</v>
      </c>
      <c r="T223" s="17">
        <f t="shared" si="54"/>
        <v>8.7015487885925946E-2</v>
      </c>
      <c r="U223" s="17">
        <f t="shared" si="47"/>
        <v>0.58425762344672694</v>
      </c>
      <c r="V223" s="17">
        <f t="shared" si="48"/>
        <v>0.24415677313935902</v>
      </c>
      <c r="W223" s="17">
        <f t="shared" si="49"/>
        <v>0.27279175265196748</v>
      </c>
      <c r="X223" s="17">
        <f t="shared" si="50"/>
        <v>3.3164824960092956</v>
      </c>
      <c r="Y223" s="17">
        <f t="shared" si="51"/>
        <v>8.1461995976089455E-2</v>
      </c>
    </row>
    <row r="224" spans="2:25">
      <c r="B224" s="14">
        <v>39629</v>
      </c>
      <c r="C224" s="17">
        <v>0.37777777777777777</v>
      </c>
      <c r="D224" s="17">
        <v>-5.0960760214635581E-2</v>
      </c>
      <c r="E224" s="17">
        <v>-0.5979103539831998</v>
      </c>
      <c r="F224" s="17">
        <v>-0.56375892785490711</v>
      </c>
      <c r="G224" s="17">
        <v>-1.9448773152177856</v>
      </c>
      <c r="H224" s="17">
        <v>0.8</v>
      </c>
      <c r="I224" s="3"/>
      <c r="J224" s="12">
        <v>208</v>
      </c>
      <c r="K224" s="13">
        <f t="shared" si="52"/>
        <v>1.827043943992134E-3</v>
      </c>
      <c r="M224" s="17">
        <f t="shared" si="53"/>
        <v>6.9021660106369502E-4</v>
      </c>
      <c r="N224" s="17">
        <f t="shared" si="42"/>
        <v>-9.3107548331385222E-5</v>
      </c>
      <c r="O224" s="17">
        <f t="shared" si="43"/>
        <v>-1.0924084912951983E-3</v>
      </c>
      <c r="P224" s="17">
        <f t="shared" si="44"/>
        <v>-1.0300123350088064E-3</v>
      </c>
      <c r="Q224" s="17">
        <f t="shared" si="45"/>
        <v>-3.5533763205763359E-3</v>
      </c>
      <c r="R224" s="17">
        <f t="shared" si="46"/>
        <v>1.4616351551937073E-3</v>
      </c>
      <c r="T224" s="17">
        <f t="shared" si="54"/>
        <v>0.11062659899703708</v>
      </c>
      <c r="U224" s="17">
        <f t="shared" si="47"/>
        <v>-0.41245724070089174</v>
      </c>
      <c r="V224" s="17">
        <f t="shared" si="48"/>
        <v>-1.0684252498723401</v>
      </c>
      <c r="W224" s="17">
        <f t="shared" si="49"/>
        <v>-1.0132801909606537</v>
      </c>
      <c r="X224" s="17">
        <f t="shared" si="50"/>
        <v>-1.5645384543198779</v>
      </c>
      <c r="Y224" s="17">
        <f t="shared" si="51"/>
        <v>0.76146199597608955</v>
      </c>
    </row>
    <row r="225" spans="2:25">
      <c r="B225" s="14">
        <v>39599</v>
      </c>
      <c r="C225" s="17">
        <v>0.3256944444444444</v>
      </c>
      <c r="D225" s="17">
        <v>0.31575148854272594</v>
      </c>
      <c r="E225" s="17">
        <v>0.39373283141723725</v>
      </c>
      <c r="F225" s="17">
        <v>0.65021606558699485</v>
      </c>
      <c r="G225" s="17">
        <v>1.2951061727870528</v>
      </c>
      <c r="H225" s="17">
        <v>1.1599999999999999</v>
      </c>
      <c r="I225" s="3"/>
      <c r="J225" s="12">
        <v>209</v>
      </c>
      <c r="K225" s="13">
        <f t="shared" si="52"/>
        <v>1.7722326256723699E-3</v>
      </c>
      <c r="M225" s="17">
        <f t="shared" si="53"/>
        <v>5.7720632044468156E-4</v>
      </c>
      <c r="N225" s="17">
        <f t="shared" si="42"/>
        <v>5.5958508960003445E-4</v>
      </c>
      <c r="O225" s="17">
        <f t="shared" si="43"/>
        <v>6.9778616963598694E-4</v>
      </c>
      <c r="P225" s="17">
        <f t="shared" si="44"/>
        <v>1.1523341251695979E-3</v>
      </c>
      <c r="Q225" s="17">
        <f t="shared" si="45"/>
        <v>2.2952294131228924E-3</v>
      </c>
      <c r="R225" s="17">
        <f t="shared" si="46"/>
        <v>2.0557898457799488E-3</v>
      </c>
      <c r="T225" s="17">
        <f t="shared" si="54"/>
        <v>5.8543265663703714E-2</v>
      </c>
      <c r="U225" s="17">
        <f t="shared" si="47"/>
        <v>-4.5744991943530211E-2</v>
      </c>
      <c r="V225" s="17">
        <f t="shared" si="48"/>
        <v>-7.6782064471903055E-2</v>
      </c>
      <c r="W225" s="17">
        <f t="shared" si="49"/>
        <v>0.20069480248124832</v>
      </c>
      <c r="X225" s="17">
        <f t="shared" si="50"/>
        <v>1.6754450336849604</v>
      </c>
      <c r="Y225" s="17">
        <f t="shared" si="51"/>
        <v>1.1214619959760894</v>
      </c>
    </row>
    <row r="226" spans="2:25">
      <c r="B226" s="14">
        <v>39568</v>
      </c>
      <c r="C226" s="17">
        <v>0.40364583333333337</v>
      </c>
      <c r="D226" s="17">
        <v>-0.23800000000000487</v>
      </c>
      <c r="E226" s="17">
        <v>-1.7099999999999893</v>
      </c>
      <c r="F226" s="17">
        <v>-1.3604222686983358</v>
      </c>
      <c r="G226" s="17">
        <v>-1.8635081405991683</v>
      </c>
      <c r="H226" s="17">
        <v>1.32</v>
      </c>
      <c r="I226" s="3"/>
      <c r="J226" s="12">
        <v>210</v>
      </c>
      <c r="K226" s="13">
        <f t="shared" si="52"/>
        <v>1.7190656469021988E-3</v>
      </c>
      <c r="M226" s="17">
        <f t="shared" si="53"/>
        <v>6.9389368559854387E-4</v>
      </c>
      <c r="N226" s="17">
        <f t="shared" si="42"/>
        <v>-4.091376239627317E-4</v>
      </c>
      <c r="O226" s="17">
        <f t="shared" si="43"/>
        <v>-2.9396022562027417E-3</v>
      </c>
      <c r="P226" s="17">
        <f t="shared" si="44"/>
        <v>-2.3386551874000614E-3</v>
      </c>
      <c r="Q226" s="17">
        <f t="shared" si="45"/>
        <v>-3.2034928272266228E-3</v>
      </c>
      <c r="R226" s="17">
        <f t="shared" si="46"/>
        <v>2.2691666539109024E-3</v>
      </c>
      <c r="T226" s="17">
        <f t="shared" si="54"/>
        <v>0.13649465455259269</v>
      </c>
      <c r="U226" s="17">
        <f t="shared" si="47"/>
        <v>-0.59949648048626103</v>
      </c>
      <c r="V226" s="17">
        <f t="shared" si="48"/>
        <v>-2.1805148958891296</v>
      </c>
      <c r="W226" s="17">
        <f t="shared" si="49"/>
        <v>-1.8099435318040824</v>
      </c>
      <c r="X226" s="17">
        <f t="shared" si="50"/>
        <v>-1.4831692797012606</v>
      </c>
      <c r="Y226" s="17">
        <f t="shared" si="51"/>
        <v>1.2814619959760896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ewtcovarmx</vt:lpstr>
      <vt:lpstr>lambda</vt:lpstr>
      <vt:lpstr>mrtns</vt:lpstr>
      <vt:lpstr>mrtns_net</vt:lpstr>
      <vt:lpstr>norm_coeff</vt:lpstr>
      <vt:lpstr>numobs</vt:lpstr>
      <vt:lpstr>sumwts</vt:lpstr>
      <vt:lpstr>wmeans</vt:lpstr>
      <vt:lpstr>wts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Cubbon</dc:creator>
  <cp:lastModifiedBy>Alan Cubbon</cp:lastModifiedBy>
  <dcterms:created xsi:type="dcterms:W3CDTF">2023-09-28T08:11:25Z</dcterms:created>
  <dcterms:modified xsi:type="dcterms:W3CDTF">2025-09-29T13:27:02Z</dcterms:modified>
</cp:coreProperties>
</file>