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8"/>
  <workbookPr codeName="ThisWorkbook"/>
  <mc:AlternateContent xmlns:mc="http://schemas.openxmlformats.org/markup-compatibility/2006">
    <mc:Choice Requires="x15">
      <x15ac:absPath xmlns:x15ac="http://schemas.microsoft.com/office/spreadsheetml/2010/11/ac" url="https://mmiholdingsltd-my.sharepoint.com/personal/roberts_grava_caiml_com/Documents/CAIM/2025/2510 Quant Bootcamp/"/>
    </mc:Choice>
  </mc:AlternateContent>
  <xr:revisionPtr revIDLastSave="11" documentId="8_{2E5F22F8-4220-0543-A529-4EBA8094C4F7}" xr6:coauthVersionLast="47" xr6:coauthVersionMax="47" xr10:uidLastSave="{7621613B-A5E6-5643-895B-BC8580026255}"/>
  <bookViews>
    <workbookView xWindow="1340" yWindow="1120" windowWidth="20680" windowHeight="12520" activeTab="2" xr2:uid="{00000000-000D-0000-FFFF-FFFF00000000}"/>
  </bookViews>
  <sheets>
    <sheet name="Disclaimer" sheetId="4" r:id="rId1"/>
    <sheet name="README" sheetId="3" r:id="rId2"/>
    <sheet name="Control Panel" sheetId="6" r:id="rId3"/>
    <sheet name="Returns" sheetId="7" r:id="rId4"/>
    <sheet name="Boiler Room" sheetId="5" r:id="rId5"/>
  </sheets>
  <definedNames>
    <definedName name="asset_mu">'Control Panel'!$D$7:$AA$7</definedName>
    <definedName name="asset_names">'Boiler Room'!$C$5:$Z$5</definedName>
    <definedName name="asset_rets_base">Returns!$BG$6:$CD$245</definedName>
    <definedName name="asset_rets_loc">Returns!$B$6:$Y$245</definedName>
    <definedName name="asset_rets_norm">'Boiler Room'!$BH$10:$CE$299</definedName>
    <definedName name="asset_rets_usd">Returns!$AF$6:$BC$245</definedName>
    <definedName name="base_fx_rets">Returns!$BE$6:$BE$245</definedName>
    <definedName name="base_fx_wts">'Control Panel'!$D$35:$G$35</definedName>
    <definedName name="calc_types">'Boiler Room'!$C$4:$AD$4</definedName>
    <definedName name="durations">'Boiler Room'!$C$2:$Z$2</definedName>
    <definedName name="fx_ix">'Boiler Room'!$C$3:$Z$3</definedName>
    <definedName name="fx_mu">'Control Panel'!$D$31:$G$31</definedName>
    <definedName name="fx_names">'Boiler Room'!$AA$5:$AD$5</definedName>
    <definedName name="fx_rets">Returns!$AA$6:$AD$245</definedName>
    <definedName name="fx_rets_norm">'Boiler Room'!$CF$10:$CI$299</definedName>
    <definedName name="glb">'Control Panel'!$AC$45:$AC$66</definedName>
    <definedName name="gub">'Control Panel'!$AE$45:$AE$66</definedName>
    <definedName name="hist_mean_assets">'Boiler Room'!$AF$3:$BC$3</definedName>
    <definedName name="hist_mean_fx">'Boiler Room'!$BD$3:$BG$3</definedName>
    <definedName name="lb">'Control Panel'!$D$41:$AA$41</definedName>
    <definedName name="opt_results">'Control Panel'!$AD$45:$AD$66</definedName>
    <definedName name="opt_wts">'Control Panel'!$D$38:$AA$38</definedName>
    <definedName name="port_ix">'Control Panel'!$A$38</definedName>
    <definedName name="port_names">'Control Panel'!$C$20:$C$24</definedName>
    <definedName name="port_rets">Returns!$CF$6:$CL$245</definedName>
    <definedName name="port_wts">'Control Panel'!$D$20:$AA$26</definedName>
    <definedName name="scen_ix">'Control Panel'!$A$3</definedName>
    <definedName name="scenarios">'Control Panel'!$D$3:$AA$5</definedName>
    <definedName name="solver_adj" localSheetId="2" hidden="1">'Control Panel'!$D$25:$AA$25</definedName>
    <definedName name="solver_cvg" localSheetId="2" hidden="1">0.0001</definedName>
    <definedName name="solver_drv" localSheetId="2" hidden="1">1</definedName>
    <definedName name="solver_eng" localSheetId="2" hidden="1">1</definedName>
    <definedName name="solver_itr" localSheetId="2" hidden="1">2147483647</definedName>
    <definedName name="solver_lhs1" localSheetId="2" hidden="1">'Control Panel'!$AD$45:$AD$66</definedName>
    <definedName name="solver_lhs2" localSheetId="2" hidden="1">'Control Panel'!$AD$45:$AD$66</definedName>
    <definedName name="solver_lhs3" localSheetId="2" hidden="1">'Control Panel'!$D$38:$AA$38</definedName>
    <definedName name="solver_lhs4" localSheetId="2" hidden="1">'Control Panel'!$D$38:$AA$38</definedName>
    <definedName name="solver_lhs5" localSheetId="2" hidden="1">'Control Panel'!$D$21:$AA$21</definedName>
    <definedName name="solver_lin" localSheetId="2" hidden="1">2</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2</definedName>
    <definedName name="solver_nod" localSheetId="2" hidden="1">2147483647</definedName>
    <definedName name="solver_num" localSheetId="2" hidden="1">4</definedName>
    <definedName name="solver_opt" localSheetId="2" hidden="1">'Control Panel'!$Q$30</definedName>
    <definedName name="solver_pre" localSheetId="2" hidden="1">0.000001</definedName>
    <definedName name="solver_rbv" localSheetId="2" hidden="1">1</definedName>
    <definedName name="solver_rel1" localSheetId="2" hidden="1">1</definedName>
    <definedName name="solver_rel2" localSheetId="2" hidden="1">3</definedName>
    <definedName name="solver_rel3" localSheetId="2" hidden="1">1</definedName>
    <definedName name="solver_rel4" localSheetId="2" hidden="1">3</definedName>
    <definedName name="solver_rel5" localSheetId="2" hidden="1">3</definedName>
    <definedName name="solver_rhs1" localSheetId="2" hidden="1">gub</definedName>
    <definedName name="solver_rhs2" localSheetId="2" hidden="1">glb</definedName>
    <definedName name="solver_rhs3" localSheetId="2" hidden="1">ub</definedName>
    <definedName name="solver_rhs4" localSheetId="2" hidden="1">lb</definedName>
    <definedName name="solver_rhs5" localSheetId="2" hidden="1">lb</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0</definedName>
    <definedName name="solver_ver" localSheetId="2" hidden="1">2</definedName>
    <definedName name="SpreadsheetBuilder_1" hidden="1">#REF!</definedName>
    <definedName name="ub">'Control Panel'!$D$40:$AA$40</definedName>
    <definedName name="wts">'Control Panel'!$D$38:$AA$38</definedName>
    <definedName name="wts_a">'Control Panel'!$D$21:$AA$21</definedName>
    <definedName name="wts_hedge_a">'Control Panel'!$X$21:$AA$21</definedName>
    <definedName name="yields_now">'Boiler Room'!$C$1:$Z$1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2" i="7" l="1" a="1"/>
  <c r="AQ2" i="7" l="1"/>
  <c r="AR2" i="7"/>
  <c r="AS2" i="7"/>
  <c r="AT2" i="7"/>
  <c r="AU2" i="7"/>
  <c r="AV2" i="7"/>
  <c r="AW2" i="7"/>
  <c r="AX2" i="7"/>
  <c r="AY2" i="7"/>
  <c r="AZ2" i="7"/>
  <c r="BA2" i="7"/>
  <c r="BB2" i="7"/>
  <c r="AH2" i="7"/>
  <c r="AI2" i="7"/>
  <c r="AJ2" i="7"/>
  <c r="AK2" i="7"/>
  <c r="AL2" i="7"/>
  <c r="AM2" i="7"/>
  <c r="AN2" i="7"/>
  <c r="AO2" i="7"/>
  <c r="AP2" i="7"/>
  <c r="BC2" i="7"/>
  <c r="AF2" i="7"/>
  <c r="AG2" i="7"/>
  <c r="D8" i="6" l="1" a="1"/>
  <c r="D8" i="6" s="1"/>
  <c r="E8" i="6"/>
  <c r="F8" i="6"/>
  <c r="G8" i="6"/>
  <c r="H8" i="6"/>
  <c r="I8" i="6"/>
  <c r="J8" i="6"/>
  <c r="K8" i="6"/>
  <c r="L8" i="6"/>
  <c r="M8" i="6"/>
  <c r="N8" i="6"/>
  <c r="O8" i="6"/>
  <c r="Q8" i="6"/>
  <c r="R8" i="6"/>
  <c r="S8" i="6"/>
  <c r="T8" i="6"/>
  <c r="U8" i="6"/>
  <c r="V8" i="6"/>
  <c r="W8" i="6"/>
  <c r="X8" i="6"/>
  <c r="Y8" i="6"/>
  <c r="Z8" i="6"/>
  <c r="AA8" i="6"/>
  <c r="D4" i="6" a="1"/>
  <c r="D4" i="6" s="1"/>
  <c r="H4" i="6"/>
  <c r="I4" i="6"/>
  <c r="J4" i="6"/>
  <c r="K4" i="6"/>
  <c r="L4" i="6"/>
  <c r="M4" i="6"/>
  <c r="N4" i="6"/>
  <c r="O4" i="6"/>
  <c r="T4" i="6"/>
  <c r="U4" i="6"/>
  <c r="V4" i="6"/>
  <c r="W4" i="6"/>
  <c r="X4" i="6"/>
  <c r="Y4" i="6"/>
  <c r="Z4" i="6"/>
  <c r="AA4" i="6"/>
  <c r="P8" i="6" l="1"/>
  <c r="S4" i="6"/>
  <c r="G4" i="6"/>
  <c r="R4" i="6"/>
  <c r="F4" i="6"/>
  <c r="Q4" i="6"/>
  <c r="E4" i="6"/>
  <c r="P4" i="6"/>
  <c r="AC25" i="6" l="1"/>
  <c r="D38" i="6" a="1"/>
  <c r="D38" i="6" s="1"/>
  <c r="C37" i="6" a="1"/>
  <c r="C37" i="6" s="1"/>
  <c r="AB21" i="6"/>
  <c r="AB22" i="6"/>
  <c r="AB23" i="6"/>
  <c r="AB24" i="6"/>
  <c r="AB25" i="6"/>
  <c r="AB26" i="6"/>
  <c r="AB20" i="6"/>
  <c r="AB46" i="6"/>
  <c r="AB47" i="6"/>
  <c r="AB48" i="6"/>
  <c r="AB49" i="6"/>
  <c r="AB50" i="6"/>
  <c r="AB51" i="6"/>
  <c r="AB52" i="6"/>
  <c r="AB53" i="6"/>
  <c r="AB54" i="6"/>
  <c r="AB55" i="6"/>
  <c r="AB56" i="6"/>
  <c r="AB57" i="6"/>
  <c r="AB58" i="6"/>
  <c r="AB59" i="6"/>
  <c r="AB60" i="6"/>
  <c r="AB61" i="6"/>
  <c r="AB62" i="6"/>
  <c r="AB63" i="6"/>
  <c r="AB64" i="6"/>
  <c r="AB65" i="6"/>
  <c r="AB66" i="6"/>
  <c r="AB45" i="6"/>
  <c r="D44" i="6" a="1"/>
  <c r="D44" i="6" s="1"/>
  <c r="M26" i="6"/>
  <c r="N26" i="6"/>
  <c r="O26" i="6"/>
  <c r="P26" i="6"/>
  <c r="Q26" i="6"/>
  <c r="R26" i="6"/>
  <c r="S26" i="6"/>
  <c r="T26" i="6"/>
  <c r="U26" i="6"/>
  <c r="V26" i="6"/>
  <c r="W26" i="6"/>
  <c r="X26" i="6"/>
  <c r="Y26" i="6"/>
  <c r="Z26" i="6"/>
  <c r="AA26" i="6"/>
  <c r="D26" i="6"/>
  <c r="E26" i="6"/>
  <c r="F26" i="6"/>
  <c r="G26" i="6"/>
  <c r="H26" i="6"/>
  <c r="I26" i="6"/>
  <c r="J26" i="6"/>
  <c r="K26" i="6"/>
  <c r="L26" i="6"/>
  <c r="W38" i="6" l="1"/>
  <c r="W42" i="6" s="1"/>
  <c r="R38" i="6"/>
  <c r="R42" i="6" s="1"/>
  <c r="X38" i="6"/>
  <c r="X42" i="6" s="1"/>
  <c r="P38" i="6"/>
  <c r="P42" i="6" s="1"/>
  <c r="O38" i="6"/>
  <c r="O42" i="6" s="1"/>
  <c r="N38" i="6"/>
  <c r="N42" i="6" s="1"/>
  <c r="AA38" i="6"/>
  <c r="AA42" i="6" s="1"/>
  <c r="K38" i="6"/>
  <c r="K42" i="6" s="1"/>
  <c r="Z38" i="6"/>
  <c r="Z42" i="6" s="1"/>
  <c r="J38" i="6"/>
  <c r="J42" i="6" s="1"/>
  <c r="V38" i="6"/>
  <c r="V42" i="6" s="1"/>
  <c r="H38" i="6"/>
  <c r="H42" i="6" s="1"/>
  <c r="S38" i="6"/>
  <c r="S42" i="6" s="1"/>
  <c r="G38" i="6"/>
  <c r="G42" i="6" s="1"/>
  <c r="F38" i="6"/>
  <c r="F42" i="6" s="1"/>
  <c r="Y38" i="6"/>
  <c r="Y42" i="6" s="1"/>
  <c r="Q38" i="6"/>
  <c r="Q42" i="6" s="1"/>
  <c r="I38" i="6"/>
  <c r="I42" i="6" s="1"/>
  <c r="U38" i="6"/>
  <c r="U42" i="6" s="1"/>
  <c r="M38" i="6"/>
  <c r="M42" i="6" s="1"/>
  <c r="E38" i="6"/>
  <c r="T38" i="6"/>
  <c r="T42" i="6" s="1"/>
  <c r="L38" i="6"/>
  <c r="V44" i="6"/>
  <c r="N44" i="6"/>
  <c r="F44" i="6"/>
  <c r="U44" i="6"/>
  <c r="M44" i="6"/>
  <c r="E44" i="6"/>
  <c r="AA44" i="6"/>
  <c r="S44" i="6"/>
  <c r="K44" i="6"/>
  <c r="Z44" i="6"/>
  <c r="R44" i="6"/>
  <c r="J44" i="6"/>
  <c r="Y44" i="6"/>
  <c r="Q44" i="6"/>
  <c r="I44" i="6"/>
  <c r="X44" i="6"/>
  <c r="P44" i="6"/>
  <c r="H44" i="6"/>
  <c r="W44" i="6"/>
  <c r="O44" i="6"/>
  <c r="G44" i="6"/>
  <c r="T44" i="6"/>
  <c r="L44" i="6"/>
  <c r="D42" i="6"/>
  <c r="AD53" i="6" l="1"/>
  <c r="AF53" i="6" s="1"/>
  <c r="AD46" i="6"/>
  <c r="AF46" i="6" s="1"/>
  <c r="AD50" i="6"/>
  <c r="AF50" i="6" s="1"/>
  <c r="AD47" i="6"/>
  <c r="AF47" i="6" s="1"/>
  <c r="L42" i="6"/>
  <c r="AD59" i="6"/>
  <c r="AF59" i="6" s="1"/>
  <c r="AD49" i="6"/>
  <c r="AF49" i="6" s="1"/>
  <c r="AD66" i="6"/>
  <c r="AF66" i="6" s="1"/>
  <c r="AD51" i="6"/>
  <c r="AF51" i="6" s="1"/>
  <c r="AD62" i="6"/>
  <c r="AF62" i="6" s="1"/>
  <c r="AD58" i="6"/>
  <c r="AF58" i="6" s="1"/>
  <c r="AD54" i="6"/>
  <c r="AF54" i="6" s="1"/>
  <c r="E42" i="6"/>
  <c r="AD48" i="6"/>
  <c r="AF48" i="6" s="1"/>
  <c r="AD56" i="6"/>
  <c r="AF56" i="6" s="1"/>
  <c r="AD64" i="6"/>
  <c r="AF64" i="6" s="1"/>
  <c r="AD57" i="6"/>
  <c r="AF57" i="6" s="1"/>
  <c r="AD65" i="6"/>
  <c r="AF65" i="6" s="1"/>
  <c r="AD60" i="6"/>
  <c r="AF60" i="6" s="1"/>
  <c r="AD63" i="6"/>
  <c r="AF63" i="6" s="1"/>
  <c r="AD61" i="6"/>
  <c r="AF61" i="6" s="1"/>
  <c r="AD52" i="6"/>
  <c r="AF52" i="6" s="1"/>
  <c r="AD55" i="6"/>
  <c r="AF55" i="6" s="1"/>
  <c r="AE26" i="6"/>
  <c r="AC26" i="6"/>
  <c r="AG26" i="6" s="1"/>
  <c r="AE25" i="6"/>
  <c r="AG25" i="6" s="1"/>
  <c r="A26" i="6" l="1"/>
  <c r="A25" i="6" l="1"/>
  <c r="AC21" i="6"/>
  <c r="AE21" i="6"/>
  <c r="AE22" i="6"/>
  <c r="AE20" i="6"/>
  <c r="AC22" i="6"/>
  <c r="AC20" i="6"/>
  <c r="J29" i="6" a="1"/>
  <c r="J29" i="6" s="1"/>
  <c r="CF5" i="7" a="1"/>
  <c r="CF5" i="7" s="1"/>
  <c r="N23" i="6"/>
  <c r="O23" i="6"/>
  <c r="P23" i="6"/>
  <c r="Q23" i="6"/>
  <c r="R23" i="6"/>
  <c r="S23" i="6"/>
  <c r="T23" i="6"/>
  <c r="U23" i="6"/>
  <c r="V23" i="6"/>
  <c r="W23" i="6"/>
  <c r="X23" i="6"/>
  <c r="Y23" i="6"/>
  <c r="Z23" i="6"/>
  <c r="AA23" i="6"/>
  <c r="N24" i="6"/>
  <c r="O24" i="6"/>
  <c r="P24" i="6"/>
  <c r="Q24" i="6"/>
  <c r="R24" i="6"/>
  <c r="S24" i="6"/>
  <c r="T24" i="6"/>
  <c r="U24" i="6"/>
  <c r="V24" i="6"/>
  <c r="W24" i="6"/>
  <c r="X24" i="6"/>
  <c r="Y24" i="6"/>
  <c r="Z24" i="6"/>
  <c r="AA24" i="6"/>
  <c r="E23" i="6"/>
  <c r="F23" i="6"/>
  <c r="G23" i="6"/>
  <c r="H23" i="6"/>
  <c r="I23" i="6"/>
  <c r="J23" i="6"/>
  <c r="K23" i="6"/>
  <c r="L23" i="6"/>
  <c r="M23" i="6"/>
  <c r="E24" i="6"/>
  <c r="F24" i="6"/>
  <c r="G24" i="6"/>
  <c r="H24" i="6"/>
  <c r="I24" i="6"/>
  <c r="J24" i="6"/>
  <c r="K24" i="6"/>
  <c r="L24" i="6"/>
  <c r="M24" i="6"/>
  <c r="D24" i="6"/>
  <c r="D23" i="6"/>
  <c r="D19" i="6" a="1"/>
  <c r="AA19" i="6" s="1"/>
  <c r="D10" i="6" a="1"/>
  <c r="D10" i="6" s="1"/>
  <c r="BG5" i="7" a="1"/>
  <c r="BG5" i="7" s="1"/>
  <c r="AF5" i="7" a="1"/>
  <c r="AF5" i="7" s="1"/>
  <c r="D34" i="6" a="1"/>
  <c r="G34" i="6" s="1"/>
  <c r="D28" i="6" a="1"/>
  <c r="AA5" i="7" a="1"/>
  <c r="AA5" i="7" s="1"/>
  <c r="B5" i="7" a="1"/>
  <c r="B5" i="7" s="1"/>
  <c r="D2" i="6" a="1"/>
  <c r="P2" i="6" s="1"/>
  <c r="CF9" i="5" a="1"/>
  <c r="CI9" i="5" s="1"/>
  <c r="BH9" i="5" a="1"/>
  <c r="CB9" i="5" s="1"/>
  <c r="AF11" i="5" a="1"/>
  <c r="AF11" i="5" s="1"/>
  <c r="AG11" i="5" a="1"/>
  <c r="AG11" i="5" s="1"/>
  <c r="AH11" i="5" a="1"/>
  <c r="AH11" i="5" s="1"/>
  <c r="AI11" i="5" a="1"/>
  <c r="AI11" i="5" s="1"/>
  <c r="AJ11" i="5" a="1"/>
  <c r="AJ11" i="5" s="1"/>
  <c r="AK11" i="5" a="1"/>
  <c r="AK11" i="5" s="1"/>
  <c r="AL11" i="5" a="1"/>
  <c r="AL11" i="5" s="1"/>
  <c r="AM11" i="5" a="1"/>
  <c r="AM11" i="5" s="1"/>
  <c r="AN11" i="5" a="1"/>
  <c r="AN11" i="5" s="1"/>
  <c r="AO11" i="5" a="1"/>
  <c r="AO11" i="5" s="1"/>
  <c r="AP11" i="5" a="1"/>
  <c r="AP11" i="5" s="1"/>
  <c r="AQ11" i="5" a="1"/>
  <c r="AQ11" i="5" s="1"/>
  <c r="AR11" i="5" a="1"/>
  <c r="AR11" i="5" s="1"/>
  <c r="AS11" i="5" a="1"/>
  <c r="AS11" i="5" s="1"/>
  <c r="AT11" i="5" a="1"/>
  <c r="AT11" i="5" s="1"/>
  <c r="AU11" i="5" a="1"/>
  <c r="AU11" i="5" s="1"/>
  <c r="AV11" i="5" a="1"/>
  <c r="AV11" i="5" s="1"/>
  <c r="AW11" i="5" a="1"/>
  <c r="AW11" i="5" s="1"/>
  <c r="AX11" i="5" a="1"/>
  <c r="AX11" i="5" s="1"/>
  <c r="AY11" i="5" a="1"/>
  <c r="AY11" i="5" s="1"/>
  <c r="AZ11" i="5" a="1"/>
  <c r="AZ11" i="5" s="1"/>
  <c r="BA11" i="5" a="1"/>
  <c r="BA11" i="5" s="1"/>
  <c r="BB11" i="5" a="1"/>
  <c r="BB11" i="5" s="1"/>
  <c r="BC11" i="5" a="1"/>
  <c r="BC11" i="5" s="1"/>
  <c r="BD11" i="5" a="1"/>
  <c r="BD11" i="5" s="1"/>
  <c r="BE11" i="5" a="1"/>
  <c r="BE11" i="5" s="1"/>
  <c r="BF11" i="5" a="1"/>
  <c r="BF11" i="5" s="1"/>
  <c r="BG11" i="5" a="1"/>
  <c r="BG11" i="5" s="1"/>
  <c r="AF12" i="5" a="1"/>
  <c r="AF12" i="5" s="1"/>
  <c r="AG12" i="5" a="1"/>
  <c r="AG12" i="5" s="1"/>
  <c r="AH12" i="5" a="1"/>
  <c r="AH12" i="5" s="1"/>
  <c r="AI12" i="5" a="1"/>
  <c r="AI12" i="5" s="1"/>
  <c r="AJ12" i="5" a="1"/>
  <c r="AJ12" i="5" s="1"/>
  <c r="AK12" i="5" a="1"/>
  <c r="AK12" i="5" s="1"/>
  <c r="AL12" i="5" a="1"/>
  <c r="AL12" i="5" s="1"/>
  <c r="AM12" i="5" a="1"/>
  <c r="AM12" i="5" s="1"/>
  <c r="AN12" i="5" a="1"/>
  <c r="AN12" i="5" s="1"/>
  <c r="AO12" i="5" a="1"/>
  <c r="AO12" i="5" s="1"/>
  <c r="AP12" i="5" a="1"/>
  <c r="AP12" i="5" s="1"/>
  <c r="AQ12" i="5" a="1"/>
  <c r="AQ12" i="5" s="1"/>
  <c r="AR12" i="5" a="1"/>
  <c r="AR12" i="5" s="1"/>
  <c r="AS12" i="5" a="1"/>
  <c r="AS12" i="5" s="1"/>
  <c r="AT12" i="5" a="1"/>
  <c r="AT12" i="5" s="1"/>
  <c r="AU12" i="5" a="1"/>
  <c r="AU12" i="5" s="1"/>
  <c r="AV12" i="5" a="1"/>
  <c r="AV12" i="5" s="1"/>
  <c r="AW12" i="5" a="1"/>
  <c r="AW12" i="5" s="1"/>
  <c r="AX12" i="5" a="1"/>
  <c r="AX12" i="5" s="1"/>
  <c r="AY12" i="5" a="1"/>
  <c r="AY12" i="5" s="1"/>
  <c r="AZ12" i="5" a="1"/>
  <c r="AZ12" i="5" s="1"/>
  <c r="BA12" i="5" a="1"/>
  <c r="BA12" i="5" s="1"/>
  <c r="BB12" i="5" a="1"/>
  <c r="BB12" i="5" s="1"/>
  <c r="BC12" i="5" a="1"/>
  <c r="BC12" i="5" s="1"/>
  <c r="BD12" i="5" a="1"/>
  <c r="BD12" i="5" s="1"/>
  <c r="BE12" i="5" a="1"/>
  <c r="BE12" i="5" s="1"/>
  <c r="BF12" i="5" a="1"/>
  <c r="BF12" i="5" s="1"/>
  <c r="BG12" i="5" a="1"/>
  <c r="BG12" i="5" s="1"/>
  <c r="AF13" i="5" a="1"/>
  <c r="AF13" i="5" s="1"/>
  <c r="AG13" i="5" a="1"/>
  <c r="AG13" i="5" s="1"/>
  <c r="AH13" i="5" a="1"/>
  <c r="AH13" i="5" s="1"/>
  <c r="AI13" i="5" a="1"/>
  <c r="AI13" i="5" s="1"/>
  <c r="AJ13" i="5" a="1"/>
  <c r="AJ13" i="5" s="1"/>
  <c r="AK13" i="5" a="1"/>
  <c r="AK13" i="5" s="1"/>
  <c r="AL13" i="5" a="1"/>
  <c r="AL13" i="5" s="1"/>
  <c r="AM13" i="5" a="1"/>
  <c r="AM13" i="5" s="1"/>
  <c r="AN13" i="5" a="1"/>
  <c r="AN13" i="5" s="1"/>
  <c r="AO13" i="5" a="1"/>
  <c r="AO13" i="5" s="1"/>
  <c r="AP13" i="5" a="1"/>
  <c r="AP13" i="5" s="1"/>
  <c r="AQ13" i="5" a="1"/>
  <c r="AQ13" i="5" s="1"/>
  <c r="AR13" i="5" a="1"/>
  <c r="AR13" i="5" s="1"/>
  <c r="AS13" i="5" a="1"/>
  <c r="AS13" i="5" s="1"/>
  <c r="AT13" i="5" a="1"/>
  <c r="AT13" i="5" s="1"/>
  <c r="AU13" i="5" a="1"/>
  <c r="AU13" i="5" s="1"/>
  <c r="AV13" i="5" a="1"/>
  <c r="AV13" i="5" s="1"/>
  <c r="AW13" i="5" a="1"/>
  <c r="AW13" i="5" s="1"/>
  <c r="AX13" i="5" a="1"/>
  <c r="AX13" i="5" s="1"/>
  <c r="AY13" i="5" a="1"/>
  <c r="AY13" i="5" s="1"/>
  <c r="AZ13" i="5" a="1"/>
  <c r="AZ13" i="5" s="1"/>
  <c r="BA13" i="5" a="1"/>
  <c r="BA13" i="5" s="1"/>
  <c r="BB13" i="5" a="1"/>
  <c r="BB13" i="5" s="1"/>
  <c r="BC13" i="5" a="1"/>
  <c r="BC13" i="5" s="1"/>
  <c r="BD13" i="5" a="1"/>
  <c r="BD13" i="5" s="1"/>
  <c r="BE13" i="5" a="1"/>
  <c r="BE13" i="5" s="1"/>
  <c r="BF13" i="5" a="1"/>
  <c r="BF13" i="5" s="1"/>
  <c r="BG13" i="5" a="1"/>
  <c r="BG13" i="5" s="1"/>
  <c r="AF14" i="5" a="1"/>
  <c r="AF14" i="5" s="1"/>
  <c r="AG14" i="5" a="1"/>
  <c r="AG14" i="5" s="1"/>
  <c r="AH14" i="5" a="1"/>
  <c r="AH14" i="5" s="1"/>
  <c r="AI14" i="5" a="1"/>
  <c r="AI14" i="5" s="1"/>
  <c r="AJ14" i="5" a="1"/>
  <c r="AJ14" i="5" s="1"/>
  <c r="AK14" i="5" a="1"/>
  <c r="AK14" i="5" s="1"/>
  <c r="AL14" i="5" a="1"/>
  <c r="AL14" i="5" s="1"/>
  <c r="AM14" i="5" a="1"/>
  <c r="AM14" i="5" s="1"/>
  <c r="AN14" i="5" a="1"/>
  <c r="AN14" i="5" s="1"/>
  <c r="AO14" i="5" a="1"/>
  <c r="AO14" i="5" s="1"/>
  <c r="AP14" i="5" a="1"/>
  <c r="AP14" i="5" s="1"/>
  <c r="AQ14" i="5" a="1"/>
  <c r="AQ14" i="5" s="1"/>
  <c r="AR14" i="5" a="1"/>
  <c r="AR14" i="5" s="1"/>
  <c r="AS14" i="5" a="1"/>
  <c r="AS14" i="5" s="1"/>
  <c r="AT14" i="5" a="1"/>
  <c r="AT14" i="5" s="1"/>
  <c r="AU14" i="5" a="1"/>
  <c r="AU14" i="5" s="1"/>
  <c r="AV14" i="5" a="1"/>
  <c r="AV14" i="5" s="1"/>
  <c r="AW14" i="5" a="1"/>
  <c r="AW14" i="5" s="1"/>
  <c r="AX14" i="5" a="1"/>
  <c r="AX14" i="5" s="1"/>
  <c r="AY14" i="5" a="1"/>
  <c r="AY14" i="5" s="1"/>
  <c r="AZ14" i="5" a="1"/>
  <c r="AZ14" i="5" s="1"/>
  <c r="BA14" i="5" a="1"/>
  <c r="BA14" i="5" s="1"/>
  <c r="BB14" i="5" a="1"/>
  <c r="BB14" i="5" s="1"/>
  <c r="BC14" i="5" a="1"/>
  <c r="BC14" i="5" s="1"/>
  <c r="BD14" i="5" a="1"/>
  <c r="BD14" i="5" s="1"/>
  <c r="BE14" i="5" a="1"/>
  <c r="BE14" i="5" s="1"/>
  <c r="BF14" i="5" a="1"/>
  <c r="BF14" i="5" s="1"/>
  <c r="BG14" i="5" a="1"/>
  <c r="BG14" i="5" s="1"/>
  <c r="AF15" i="5" a="1"/>
  <c r="AF15" i="5" s="1"/>
  <c r="AG15" i="5" a="1"/>
  <c r="AG15" i="5" s="1"/>
  <c r="AH15" i="5" a="1"/>
  <c r="AH15" i="5" s="1"/>
  <c r="AI15" i="5" a="1"/>
  <c r="AI15" i="5" s="1"/>
  <c r="AJ15" i="5" a="1"/>
  <c r="AJ15" i="5" s="1"/>
  <c r="AK15" i="5" a="1"/>
  <c r="AK15" i="5" s="1"/>
  <c r="AL15" i="5" a="1"/>
  <c r="AL15" i="5" s="1"/>
  <c r="AM15" i="5" a="1"/>
  <c r="AM15" i="5" s="1"/>
  <c r="AN15" i="5" a="1"/>
  <c r="AN15" i="5" s="1"/>
  <c r="AO15" i="5" a="1"/>
  <c r="AO15" i="5" s="1"/>
  <c r="AP15" i="5" a="1"/>
  <c r="AP15" i="5" s="1"/>
  <c r="AQ15" i="5" a="1"/>
  <c r="AQ15" i="5" s="1"/>
  <c r="AR15" i="5" a="1"/>
  <c r="AR15" i="5" s="1"/>
  <c r="AS15" i="5" a="1"/>
  <c r="AS15" i="5" s="1"/>
  <c r="AT15" i="5" a="1"/>
  <c r="AT15" i="5" s="1"/>
  <c r="AU15" i="5" a="1"/>
  <c r="AU15" i="5" s="1"/>
  <c r="AV15" i="5" a="1"/>
  <c r="AV15" i="5" s="1"/>
  <c r="AW15" i="5" a="1"/>
  <c r="AW15" i="5" s="1"/>
  <c r="AX15" i="5" a="1"/>
  <c r="AX15" i="5" s="1"/>
  <c r="AY15" i="5" a="1"/>
  <c r="AY15" i="5" s="1"/>
  <c r="AZ15" i="5" a="1"/>
  <c r="AZ15" i="5" s="1"/>
  <c r="BA15" i="5" a="1"/>
  <c r="BA15" i="5" s="1"/>
  <c r="BB15" i="5" a="1"/>
  <c r="BB15" i="5" s="1"/>
  <c r="BC15" i="5" a="1"/>
  <c r="BC15" i="5" s="1"/>
  <c r="BD15" i="5" a="1"/>
  <c r="BD15" i="5" s="1"/>
  <c r="BE15" i="5" a="1"/>
  <c r="BE15" i="5" s="1"/>
  <c r="BF15" i="5" a="1"/>
  <c r="BF15" i="5" s="1"/>
  <c r="BG15" i="5" a="1"/>
  <c r="BG15" i="5" s="1"/>
  <c r="AF16" i="5" a="1"/>
  <c r="AF16" i="5" s="1"/>
  <c r="AG16" i="5" a="1"/>
  <c r="AG16" i="5" s="1"/>
  <c r="AH16" i="5" a="1"/>
  <c r="AH16" i="5" s="1"/>
  <c r="AI16" i="5" a="1"/>
  <c r="AI16" i="5" s="1"/>
  <c r="AJ16" i="5" a="1"/>
  <c r="AJ16" i="5" s="1"/>
  <c r="AK16" i="5" a="1"/>
  <c r="AK16" i="5" s="1"/>
  <c r="AL16" i="5" a="1"/>
  <c r="AL16" i="5" s="1"/>
  <c r="AM16" i="5" a="1"/>
  <c r="AM16" i="5" s="1"/>
  <c r="AN16" i="5" a="1"/>
  <c r="AN16" i="5" s="1"/>
  <c r="AO16" i="5" a="1"/>
  <c r="AO16" i="5" s="1"/>
  <c r="AP16" i="5" a="1"/>
  <c r="AP16" i="5" s="1"/>
  <c r="AQ16" i="5" a="1"/>
  <c r="AQ16" i="5" s="1"/>
  <c r="AR16" i="5" a="1"/>
  <c r="AR16" i="5" s="1"/>
  <c r="AS16" i="5" a="1"/>
  <c r="AS16" i="5" s="1"/>
  <c r="AT16" i="5" a="1"/>
  <c r="AT16" i="5" s="1"/>
  <c r="AU16" i="5" a="1"/>
  <c r="AU16" i="5" s="1"/>
  <c r="AV16" i="5" a="1"/>
  <c r="AV16" i="5" s="1"/>
  <c r="AW16" i="5" a="1"/>
  <c r="AW16" i="5" s="1"/>
  <c r="AX16" i="5" a="1"/>
  <c r="AX16" i="5" s="1"/>
  <c r="AY16" i="5" a="1"/>
  <c r="AY16" i="5" s="1"/>
  <c r="AZ16" i="5" a="1"/>
  <c r="AZ16" i="5" s="1"/>
  <c r="BA16" i="5" a="1"/>
  <c r="BA16" i="5" s="1"/>
  <c r="BB16" i="5" a="1"/>
  <c r="BB16" i="5" s="1"/>
  <c r="BC16" i="5" a="1"/>
  <c r="BC16" i="5" s="1"/>
  <c r="BD16" i="5" a="1"/>
  <c r="BD16" i="5" s="1"/>
  <c r="BE16" i="5" a="1"/>
  <c r="BE16" i="5" s="1"/>
  <c r="BF16" i="5" a="1"/>
  <c r="BF16" i="5" s="1"/>
  <c r="BG16" i="5" a="1"/>
  <c r="BG16" i="5" s="1"/>
  <c r="AF17" i="5" a="1"/>
  <c r="AF17" i="5" s="1"/>
  <c r="AG17" i="5" a="1"/>
  <c r="AG17" i="5" s="1"/>
  <c r="AH17" i="5" a="1"/>
  <c r="AH17" i="5" s="1"/>
  <c r="AI17" i="5" a="1"/>
  <c r="AI17" i="5" s="1"/>
  <c r="AJ17" i="5" a="1"/>
  <c r="AJ17" i="5" s="1"/>
  <c r="AK17" i="5" a="1"/>
  <c r="AK17" i="5" s="1"/>
  <c r="AL17" i="5" a="1"/>
  <c r="AL17" i="5" s="1"/>
  <c r="AM17" i="5" a="1"/>
  <c r="AM17" i="5" s="1"/>
  <c r="AN17" i="5" a="1"/>
  <c r="AN17" i="5" s="1"/>
  <c r="AO17" i="5" a="1"/>
  <c r="AO17" i="5" s="1"/>
  <c r="AP17" i="5" a="1"/>
  <c r="AP17" i="5" s="1"/>
  <c r="AQ17" i="5" a="1"/>
  <c r="AQ17" i="5" s="1"/>
  <c r="AR17" i="5" a="1"/>
  <c r="AR17" i="5" s="1"/>
  <c r="AS17" i="5" a="1"/>
  <c r="AS17" i="5" s="1"/>
  <c r="AT17" i="5" a="1"/>
  <c r="AT17" i="5" s="1"/>
  <c r="AU17" i="5" a="1"/>
  <c r="AU17" i="5" s="1"/>
  <c r="AV17" i="5" a="1"/>
  <c r="AV17" i="5" s="1"/>
  <c r="AW17" i="5" a="1"/>
  <c r="AW17" i="5" s="1"/>
  <c r="AX17" i="5" a="1"/>
  <c r="AX17" i="5" s="1"/>
  <c r="AY17" i="5" a="1"/>
  <c r="AY17" i="5" s="1"/>
  <c r="AZ17" i="5" a="1"/>
  <c r="AZ17" i="5" s="1"/>
  <c r="BA17" i="5" a="1"/>
  <c r="BA17" i="5" s="1"/>
  <c r="BB17" i="5" a="1"/>
  <c r="BB17" i="5" s="1"/>
  <c r="BC17" i="5" a="1"/>
  <c r="BC17" i="5" s="1"/>
  <c r="BD17" i="5" a="1"/>
  <c r="BD17" i="5" s="1"/>
  <c r="BE17" i="5" a="1"/>
  <c r="BE17" i="5" s="1"/>
  <c r="BF17" i="5" a="1"/>
  <c r="BF17" i="5" s="1"/>
  <c r="BG17" i="5" a="1"/>
  <c r="BG17" i="5" s="1"/>
  <c r="AF18" i="5" a="1"/>
  <c r="AF18" i="5" s="1"/>
  <c r="AG18" i="5" a="1"/>
  <c r="AG18" i="5" s="1"/>
  <c r="AH18" i="5" a="1"/>
  <c r="AH18" i="5" s="1"/>
  <c r="AI18" i="5" a="1"/>
  <c r="AI18" i="5" s="1"/>
  <c r="AJ18" i="5" a="1"/>
  <c r="AJ18" i="5" s="1"/>
  <c r="AK18" i="5" a="1"/>
  <c r="AK18" i="5" s="1"/>
  <c r="AL18" i="5" a="1"/>
  <c r="AL18" i="5" s="1"/>
  <c r="AM18" i="5" a="1"/>
  <c r="AM18" i="5" s="1"/>
  <c r="AN18" i="5" a="1"/>
  <c r="AN18" i="5" s="1"/>
  <c r="AO18" i="5" a="1"/>
  <c r="AO18" i="5" s="1"/>
  <c r="AP18" i="5" a="1"/>
  <c r="AP18" i="5" s="1"/>
  <c r="AQ18" i="5" a="1"/>
  <c r="AQ18" i="5" s="1"/>
  <c r="AR18" i="5" a="1"/>
  <c r="AR18" i="5" s="1"/>
  <c r="AS18" i="5" a="1"/>
  <c r="AS18" i="5" s="1"/>
  <c r="AT18" i="5" a="1"/>
  <c r="AT18" i="5" s="1"/>
  <c r="AU18" i="5" a="1"/>
  <c r="AU18" i="5" s="1"/>
  <c r="AV18" i="5" a="1"/>
  <c r="AV18" i="5" s="1"/>
  <c r="AW18" i="5" a="1"/>
  <c r="AW18" i="5" s="1"/>
  <c r="AX18" i="5" a="1"/>
  <c r="AX18" i="5" s="1"/>
  <c r="AY18" i="5" a="1"/>
  <c r="AY18" i="5" s="1"/>
  <c r="AZ18" i="5" a="1"/>
  <c r="AZ18" i="5" s="1"/>
  <c r="BA18" i="5" a="1"/>
  <c r="BA18" i="5" s="1"/>
  <c r="BB18" i="5" a="1"/>
  <c r="BB18" i="5" s="1"/>
  <c r="BC18" i="5" a="1"/>
  <c r="BC18" i="5" s="1"/>
  <c r="BD18" i="5" a="1"/>
  <c r="BD18" i="5" s="1"/>
  <c r="BE18" i="5" a="1"/>
  <c r="BE18" i="5" s="1"/>
  <c r="BF18" i="5" a="1"/>
  <c r="BF18" i="5" s="1"/>
  <c r="BG18" i="5" a="1"/>
  <c r="BG18" i="5" s="1"/>
  <c r="AF19" i="5" a="1"/>
  <c r="AF19" i="5" s="1"/>
  <c r="AG19" i="5" a="1"/>
  <c r="AG19" i="5" s="1"/>
  <c r="AH19" i="5" a="1"/>
  <c r="AH19" i="5" s="1"/>
  <c r="AI19" i="5" a="1"/>
  <c r="AI19" i="5" s="1"/>
  <c r="AJ19" i="5" a="1"/>
  <c r="AJ19" i="5" s="1"/>
  <c r="AK19" i="5" a="1"/>
  <c r="AK19" i="5" s="1"/>
  <c r="AL19" i="5" a="1"/>
  <c r="AL19" i="5" s="1"/>
  <c r="AM19" i="5" a="1"/>
  <c r="AM19" i="5" s="1"/>
  <c r="AN19" i="5" a="1"/>
  <c r="AN19" i="5" s="1"/>
  <c r="AO19" i="5" a="1"/>
  <c r="AO19" i="5" s="1"/>
  <c r="AP19" i="5" a="1"/>
  <c r="AP19" i="5" s="1"/>
  <c r="AQ19" i="5" a="1"/>
  <c r="AQ19" i="5" s="1"/>
  <c r="AR19" i="5" a="1"/>
  <c r="AR19" i="5" s="1"/>
  <c r="AS19" i="5" a="1"/>
  <c r="AS19" i="5" s="1"/>
  <c r="AT19" i="5" a="1"/>
  <c r="AT19" i="5" s="1"/>
  <c r="AU19" i="5" a="1"/>
  <c r="AU19" i="5" s="1"/>
  <c r="AV19" i="5" a="1"/>
  <c r="AV19" i="5" s="1"/>
  <c r="AW19" i="5" a="1"/>
  <c r="AW19" i="5" s="1"/>
  <c r="AX19" i="5" a="1"/>
  <c r="AX19" i="5" s="1"/>
  <c r="AY19" i="5" a="1"/>
  <c r="AY19" i="5" s="1"/>
  <c r="AZ19" i="5" a="1"/>
  <c r="AZ19" i="5" s="1"/>
  <c r="BA19" i="5" a="1"/>
  <c r="BA19" i="5" s="1"/>
  <c r="BB19" i="5" a="1"/>
  <c r="BB19" i="5" s="1"/>
  <c r="BC19" i="5" a="1"/>
  <c r="BC19" i="5" s="1"/>
  <c r="BD19" i="5" a="1"/>
  <c r="BD19" i="5" s="1"/>
  <c r="BE19" i="5" a="1"/>
  <c r="BE19" i="5" s="1"/>
  <c r="BF19" i="5" a="1"/>
  <c r="BF19" i="5" s="1"/>
  <c r="BG19" i="5" a="1"/>
  <c r="BG19" i="5" s="1"/>
  <c r="AF20" i="5" a="1"/>
  <c r="AF20" i="5" s="1"/>
  <c r="AG20" i="5" a="1"/>
  <c r="AG20" i="5" s="1"/>
  <c r="AH20" i="5" a="1"/>
  <c r="AH20" i="5" s="1"/>
  <c r="AI20" i="5" a="1"/>
  <c r="AI20" i="5" s="1"/>
  <c r="AJ20" i="5" a="1"/>
  <c r="AJ20" i="5" s="1"/>
  <c r="AK20" i="5" a="1"/>
  <c r="AK20" i="5" s="1"/>
  <c r="AL20" i="5" a="1"/>
  <c r="AL20" i="5" s="1"/>
  <c r="AM20" i="5" a="1"/>
  <c r="AM20" i="5" s="1"/>
  <c r="AN20" i="5" a="1"/>
  <c r="AN20" i="5" s="1"/>
  <c r="AO20" i="5" a="1"/>
  <c r="AO20" i="5" s="1"/>
  <c r="AP20" i="5" a="1"/>
  <c r="AP20" i="5" s="1"/>
  <c r="AQ20" i="5" a="1"/>
  <c r="AQ20" i="5" s="1"/>
  <c r="AR20" i="5" a="1"/>
  <c r="AR20" i="5" s="1"/>
  <c r="AS20" i="5" a="1"/>
  <c r="AS20" i="5" s="1"/>
  <c r="AT20" i="5" a="1"/>
  <c r="AT20" i="5" s="1"/>
  <c r="AU20" i="5" a="1"/>
  <c r="AU20" i="5" s="1"/>
  <c r="AV20" i="5" a="1"/>
  <c r="AV20" i="5" s="1"/>
  <c r="AW20" i="5" a="1"/>
  <c r="AW20" i="5" s="1"/>
  <c r="AX20" i="5" a="1"/>
  <c r="AX20" i="5" s="1"/>
  <c r="AY20" i="5" a="1"/>
  <c r="AY20" i="5" s="1"/>
  <c r="AZ20" i="5" a="1"/>
  <c r="AZ20" i="5" s="1"/>
  <c r="BA20" i="5" a="1"/>
  <c r="BA20" i="5" s="1"/>
  <c r="BB20" i="5" a="1"/>
  <c r="BB20" i="5" s="1"/>
  <c r="BC20" i="5" a="1"/>
  <c r="BC20" i="5" s="1"/>
  <c r="BD20" i="5" a="1"/>
  <c r="BD20" i="5" s="1"/>
  <c r="BE20" i="5" a="1"/>
  <c r="BE20" i="5" s="1"/>
  <c r="BF20" i="5" a="1"/>
  <c r="BF20" i="5" s="1"/>
  <c r="BG20" i="5" a="1"/>
  <c r="BG20" i="5" s="1"/>
  <c r="AF21" i="5" a="1"/>
  <c r="AF21" i="5" s="1"/>
  <c r="AG21" i="5" a="1"/>
  <c r="AG21" i="5" s="1"/>
  <c r="AH21" i="5" a="1"/>
  <c r="AH21" i="5" s="1"/>
  <c r="AI21" i="5" a="1"/>
  <c r="AI21" i="5" s="1"/>
  <c r="AJ21" i="5" a="1"/>
  <c r="AJ21" i="5" s="1"/>
  <c r="AK21" i="5" a="1"/>
  <c r="AK21" i="5" s="1"/>
  <c r="AL21" i="5" a="1"/>
  <c r="AL21" i="5" s="1"/>
  <c r="AM21" i="5" a="1"/>
  <c r="AM21" i="5" s="1"/>
  <c r="AN21" i="5" a="1"/>
  <c r="AN21" i="5" s="1"/>
  <c r="AO21" i="5" a="1"/>
  <c r="AO21" i="5" s="1"/>
  <c r="AP21" i="5" a="1"/>
  <c r="AP21" i="5" s="1"/>
  <c r="AQ21" i="5" a="1"/>
  <c r="AQ21" i="5" s="1"/>
  <c r="AR21" i="5" a="1"/>
  <c r="AR21" i="5" s="1"/>
  <c r="AS21" i="5" a="1"/>
  <c r="AS21" i="5" s="1"/>
  <c r="AT21" i="5" a="1"/>
  <c r="AT21" i="5" s="1"/>
  <c r="AU21" i="5" a="1"/>
  <c r="AU21" i="5" s="1"/>
  <c r="AV21" i="5" a="1"/>
  <c r="AV21" i="5" s="1"/>
  <c r="AW21" i="5" a="1"/>
  <c r="AW21" i="5" s="1"/>
  <c r="AX21" i="5" a="1"/>
  <c r="AX21" i="5" s="1"/>
  <c r="AY21" i="5" a="1"/>
  <c r="AY21" i="5" s="1"/>
  <c r="AZ21" i="5" a="1"/>
  <c r="AZ21" i="5" s="1"/>
  <c r="BA21" i="5" a="1"/>
  <c r="BA21" i="5" s="1"/>
  <c r="BB21" i="5" a="1"/>
  <c r="BB21" i="5" s="1"/>
  <c r="BC21" i="5" a="1"/>
  <c r="BC21" i="5" s="1"/>
  <c r="BD21" i="5" a="1"/>
  <c r="BD21" i="5" s="1"/>
  <c r="BE21" i="5" a="1"/>
  <c r="BE21" i="5" s="1"/>
  <c r="BF21" i="5" a="1"/>
  <c r="BF21" i="5" s="1"/>
  <c r="BG21" i="5" a="1"/>
  <c r="BG21" i="5" s="1"/>
  <c r="AF22" i="5" a="1"/>
  <c r="AF22" i="5" s="1"/>
  <c r="AG22" i="5" a="1"/>
  <c r="AG22" i="5" s="1"/>
  <c r="AH22" i="5" a="1"/>
  <c r="AH22" i="5" s="1"/>
  <c r="AI22" i="5" a="1"/>
  <c r="AI22" i="5" s="1"/>
  <c r="AJ22" i="5" a="1"/>
  <c r="AJ22" i="5" s="1"/>
  <c r="AK22" i="5" a="1"/>
  <c r="AK22" i="5" s="1"/>
  <c r="AL22" i="5" a="1"/>
  <c r="AL22" i="5" s="1"/>
  <c r="AM22" i="5" a="1"/>
  <c r="AM22" i="5" s="1"/>
  <c r="AN22" i="5" a="1"/>
  <c r="AN22" i="5" s="1"/>
  <c r="AO22" i="5" a="1"/>
  <c r="AO22" i="5" s="1"/>
  <c r="AP22" i="5" a="1"/>
  <c r="AP22" i="5" s="1"/>
  <c r="AQ22" i="5" a="1"/>
  <c r="AQ22" i="5" s="1"/>
  <c r="AR22" i="5" a="1"/>
  <c r="AR22" i="5" s="1"/>
  <c r="AS22" i="5" a="1"/>
  <c r="AS22" i="5" s="1"/>
  <c r="AT22" i="5" a="1"/>
  <c r="AT22" i="5" s="1"/>
  <c r="AU22" i="5" a="1"/>
  <c r="AU22" i="5" s="1"/>
  <c r="AV22" i="5" a="1"/>
  <c r="AV22" i="5" s="1"/>
  <c r="AW22" i="5" a="1"/>
  <c r="AW22" i="5" s="1"/>
  <c r="AX22" i="5" a="1"/>
  <c r="AX22" i="5" s="1"/>
  <c r="AY22" i="5" a="1"/>
  <c r="AY22" i="5" s="1"/>
  <c r="AZ22" i="5" a="1"/>
  <c r="AZ22" i="5" s="1"/>
  <c r="BA22" i="5" a="1"/>
  <c r="BA22" i="5" s="1"/>
  <c r="BB22" i="5" a="1"/>
  <c r="BB22" i="5" s="1"/>
  <c r="BC22" i="5" a="1"/>
  <c r="BC22" i="5" s="1"/>
  <c r="BD22" i="5" a="1"/>
  <c r="BD22" i="5" s="1"/>
  <c r="BE22" i="5" a="1"/>
  <c r="BE22" i="5" s="1"/>
  <c r="BF22" i="5" a="1"/>
  <c r="BF22" i="5" s="1"/>
  <c r="BG22" i="5" a="1"/>
  <c r="BG22" i="5" s="1"/>
  <c r="AF23" i="5" a="1"/>
  <c r="AF23" i="5" s="1"/>
  <c r="AG23" i="5" a="1"/>
  <c r="AG23" i="5" s="1"/>
  <c r="AH23" i="5" a="1"/>
  <c r="AH23" i="5" s="1"/>
  <c r="AI23" i="5" a="1"/>
  <c r="AI23" i="5" s="1"/>
  <c r="AJ23" i="5" a="1"/>
  <c r="AJ23" i="5" s="1"/>
  <c r="AK23" i="5" a="1"/>
  <c r="AK23" i="5" s="1"/>
  <c r="AL23" i="5" a="1"/>
  <c r="AL23" i="5" s="1"/>
  <c r="AM23" i="5" a="1"/>
  <c r="AM23" i="5" s="1"/>
  <c r="AN23" i="5" a="1"/>
  <c r="AN23" i="5" s="1"/>
  <c r="AO23" i="5" a="1"/>
  <c r="AO23" i="5" s="1"/>
  <c r="AP23" i="5" a="1"/>
  <c r="AP23" i="5" s="1"/>
  <c r="AQ23" i="5" a="1"/>
  <c r="AQ23" i="5" s="1"/>
  <c r="AR23" i="5" a="1"/>
  <c r="AR23" i="5" s="1"/>
  <c r="AS23" i="5" a="1"/>
  <c r="AS23" i="5" s="1"/>
  <c r="AT23" i="5" a="1"/>
  <c r="AT23" i="5" s="1"/>
  <c r="AU23" i="5" a="1"/>
  <c r="AU23" i="5" s="1"/>
  <c r="AV23" i="5" a="1"/>
  <c r="AV23" i="5" s="1"/>
  <c r="AW23" i="5" a="1"/>
  <c r="AW23" i="5" s="1"/>
  <c r="AX23" i="5" a="1"/>
  <c r="AX23" i="5" s="1"/>
  <c r="AY23" i="5" a="1"/>
  <c r="AY23" i="5" s="1"/>
  <c r="AZ23" i="5" a="1"/>
  <c r="AZ23" i="5" s="1"/>
  <c r="BA23" i="5" a="1"/>
  <c r="BA23" i="5" s="1"/>
  <c r="BB23" i="5" a="1"/>
  <c r="BB23" i="5" s="1"/>
  <c r="BC23" i="5" a="1"/>
  <c r="BC23" i="5" s="1"/>
  <c r="BD23" i="5" a="1"/>
  <c r="BD23" i="5" s="1"/>
  <c r="BE23" i="5" a="1"/>
  <c r="BE23" i="5" s="1"/>
  <c r="BF23" i="5" a="1"/>
  <c r="BF23" i="5" s="1"/>
  <c r="BG23" i="5" a="1"/>
  <c r="BG23" i="5" s="1"/>
  <c r="AF24" i="5" a="1"/>
  <c r="AF24" i="5" s="1"/>
  <c r="AG24" i="5" a="1"/>
  <c r="AG24" i="5" s="1"/>
  <c r="AH24" i="5" a="1"/>
  <c r="AH24" i="5" s="1"/>
  <c r="AI24" i="5" a="1"/>
  <c r="AI24" i="5" s="1"/>
  <c r="AJ24" i="5" a="1"/>
  <c r="AJ24" i="5" s="1"/>
  <c r="AK24" i="5" a="1"/>
  <c r="AK24" i="5" s="1"/>
  <c r="AL24" i="5" a="1"/>
  <c r="AL24" i="5" s="1"/>
  <c r="AM24" i="5" a="1"/>
  <c r="AM24" i="5" s="1"/>
  <c r="AN24" i="5" a="1"/>
  <c r="AN24" i="5" s="1"/>
  <c r="AO24" i="5" a="1"/>
  <c r="AO24" i="5" s="1"/>
  <c r="AP24" i="5" a="1"/>
  <c r="AP24" i="5" s="1"/>
  <c r="AQ24" i="5" a="1"/>
  <c r="AQ24" i="5" s="1"/>
  <c r="AR24" i="5" a="1"/>
  <c r="AR24" i="5" s="1"/>
  <c r="AS24" i="5" a="1"/>
  <c r="AS24" i="5" s="1"/>
  <c r="AT24" i="5" a="1"/>
  <c r="AT24" i="5" s="1"/>
  <c r="AU24" i="5" a="1"/>
  <c r="AU24" i="5" s="1"/>
  <c r="AV24" i="5" a="1"/>
  <c r="AV24" i="5" s="1"/>
  <c r="AW24" i="5" a="1"/>
  <c r="AW24" i="5" s="1"/>
  <c r="AX24" i="5" a="1"/>
  <c r="AX24" i="5" s="1"/>
  <c r="AY24" i="5" a="1"/>
  <c r="AY24" i="5" s="1"/>
  <c r="AZ24" i="5" a="1"/>
  <c r="AZ24" i="5" s="1"/>
  <c r="BA24" i="5" a="1"/>
  <c r="BA24" i="5" s="1"/>
  <c r="BB24" i="5" a="1"/>
  <c r="BB24" i="5" s="1"/>
  <c r="BC24" i="5" a="1"/>
  <c r="BC24" i="5" s="1"/>
  <c r="BD24" i="5" a="1"/>
  <c r="BD24" i="5" s="1"/>
  <c r="BE24" i="5" a="1"/>
  <c r="BE24" i="5" s="1"/>
  <c r="BF24" i="5" a="1"/>
  <c r="BF24" i="5" s="1"/>
  <c r="BG24" i="5" a="1"/>
  <c r="BG24" i="5" s="1"/>
  <c r="AF25" i="5" a="1"/>
  <c r="AF25" i="5" s="1"/>
  <c r="AG25" i="5" a="1"/>
  <c r="AG25" i="5" s="1"/>
  <c r="AH25" i="5" a="1"/>
  <c r="AH25" i="5" s="1"/>
  <c r="AI25" i="5" a="1"/>
  <c r="AI25" i="5" s="1"/>
  <c r="AJ25" i="5" a="1"/>
  <c r="AJ25" i="5" s="1"/>
  <c r="AK25" i="5" a="1"/>
  <c r="AK25" i="5" s="1"/>
  <c r="AL25" i="5" a="1"/>
  <c r="AL25" i="5" s="1"/>
  <c r="AM25" i="5" a="1"/>
  <c r="AM25" i="5" s="1"/>
  <c r="AN25" i="5" a="1"/>
  <c r="AN25" i="5" s="1"/>
  <c r="AO25" i="5" a="1"/>
  <c r="AO25" i="5" s="1"/>
  <c r="AP25" i="5" a="1"/>
  <c r="AP25" i="5" s="1"/>
  <c r="AQ25" i="5" a="1"/>
  <c r="AQ25" i="5" s="1"/>
  <c r="AR25" i="5" a="1"/>
  <c r="AR25" i="5" s="1"/>
  <c r="AS25" i="5" a="1"/>
  <c r="AS25" i="5" s="1"/>
  <c r="AT25" i="5" a="1"/>
  <c r="AT25" i="5" s="1"/>
  <c r="AU25" i="5" a="1"/>
  <c r="AU25" i="5" s="1"/>
  <c r="AV25" i="5" a="1"/>
  <c r="AV25" i="5" s="1"/>
  <c r="AW25" i="5" a="1"/>
  <c r="AW25" i="5" s="1"/>
  <c r="AX25" i="5" a="1"/>
  <c r="AX25" i="5" s="1"/>
  <c r="AY25" i="5" a="1"/>
  <c r="AY25" i="5" s="1"/>
  <c r="AZ25" i="5" a="1"/>
  <c r="AZ25" i="5" s="1"/>
  <c r="BA25" i="5" a="1"/>
  <c r="BA25" i="5" s="1"/>
  <c r="BB25" i="5" a="1"/>
  <c r="BB25" i="5" s="1"/>
  <c r="BC25" i="5" a="1"/>
  <c r="BC25" i="5" s="1"/>
  <c r="BD25" i="5" a="1"/>
  <c r="BD25" i="5" s="1"/>
  <c r="BE25" i="5" a="1"/>
  <c r="BE25" i="5" s="1"/>
  <c r="BF25" i="5" a="1"/>
  <c r="BF25" i="5" s="1"/>
  <c r="BG25" i="5" a="1"/>
  <c r="BG25" i="5" s="1"/>
  <c r="AF26" i="5" a="1"/>
  <c r="AF26" i="5" s="1"/>
  <c r="AG26" i="5" a="1"/>
  <c r="AG26" i="5" s="1"/>
  <c r="AH26" i="5" a="1"/>
  <c r="AH26" i="5" s="1"/>
  <c r="AI26" i="5" a="1"/>
  <c r="AI26" i="5" s="1"/>
  <c r="AJ26" i="5" a="1"/>
  <c r="AJ26" i="5" s="1"/>
  <c r="AK26" i="5" a="1"/>
  <c r="AK26" i="5" s="1"/>
  <c r="AL26" i="5" a="1"/>
  <c r="AL26" i="5" s="1"/>
  <c r="AM26" i="5" a="1"/>
  <c r="AM26" i="5" s="1"/>
  <c r="AN26" i="5" a="1"/>
  <c r="AN26" i="5" s="1"/>
  <c r="AO26" i="5" a="1"/>
  <c r="AO26" i="5" s="1"/>
  <c r="AP26" i="5" a="1"/>
  <c r="AP26" i="5" s="1"/>
  <c r="AQ26" i="5" a="1"/>
  <c r="AQ26" i="5" s="1"/>
  <c r="AR26" i="5" a="1"/>
  <c r="AR26" i="5" s="1"/>
  <c r="AS26" i="5" a="1"/>
  <c r="AS26" i="5" s="1"/>
  <c r="AT26" i="5" a="1"/>
  <c r="AT26" i="5" s="1"/>
  <c r="AU26" i="5" a="1"/>
  <c r="AU26" i="5" s="1"/>
  <c r="AV26" i="5" a="1"/>
  <c r="AV26" i="5" s="1"/>
  <c r="AW26" i="5" a="1"/>
  <c r="AW26" i="5" s="1"/>
  <c r="AX26" i="5" a="1"/>
  <c r="AX26" i="5" s="1"/>
  <c r="AY26" i="5" a="1"/>
  <c r="AY26" i="5" s="1"/>
  <c r="AZ26" i="5" a="1"/>
  <c r="AZ26" i="5" s="1"/>
  <c r="BA26" i="5" a="1"/>
  <c r="BA26" i="5" s="1"/>
  <c r="BB26" i="5" a="1"/>
  <c r="BB26" i="5" s="1"/>
  <c r="BC26" i="5" a="1"/>
  <c r="BC26" i="5" s="1"/>
  <c r="BD26" i="5" a="1"/>
  <c r="BD26" i="5" s="1"/>
  <c r="BE26" i="5" a="1"/>
  <c r="BE26" i="5" s="1"/>
  <c r="BF26" i="5" a="1"/>
  <c r="BF26" i="5" s="1"/>
  <c r="BG26" i="5" a="1"/>
  <c r="BG26" i="5" s="1"/>
  <c r="AF27" i="5" a="1"/>
  <c r="AF27" i="5" s="1"/>
  <c r="AG27" i="5" a="1"/>
  <c r="AG27" i="5" s="1"/>
  <c r="AH27" i="5" a="1"/>
  <c r="AH27" i="5" s="1"/>
  <c r="AI27" i="5" a="1"/>
  <c r="AI27" i="5" s="1"/>
  <c r="AJ27" i="5" a="1"/>
  <c r="AJ27" i="5" s="1"/>
  <c r="AK27" i="5" a="1"/>
  <c r="AK27" i="5" s="1"/>
  <c r="AL27" i="5" a="1"/>
  <c r="AL27" i="5" s="1"/>
  <c r="AM27" i="5" a="1"/>
  <c r="AM27" i="5" s="1"/>
  <c r="AN27" i="5" a="1"/>
  <c r="AN27" i="5" s="1"/>
  <c r="AO27" i="5" a="1"/>
  <c r="AO27" i="5" s="1"/>
  <c r="AP27" i="5" a="1"/>
  <c r="AP27" i="5" s="1"/>
  <c r="AQ27" i="5" a="1"/>
  <c r="AQ27" i="5" s="1"/>
  <c r="AR27" i="5" a="1"/>
  <c r="AR27" i="5" s="1"/>
  <c r="AS27" i="5" a="1"/>
  <c r="AS27" i="5" s="1"/>
  <c r="AT27" i="5" a="1"/>
  <c r="AT27" i="5" s="1"/>
  <c r="AU27" i="5" a="1"/>
  <c r="AU27" i="5" s="1"/>
  <c r="AV27" i="5" a="1"/>
  <c r="AV27" i="5" s="1"/>
  <c r="AW27" i="5" a="1"/>
  <c r="AW27" i="5" s="1"/>
  <c r="AX27" i="5" a="1"/>
  <c r="AX27" i="5" s="1"/>
  <c r="AY27" i="5" a="1"/>
  <c r="AY27" i="5" s="1"/>
  <c r="AZ27" i="5" a="1"/>
  <c r="AZ27" i="5" s="1"/>
  <c r="BA27" i="5" a="1"/>
  <c r="BA27" i="5" s="1"/>
  <c r="BB27" i="5" a="1"/>
  <c r="BB27" i="5" s="1"/>
  <c r="BC27" i="5" a="1"/>
  <c r="BC27" i="5" s="1"/>
  <c r="BD27" i="5" a="1"/>
  <c r="BD27" i="5" s="1"/>
  <c r="BE27" i="5" a="1"/>
  <c r="BE27" i="5" s="1"/>
  <c r="BF27" i="5" a="1"/>
  <c r="BF27" i="5" s="1"/>
  <c r="BG27" i="5" a="1"/>
  <c r="BG27" i="5" s="1"/>
  <c r="AF28" i="5" a="1"/>
  <c r="AF28" i="5" s="1"/>
  <c r="AG28" i="5" a="1"/>
  <c r="AG28" i="5" s="1"/>
  <c r="AH28" i="5" a="1"/>
  <c r="AH28" i="5" s="1"/>
  <c r="AI28" i="5" a="1"/>
  <c r="AI28" i="5" s="1"/>
  <c r="AJ28" i="5" a="1"/>
  <c r="AJ28" i="5" s="1"/>
  <c r="AK28" i="5" a="1"/>
  <c r="AK28" i="5" s="1"/>
  <c r="AL28" i="5" a="1"/>
  <c r="AL28" i="5" s="1"/>
  <c r="AM28" i="5" a="1"/>
  <c r="AM28" i="5" s="1"/>
  <c r="AN28" i="5" a="1"/>
  <c r="AN28" i="5" s="1"/>
  <c r="AO28" i="5" a="1"/>
  <c r="AO28" i="5" s="1"/>
  <c r="AP28" i="5" a="1"/>
  <c r="AP28" i="5" s="1"/>
  <c r="AQ28" i="5" a="1"/>
  <c r="AQ28" i="5" s="1"/>
  <c r="AR28" i="5" a="1"/>
  <c r="AR28" i="5" s="1"/>
  <c r="AS28" i="5" a="1"/>
  <c r="AS28" i="5" s="1"/>
  <c r="AT28" i="5" a="1"/>
  <c r="AT28" i="5" s="1"/>
  <c r="AU28" i="5" a="1"/>
  <c r="AU28" i="5" s="1"/>
  <c r="AV28" i="5" a="1"/>
  <c r="AV28" i="5" s="1"/>
  <c r="AW28" i="5" a="1"/>
  <c r="AW28" i="5" s="1"/>
  <c r="AX28" i="5" a="1"/>
  <c r="AX28" i="5" s="1"/>
  <c r="AY28" i="5" a="1"/>
  <c r="AY28" i="5" s="1"/>
  <c r="AZ28" i="5" a="1"/>
  <c r="AZ28" i="5" s="1"/>
  <c r="BA28" i="5" a="1"/>
  <c r="BA28" i="5" s="1"/>
  <c r="BB28" i="5" a="1"/>
  <c r="BB28" i="5" s="1"/>
  <c r="BC28" i="5" a="1"/>
  <c r="BC28" i="5" s="1"/>
  <c r="BD28" i="5" a="1"/>
  <c r="BD28" i="5" s="1"/>
  <c r="BE28" i="5" a="1"/>
  <c r="BE28" i="5" s="1"/>
  <c r="BF28" i="5" a="1"/>
  <c r="BF28" i="5" s="1"/>
  <c r="BG28" i="5" a="1"/>
  <c r="BG28" i="5" s="1"/>
  <c r="AF29" i="5" a="1"/>
  <c r="AF29" i="5" s="1"/>
  <c r="AG29" i="5" a="1"/>
  <c r="AG29" i="5" s="1"/>
  <c r="AH29" i="5" a="1"/>
  <c r="AH29" i="5" s="1"/>
  <c r="AI29" i="5" a="1"/>
  <c r="AI29" i="5" s="1"/>
  <c r="AJ29" i="5" a="1"/>
  <c r="AJ29" i="5" s="1"/>
  <c r="AK29" i="5" a="1"/>
  <c r="AK29" i="5" s="1"/>
  <c r="AL29" i="5" a="1"/>
  <c r="AL29" i="5" s="1"/>
  <c r="AM29" i="5" a="1"/>
  <c r="AM29" i="5" s="1"/>
  <c r="AN29" i="5" a="1"/>
  <c r="AN29" i="5" s="1"/>
  <c r="AO29" i="5" a="1"/>
  <c r="AO29" i="5" s="1"/>
  <c r="AP29" i="5" a="1"/>
  <c r="AP29" i="5" s="1"/>
  <c r="AQ29" i="5" a="1"/>
  <c r="AQ29" i="5" s="1"/>
  <c r="AR29" i="5" a="1"/>
  <c r="AR29" i="5" s="1"/>
  <c r="AS29" i="5" a="1"/>
  <c r="AS29" i="5" s="1"/>
  <c r="AT29" i="5" a="1"/>
  <c r="AT29" i="5" s="1"/>
  <c r="AU29" i="5" a="1"/>
  <c r="AU29" i="5" s="1"/>
  <c r="AV29" i="5" a="1"/>
  <c r="AV29" i="5" s="1"/>
  <c r="AW29" i="5" a="1"/>
  <c r="AW29" i="5" s="1"/>
  <c r="AX29" i="5" a="1"/>
  <c r="AX29" i="5" s="1"/>
  <c r="AY29" i="5" a="1"/>
  <c r="AY29" i="5" s="1"/>
  <c r="AZ29" i="5" a="1"/>
  <c r="AZ29" i="5" s="1"/>
  <c r="BA29" i="5" a="1"/>
  <c r="BA29" i="5" s="1"/>
  <c r="BB29" i="5" a="1"/>
  <c r="BB29" i="5" s="1"/>
  <c r="BC29" i="5" a="1"/>
  <c r="BC29" i="5" s="1"/>
  <c r="BD29" i="5" a="1"/>
  <c r="BD29" i="5" s="1"/>
  <c r="BE29" i="5" a="1"/>
  <c r="BE29" i="5" s="1"/>
  <c r="BF29" i="5" a="1"/>
  <c r="BF29" i="5" s="1"/>
  <c r="BG29" i="5" a="1"/>
  <c r="BG29" i="5" s="1"/>
  <c r="AF30" i="5" a="1"/>
  <c r="AF30" i="5" s="1"/>
  <c r="AG30" i="5" a="1"/>
  <c r="AG30" i="5" s="1"/>
  <c r="AH30" i="5" a="1"/>
  <c r="AH30" i="5" s="1"/>
  <c r="AI30" i="5" a="1"/>
  <c r="AI30" i="5" s="1"/>
  <c r="AJ30" i="5" a="1"/>
  <c r="AJ30" i="5" s="1"/>
  <c r="AK30" i="5" a="1"/>
  <c r="AK30" i="5" s="1"/>
  <c r="AL30" i="5" a="1"/>
  <c r="AL30" i="5" s="1"/>
  <c r="AM30" i="5" a="1"/>
  <c r="AM30" i="5" s="1"/>
  <c r="AN30" i="5" a="1"/>
  <c r="AN30" i="5" s="1"/>
  <c r="AO30" i="5" a="1"/>
  <c r="AO30" i="5" s="1"/>
  <c r="AP30" i="5" a="1"/>
  <c r="AP30" i="5" s="1"/>
  <c r="AQ30" i="5" a="1"/>
  <c r="AQ30" i="5" s="1"/>
  <c r="AR30" i="5" a="1"/>
  <c r="AR30" i="5" s="1"/>
  <c r="AS30" i="5" a="1"/>
  <c r="AS30" i="5" s="1"/>
  <c r="AT30" i="5" a="1"/>
  <c r="AT30" i="5" s="1"/>
  <c r="AU30" i="5" a="1"/>
  <c r="AU30" i="5" s="1"/>
  <c r="AV30" i="5" a="1"/>
  <c r="AV30" i="5" s="1"/>
  <c r="AW30" i="5" a="1"/>
  <c r="AW30" i="5" s="1"/>
  <c r="AX30" i="5" a="1"/>
  <c r="AX30" i="5" s="1"/>
  <c r="AY30" i="5" a="1"/>
  <c r="AY30" i="5" s="1"/>
  <c r="AZ30" i="5" a="1"/>
  <c r="AZ30" i="5" s="1"/>
  <c r="BA30" i="5" a="1"/>
  <c r="BA30" i="5" s="1"/>
  <c r="BB30" i="5" a="1"/>
  <c r="BB30" i="5" s="1"/>
  <c r="BC30" i="5" a="1"/>
  <c r="BC30" i="5" s="1"/>
  <c r="BD30" i="5" a="1"/>
  <c r="BD30" i="5" s="1"/>
  <c r="BE30" i="5" a="1"/>
  <c r="BE30" i="5" s="1"/>
  <c r="BF30" i="5" a="1"/>
  <c r="BF30" i="5" s="1"/>
  <c r="BG30" i="5" a="1"/>
  <c r="BG30" i="5" s="1"/>
  <c r="AF31" i="5" a="1"/>
  <c r="AF31" i="5" s="1"/>
  <c r="AG31" i="5" a="1"/>
  <c r="AG31" i="5" s="1"/>
  <c r="AH31" i="5" a="1"/>
  <c r="AH31" i="5" s="1"/>
  <c r="AI31" i="5" a="1"/>
  <c r="AI31" i="5" s="1"/>
  <c r="AJ31" i="5" a="1"/>
  <c r="AJ31" i="5" s="1"/>
  <c r="AK31" i="5" a="1"/>
  <c r="AK31" i="5" s="1"/>
  <c r="AL31" i="5" a="1"/>
  <c r="AL31" i="5" s="1"/>
  <c r="AM31" i="5" a="1"/>
  <c r="AM31" i="5" s="1"/>
  <c r="AN31" i="5" a="1"/>
  <c r="AN31" i="5" s="1"/>
  <c r="AO31" i="5" a="1"/>
  <c r="AO31" i="5" s="1"/>
  <c r="AP31" i="5" a="1"/>
  <c r="AP31" i="5" s="1"/>
  <c r="AQ31" i="5" a="1"/>
  <c r="AQ31" i="5" s="1"/>
  <c r="AR31" i="5" a="1"/>
  <c r="AR31" i="5" s="1"/>
  <c r="AS31" i="5" a="1"/>
  <c r="AS31" i="5" s="1"/>
  <c r="AT31" i="5" a="1"/>
  <c r="AT31" i="5" s="1"/>
  <c r="AU31" i="5" a="1"/>
  <c r="AU31" i="5" s="1"/>
  <c r="AV31" i="5" a="1"/>
  <c r="AV31" i="5" s="1"/>
  <c r="AW31" i="5" a="1"/>
  <c r="AW31" i="5" s="1"/>
  <c r="AX31" i="5" a="1"/>
  <c r="AX31" i="5" s="1"/>
  <c r="AY31" i="5" a="1"/>
  <c r="AY31" i="5" s="1"/>
  <c r="AZ31" i="5" a="1"/>
  <c r="AZ31" i="5" s="1"/>
  <c r="BA31" i="5" a="1"/>
  <c r="BA31" i="5" s="1"/>
  <c r="BB31" i="5" a="1"/>
  <c r="BB31" i="5" s="1"/>
  <c r="BC31" i="5" a="1"/>
  <c r="BC31" i="5" s="1"/>
  <c r="BD31" i="5" a="1"/>
  <c r="BD31" i="5" s="1"/>
  <c r="BE31" i="5" a="1"/>
  <c r="BE31" i="5" s="1"/>
  <c r="BF31" i="5" a="1"/>
  <c r="BF31" i="5" s="1"/>
  <c r="BG31" i="5" a="1"/>
  <c r="BG31" i="5" s="1"/>
  <c r="AF32" i="5" a="1"/>
  <c r="AF32" i="5" s="1"/>
  <c r="AG32" i="5" a="1"/>
  <c r="AG32" i="5" s="1"/>
  <c r="AH32" i="5" a="1"/>
  <c r="AH32" i="5" s="1"/>
  <c r="AI32" i="5" a="1"/>
  <c r="AI32" i="5" s="1"/>
  <c r="AJ32" i="5" a="1"/>
  <c r="AJ32" i="5" s="1"/>
  <c r="AK32" i="5" a="1"/>
  <c r="AK32" i="5" s="1"/>
  <c r="AL32" i="5" a="1"/>
  <c r="AL32" i="5" s="1"/>
  <c r="AM32" i="5" a="1"/>
  <c r="AM32" i="5" s="1"/>
  <c r="AN32" i="5" a="1"/>
  <c r="AN32" i="5" s="1"/>
  <c r="AO32" i="5" a="1"/>
  <c r="AO32" i="5" s="1"/>
  <c r="AP32" i="5" a="1"/>
  <c r="AP32" i="5" s="1"/>
  <c r="AQ32" i="5" a="1"/>
  <c r="AQ32" i="5" s="1"/>
  <c r="AR32" i="5" a="1"/>
  <c r="AR32" i="5" s="1"/>
  <c r="AS32" i="5" a="1"/>
  <c r="AS32" i="5" s="1"/>
  <c r="AT32" i="5" a="1"/>
  <c r="AT32" i="5" s="1"/>
  <c r="AU32" i="5" a="1"/>
  <c r="AU32" i="5" s="1"/>
  <c r="AV32" i="5" a="1"/>
  <c r="AV32" i="5" s="1"/>
  <c r="AW32" i="5" a="1"/>
  <c r="AW32" i="5" s="1"/>
  <c r="AX32" i="5" a="1"/>
  <c r="AX32" i="5" s="1"/>
  <c r="AY32" i="5" a="1"/>
  <c r="AY32" i="5" s="1"/>
  <c r="AZ32" i="5" a="1"/>
  <c r="AZ32" i="5" s="1"/>
  <c r="BA32" i="5" a="1"/>
  <c r="BA32" i="5" s="1"/>
  <c r="BB32" i="5" a="1"/>
  <c r="BB32" i="5" s="1"/>
  <c r="BC32" i="5" a="1"/>
  <c r="BC32" i="5" s="1"/>
  <c r="BD32" i="5" a="1"/>
  <c r="BD32" i="5" s="1"/>
  <c r="BE32" i="5" a="1"/>
  <c r="BE32" i="5" s="1"/>
  <c r="BF32" i="5" a="1"/>
  <c r="BF32" i="5" s="1"/>
  <c r="BG32" i="5" a="1"/>
  <c r="BG32" i="5" s="1"/>
  <c r="AF33" i="5" a="1"/>
  <c r="AF33" i="5" s="1"/>
  <c r="AG33" i="5" a="1"/>
  <c r="AG33" i="5" s="1"/>
  <c r="AH33" i="5" a="1"/>
  <c r="AH33" i="5" s="1"/>
  <c r="AI33" i="5" a="1"/>
  <c r="AI33" i="5" s="1"/>
  <c r="AJ33" i="5" a="1"/>
  <c r="AJ33" i="5" s="1"/>
  <c r="AK33" i="5" a="1"/>
  <c r="AK33" i="5" s="1"/>
  <c r="AL33" i="5" a="1"/>
  <c r="AL33" i="5" s="1"/>
  <c r="AM33" i="5" a="1"/>
  <c r="AM33" i="5" s="1"/>
  <c r="AN33" i="5" a="1"/>
  <c r="AN33" i="5" s="1"/>
  <c r="AO33" i="5" a="1"/>
  <c r="AO33" i="5" s="1"/>
  <c r="AP33" i="5" a="1"/>
  <c r="AP33" i="5" s="1"/>
  <c r="AQ33" i="5" a="1"/>
  <c r="AQ33" i="5" s="1"/>
  <c r="AR33" i="5" a="1"/>
  <c r="AR33" i="5" s="1"/>
  <c r="AS33" i="5" a="1"/>
  <c r="AS33" i="5" s="1"/>
  <c r="AT33" i="5" a="1"/>
  <c r="AT33" i="5" s="1"/>
  <c r="AU33" i="5" a="1"/>
  <c r="AU33" i="5" s="1"/>
  <c r="AV33" i="5" a="1"/>
  <c r="AV33" i="5" s="1"/>
  <c r="AW33" i="5" a="1"/>
  <c r="AW33" i="5" s="1"/>
  <c r="AX33" i="5" a="1"/>
  <c r="AX33" i="5" s="1"/>
  <c r="AY33" i="5" a="1"/>
  <c r="AY33" i="5" s="1"/>
  <c r="AZ33" i="5" a="1"/>
  <c r="AZ33" i="5" s="1"/>
  <c r="BA33" i="5" a="1"/>
  <c r="BA33" i="5" s="1"/>
  <c r="BB33" i="5" a="1"/>
  <c r="BB33" i="5" s="1"/>
  <c r="BC33" i="5" a="1"/>
  <c r="BC33" i="5" s="1"/>
  <c r="BD33" i="5" a="1"/>
  <c r="BD33" i="5" s="1"/>
  <c r="BE33" i="5" a="1"/>
  <c r="BE33" i="5" s="1"/>
  <c r="BF33" i="5" a="1"/>
  <c r="BF33" i="5" s="1"/>
  <c r="BG33" i="5" a="1"/>
  <c r="BG33" i="5" s="1"/>
  <c r="AF34" i="5" a="1"/>
  <c r="AF34" i="5" s="1"/>
  <c r="AG34" i="5" a="1"/>
  <c r="AG34" i="5" s="1"/>
  <c r="AH34" i="5" a="1"/>
  <c r="AH34" i="5" s="1"/>
  <c r="AI34" i="5" a="1"/>
  <c r="AI34" i="5" s="1"/>
  <c r="AJ34" i="5" a="1"/>
  <c r="AJ34" i="5" s="1"/>
  <c r="AK34" i="5" a="1"/>
  <c r="AK34" i="5" s="1"/>
  <c r="AL34" i="5" a="1"/>
  <c r="AL34" i="5" s="1"/>
  <c r="AM34" i="5" a="1"/>
  <c r="AM34" i="5" s="1"/>
  <c r="AN34" i="5" a="1"/>
  <c r="AN34" i="5" s="1"/>
  <c r="AO34" i="5" a="1"/>
  <c r="AO34" i="5" s="1"/>
  <c r="AP34" i="5" a="1"/>
  <c r="AP34" i="5" s="1"/>
  <c r="AQ34" i="5" a="1"/>
  <c r="AQ34" i="5" s="1"/>
  <c r="AR34" i="5" a="1"/>
  <c r="AR34" i="5" s="1"/>
  <c r="AS34" i="5" a="1"/>
  <c r="AS34" i="5" s="1"/>
  <c r="AT34" i="5" a="1"/>
  <c r="AT34" i="5" s="1"/>
  <c r="AU34" i="5" a="1"/>
  <c r="AU34" i="5" s="1"/>
  <c r="AV34" i="5" a="1"/>
  <c r="AV34" i="5" s="1"/>
  <c r="AW34" i="5" a="1"/>
  <c r="AW34" i="5" s="1"/>
  <c r="AX34" i="5" a="1"/>
  <c r="AX34" i="5" s="1"/>
  <c r="AY34" i="5" a="1"/>
  <c r="AY34" i="5" s="1"/>
  <c r="AZ34" i="5" a="1"/>
  <c r="AZ34" i="5" s="1"/>
  <c r="BA34" i="5" a="1"/>
  <c r="BA34" i="5" s="1"/>
  <c r="BB34" i="5" a="1"/>
  <c r="BB34" i="5" s="1"/>
  <c r="BC34" i="5" a="1"/>
  <c r="BC34" i="5" s="1"/>
  <c r="BD34" i="5" a="1"/>
  <c r="BD34" i="5" s="1"/>
  <c r="BE34" i="5" a="1"/>
  <c r="BE34" i="5" s="1"/>
  <c r="BF34" i="5" a="1"/>
  <c r="BF34" i="5" s="1"/>
  <c r="BG34" i="5" a="1"/>
  <c r="BG34" i="5" s="1"/>
  <c r="AF35" i="5" a="1"/>
  <c r="AF35" i="5" s="1"/>
  <c r="AG35" i="5" a="1"/>
  <c r="AG35" i="5" s="1"/>
  <c r="AH35" i="5" a="1"/>
  <c r="AH35" i="5" s="1"/>
  <c r="AI35" i="5" a="1"/>
  <c r="AI35" i="5" s="1"/>
  <c r="AJ35" i="5" a="1"/>
  <c r="AJ35" i="5" s="1"/>
  <c r="AK35" i="5" a="1"/>
  <c r="AK35" i="5" s="1"/>
  <c r="AL35" i="5" a="1"/>
  <c r="AL35" i="5" s="1"/>
  <c r="AM35" i="5" a="1"/>
  <c r="AM35" i="5" s="1"/>
  <c r="AN35" i="5" a="1"/>
  <c r="AN35" i="5" s="1"/>
  <c r="AO35" i="5" a="1"/>
  <c r="AO35" i="5" s="1"/>
  <c r="AP35" i="5" a="1"/>
  <c r="AP35" i="5" s="1"/>
  <c r="AQ35" i="5" a="1"/>
  <c r="AQ35" i="5" s="1"/>
  <c r="AR35" i="5" a="1"/>
  <c r="AR35" i="5" s="1"/>
  <c r="AS35" i="5" a="1"/>
  <c r="AS35" i="5" s="1"/>
  <c r="AT35" i="5" a="1"/>
  <c r="AT35" i="5" s="1"/>
  <c r="AU35" i="5" a="1"/>
  <c r="AU35" i="5" s="1"/>
  <c r="AV35" i="5" a="1"/>
  <c r="AV35" i="5" s="1"/>
  <c r="AW35" i="5" a="1"/>
  <c r="AW35" i="5" s="1"/>
  <c r="AX35" i="5" a="1"/>
  <c r="AX35" i="5" s="1"/>
  <c r="AY35" i="5" a="1"/>
  <c r="AY35" i="5" s="1"/>
  <c r="AZ35" i="5" a="1"/>
  <c r="AZ35" i="5" s="1"/>
  <c r="BA35" i="5" a="1"/>
  <c r="BA35" i="5" s="1"/>
  <c r="BB35" i="5" a="1"/>
  <c r="BB35" i="5" s="1"/>
  <c r="BC35" i="5" a="1"/>
  <c r="BC35" i="5" s="1"/>
  <c r="BD35" i="5" a="1"/>
  <c r="BD35" i="5" s="1"/>
  <c r="BE35" i="5" a="1"/>
  <c r="BE35" i="5" s="1"/>
  <c r="BF35" i="5" a="1"/>
  <c r="BF35" i="5" s="1"/>
  <c r="BG35" i="5" a="1"/>
  <c r="BG35" i="5" s="1"/>
  <c r="AF36" i="5" a="1"/>
  <c r="AF36" i="5" s="1"/>
  <c r="AG36" i="5" a="1"/>
  <c r="AG36" i="5" s="1"/>
  <c r="AH36" i="5" a="1"/>
  <c r="AH36" i="5" s="1"/>
  <c r="AI36" i="5" a="1"/>
  <c r="AI36" i="5" s="1"/>
  <c r="AJ36" i="5" a="1"/>
  <c r="AJ36" i="5" s="1"/>
  <c r="AK36" i="5" a="1"/>
  <c r="AK36" i="5" s="1"/>
  <c r="AL36" i="5" a="1"/>
  <c r="AL36" i="5" s="1"/>
  <c r="AM36" i="5" a="1"/>
  <c r="AM36" i="5" s="1"/>
  <c r="AN36" i="5" a="1"/>
  <c r="AN36" i="5" s="1"/>
  <c r="AO36" i="5" a="1"/>
  <c r="AO36" i="5" s="1"/>
  <c r="AP36" i="5" a="1"/>
  <c r="AP36" i="5" s="1"/>
  <c r="AQ36" i="5" a="1"/>
  <c r="AQ36" i="5" s="1"/>
  <c r="AR36" i="5" a="1"/>
  <c r="AR36" i="5" s="1"/>
  <c r="AS36" i="5" a="1"/>
  <c r="AS36" i="5" s="1"/>
  <c r="AT36" i="5" a="1"/>
  <c r="AT36" i="5" s="1"/>
  <c r="AU36" i="5" a="1"/>
  <c r="AU36" i="5" s="1"/>
  <c r="AV36" i="5" a="1"/>
  <c r="AV36" i="5" s="1"/>
  <c r="AW36" i="5" a="1"/>
  <c r="AW36" i="5" s="1"/>
  <c r="AX36" i="5" a="1"/>
  <c r="AX36" i="5" s="1"/>
  <c r="AY36" i="5" a="1"/>
  <c r="AY36" i="5" s="1"/>
  <c r="AZ36" i="5" a="1"/>
  <c r="AZ36" i="5" s="1"/>
  <c r="BA36" i="5" a="1"/>
  <c r="BA36" i="5" s="1"/>
  <c r="BB36" i="5" a="1"/>
  <c r="BB36" i="5" s="1"/>
  <c r="BC36" i="5" a="1"/>
  <c r="BC36" i="5" s="1"/>
  <c r="BD36" i="5" a="1"/>
  <c r="BD36" i="5" s="1"/>
  <c r="BE36" i="5" a="1"/>
  <c r="BE36" i="5" s="1"/>
  <c r="BF36" i="5" a="1"/>
  <c r="BF36" i="5" s="1"/>
  <c r="BG36" i="5" a="1"/>
  <c r="BG36" i="5" s="1"/>
  <c r="AF37" i="5" a="1"/>
  <c r="AF37" i="5" s="1"/>
  <c r="AG37" i="5" a="1"/>
  <c r="AG37" i="5" s="1"/>
  <c r="AH37" i="5" a="1"/>
  <c r="AH37" i="5" s="1"/>
  <c r="AI37" i="5" a="1"/>
  <c r="AI37" i="5" s="1"/>
  <c r="AJ37" i="5" a="1"/>
  <c r="AJ37" i="5" s="1"/>
  <c r="AK37" i="5" a="1"/>
  <c r="AK37" i="5" s="1"/>
  <c r="AL37" i="5" a="1"/>
  <c r="AL37" i="5" s="1"/>
  <c r="AM37" i="5" a="1"/>
  <c r="AM37" i="5" s="1"/>
  <c r="AN37" i="5" a="1"/>
  <c r="AN37" i="5" s="1"/>
  <c r="AO37" i="5" a="1"/>
  <c r="AO37" i="5" s="1"/>
  <c r="AP37" i="5" a="1"/>
  <c r="AP37" i="5" s="1"/>
  <c r="AQ37" i="5" a="1"/>
  <c r="AQ37" i="5" s="1"/>
  <c r="AR37" i="5" a="1"/>
  <c r="AR37" i="5" s="1"/>
  <c r="AS37" i="5" a="1"/>
  <c r="AS37" i="5" s="1"/>
  <c r="AT37" i="5" a="1"/>
  <c r="AT37" i="5" s="1"/>
  <c r="AU37" i="5" a="1"/>
  <c r="AU37" i="5" s="1"/>
  <c r="AV37" i="5" a="1"/>
  <c r="AV37" i="5" s="1"/>
  <c r="AW37" i="5" a="1"/>
  <c r="AW37" i="5" s="1"/>
  <c r="AX37" i="5" a="1"/>
  <c r="AX37" i="5" s="1"/>
  <c r="AY37" i="5" a="1"/>
  <c r="AY37" i="5" s="1"/>
  <c r="AZ37" i="5" a="1"/>
  <c r="AZ37" i="5" s="1"/>
  <c r="BA37" i="5" a="1"/>
  <c r="BA37" i="5" s="1"/>
  <c r="BB37" i="5" a="1"/>
  <c r="BB37" i="5" s="1"/>
  <c r="BC37" i="5" a="1"/>
  <c r="BC37" i="5" s="1"/>
  <c r="BD37" i="5" a="1"/>
  <c r="BD37" i="5" s="1"/>
  <c r="BE37" i="5" a="1"/>
  <c r="BE37" i="5" s="1"/>
  <c r="BF37" i="5" a="1"/>
  <c r="BF37" i="5" s="1"/>
  <c r="BG37" i="5" a="1"/>
  <c r="BG37" i="5" s="1"/>
  <c r="AF38" i="5" a="1"/>
  <c r="AF38" i="5" s="1"/>
  <c r="AG38" i="5" a="1"/>
  <c r="AG38" i="5" s="1"/>
  <c r="AH38" i="5" a="1"/>
  <c r="AH38" i="5" s="1"/>
  <c r="AI38" i="5" a="1"/>
  <c r="AI38" i="5" s="1"/>
  <c r="AJ38" i="5" a="1"/>
  <c r="AJ38" i="5" s="1"/>
  <c r="AK38" i="5" a="1"/>
  <c r="AK38" i="5" s="1"/>
  <c r="AL38" i="5" a="1"/>
  <c r="AL38" i="5" s="1"/>
  <c r="AM38" i="5" a="1"/>
  <c r="AM38" i="5" s="1"/>
  <c r="AN38" i="5" a="1"/>
  <c r="AN38" i="5" s="1"/>
  <c r="AO38" i="5" a="1"/>
  <c r="AO38" i="5" s="1"/>
  <c r="AP38" i="5" a="1"/>
  <c r="AP38" i="5" s="1"/>
  <c r="AQ38" i="5" a="1"/>
  <c r="AQ38" i="5" s="1"/>
  <c r="AR38" i="5" a="1"/>
  <c r="AR38" i="5" s="1"/>
  <c r="AS38" i="5" a="1"/>
  <c r="AS38" i="5" s="1"/>
  <c r="AT38" i="5" a="1"/>
  <c r="AT38" i="5" s="1"/>
  <c r="AU38" i="5" a="1"/>
  <c r="AU38" i="5" s="1"/>
  <c r="AV38" i="5" a="1"/>
  <c r="AV38" i="5" s="1"/>
  <c r="AW38" i="5" a="1"/>
  <c r="AW38" i="5" s="1"/>
  <c r="AX38" i="5" a="1"/>
  <c r="AX38" i="5" s="1"/>
  <c r="AY38" i="5" a="1"/>
  <c r="AY38" i="5" s="1"/>
  <c r="AZ38" i="5" a="1"/>
  <c r="AZ38" i="5" s="1"/>
  <c r="BA38" i="5" a="1"/>
  <c r="BA38" i="5" s="1"/>
  <c r="BB38" i="5" a="1"/>
  <c r="BB38" i="5" s="1"/>
  <c r="BC38" i="5" a="1"/>
  <c r="BC38" i="5" s="1"/>
  <c r="BD38" i="5" a="1"/>
  <c r="BD38" i="5" s="1"/>
  <c r="BE38" i="5" a="1"/>
  <c r="BE38" i="5" s="1"/>
  <c r="BF38" i="5" a="1"/>
  <c r="BF38" i="5" s="1"/>
  <c r="BG38" i="5" a="1"/>
  <c r="BG38" i="5" s="1"/>
  <c r="AF39" i="5" a="1"/>
  <c r="AF39" i="5" s="1"/>
  <c r="AG39" i="5" a="1"/>
  <c r="AG39" i="5" s="1"/>
  <c r="AH39" i="5" a="1"/>
  <c r="AH39" i="5" s="1"/>
  <c r="AI39" i="5" a="1"/>
  <c r="AI39" i="5" s="1"/>
  <c r="AJ39" i="5" a="1"/>
  <c r="AJ39" i="5" s="1"/>
  <c r="AK39" i="5" a="1"/>
  <c r="AK39" i="5" s="1"/>
  <c r="AL39" i="5" a="1"/>
  <c r="AL39" i="5" s="1"/>
  <c r="AM39" i="5" a="1"/>
  <c r="AM39" i="5" s="1"/>
  <c r="AN39" i="5" a="1"/>
  <c r="AN39" i="5" s="1"/>
  <c r="AO39" i="5" a="1"/>
  <c r="AO39" i="5" s="1"/>
  <c r="AP39" i="5" a="1"/>
  <c r="AP39" i="5" s="1"/>
  <c r="AQ39" i="5" a="1"/>
  <c r="AQ39" i="5" s="1"/>
  <c r="AR39" i="5" a="1"/>
  <c r="AR39" i="5" s="1"/>
  <c r="AS39" i="5" a="1"/>
  <c r="AS39" i="5" s="1"/>
  <c r="AT39" i="5" a="1"/>
  <c r="AT39" i="5" s="1"/>
  <c r="AU39" i="5" a="1"/>
  <c r="AU39" i="5" s="1"/>
  <c r="AV39" i="5" a="1"/>
  <c r="AV39" i="5" s="1"/>
  <c r="AW39" i="5" a="1"/>
  <c r="AW39" i="5" s="1"/>
  <c r="AX39" i="5" a="1"/>
  <c r="AX39" i="5" s="1"/>
  <c r="AY39" i="5" a="1"/>
  <c r="AY39" i="5" s="1"/>
  <c r="AZ39" i="5" a="1"/>
  <c r="AZ39" i="5" s="1"/>
  <c r="BA39" i="5" a="1"/>
  <c r="BA39" i="5" s="1"/>
  <c r="BB39" i="5" a="1"/>
  <c r="BB39" i="5" s="1"/>
  <c r="BC39" i="5" a="1"/>
  <c r="BC39" i="5" s="1"/>
  <c r="BD39" i="5" a="1"/>
  <c r="BD39" i="5" s="1"/>
  <c r="BE39" i="5" a="1"/>
  <c r="BE39" i="5" s="1"/>
  <c r="BF39" i="5" a="1"/>
  <c r="BF39" i="5" s="1"/>
  <c r="BG39" i="5" a="1"/>
  <c r="BG39" i="5" s="1"/>
  <c r="AF40" i="5" a="1"/>
  <c r="AF40" i="5" s="1"/>
  <c r="AG40" i="5" a="1"/>
  <c r="AG40" i="5" s="1"/>
  <c r="AH40" i="5" a="1"/>
  <c r="AH40" i="5" s="1"/>
  <c r="AI40" i="5" a="1"/>
  <c r="AI40" i="5" s="1"/>
  <c r="AJ40" i="5" a="1"/>
  <c r="AJ40" i="5" s="1"/>
  <c r="AK40" i="5" a="1"/>
  <c r="AK40" i="5" s="1"/>
  <c r="AL40" i="5" a="1"/>
  <c r="AL40" i="5" s="1"/>
  <c r="AM40" i="5" a="1"/>
  <c r="AM40" i="5" s="1"/>
  <c r="AN40" i="5" a="1"/>
  <c r="AN40" i="5" s="1"/>
  <c r="AO40" i="5" a="1"/>
  <c r="AO40" i="5" s="1"/>
  <c r="AP40" i="5" a="1"/>
  <c r="AP40" i="5" s="1"/>
  <c r="AQ40" i="5" a="1"/>
  <c r="AQ40" i="5" s="1"/>
  <c r="AR40" i="5" a="1"/>
  <c r="AR40" i="5" s="1"/>
  <c r="AS40" i="5" a="1"/>
  <c r="AS40" i="5" s="1"/>
  <c r="AT40" i="5" a="1"/>
  <c r="AT40" i="5" s="1"/>
  <c r="AU40" i="5" a="1"/>
  <c r="AU40" i="5" s="1"/>
  <c r="AV40" i="5" a="1"/>
  <c r="AV40" i="5" s="1"/>
  <c r="AW40" i="5" a="1"/>
  <c r="AW40" i="5" s="1"/>
  <c r="AX40" i="5" a="1"/>
  <c r="AX40" i="5" s="1"/>
  <c r="AY40" i="5" a="1"/>
  <c r="AY40" i="5" s="1"/>
  <c r="AZ40" i="5" a="1"/>
  <c r="AZ40" i="5" s="1"/>
  <c r="BA40" i="5" a="1"/>
  <c r="BA40" i="5" s="1"/>
  <c r="BB40" i="5" a="1"/>
  <c r="BB40" i="5" s="1"/>
  <c r="BC40" i="5" a="1"/>
  <c r="BC40" i="5" s="1"/>
  <c r="BD40" i="5" a="1"/>
  <c r="BD40" i="5" s="1"/>
  <c r="BE40" i="5" a="1"/>
  <c r="BE40" i="5" s="1"/>
  <c r="BF40" i="5" a="1"/>
  <c r="BF40" i="5" s="1"/>
  <c r="BG40" i="5" a="1"/>
  <c r="BG40" i="5" s="1"/>
  <c r="AF41" i="5" a="1"/>
  <c r="AF41" i="5" s="1"/>
  <c r="AG41" i="5" a="1"/>
  <c r="AG41" i="5" s="1"/>
  <c r="AH41" i="5" a="1"/>
  <c r="AH41" i="5" s="1"/>
  <c r="AI41" i="5" a="1"/>
  <c r="AI41" i="5" s="1"/>
  <c r="AJ41" i="5" a="1"/>
  <c r="AJ41" i="5" s="1"/>
  <c r="AK41" i="5" a="1"/>
  <c r="AK41" i="5" s="1"/>
  <c r="AL41" i="5" a="1"/>
  <c r="AL41" i="5" s="1"/>
  <c r="AM41" i="5" a="1"/>
  <c r="AM41" i="5" s="1"/>
  <c r="AN41" i="5" a="1"/>
  <c r="AN41" i="5" s="1"/>
  <c r="AO41" i="5" a="1"/>
  <c r="AO41" i="5" s="1"/>
  <c r="AP41" i="5" a="1"/>
  <c r="AP41" i="5" s="1"/>
  <c r="AQ41" i="5" a="1"/>
  <c r="AQ41" i="5" s="1"/>
  <c r="AR41" i="5" a="1"/>
  <c r="AR41" i="5" s="1"/>
  <c r="AS41" i="5" a="1"/>
  <c r="AS41" i="5" s="1"/>
  <c r="AT41" i="5" a="1"/>
  <c r="AT41" i="5" s="1"/>
  <c r="AU41" i="5" a="1"/>
  <c r="AU41" i="5" s="1"/>
  <c r="AV41" i="5" a="1"/>
  <c r="AV41" i="5" s="1"/>
  <c r="AW41" i="5" a="1"/>
  <c r="AW41" i="5" s="1"/>
  <c r="AX41" i="5" a="1"/>
  <c r="AX41" i="5" s="1"/>
  <c r="AY41" i="5" a="1"/>
  <c r="AY41" i="5" s="1"/>
  <c r="AZ41" i="5" a="1"/>
  <c r="AZ41" i="5" s="1"/>
  <c r="BA41" i="5" a="1"/>
  <c r="BA41" i="5" s="1"/>
  <c r="BB41" i="5" a="1"/>
  <c r="BB41" i="5" s="1"/>
  <c r="BC41" i="5" a="1"/>
  <c r="BC41" i="5" s="1"/>
  <c r="BD41" i="5" a="1"/>
  <c r="BD41" i="5" s="1"/>
  <c r="BE41" i="5" a="1"/>
  <c r="BE41" i="5" s="1"/>
  <c r="BF41" i="5" a="1"/>
  <c r="BF41" i="5" s="1"/>
  <c r="BG41" i="5" a="1"/>
  <c r="BG41" i="5" s="1"/>
  <c r="AF42" i="5" a="1"/>
  <c r="AF42" i="5" s="1"/>
  <c r="AG42" i="5" a="1"/>
  <c r="AG42" i="5" s="1"/>
  <c r="AH42" i="5" a="1"/>
  <c r="AH42" i="5" s="1"/>
  <c r="AI42" i="5" a="1"/>
  <c r="AI42" i="5" s="1"/>
  <c r="AJ42" i="5" a="1"/>
  <c r="AJ42" i="5" s="1"/>
  <c r="AK42" i="5" a="1"/>
  <c r="AK42" i="5" s="1"/>
  <c r="AL42" i="5" a="1"/>
  <c r="AL42" i="5" s="1"/>
  <c r="AM42" i="5" a="1"/>
  <c r="AM42" i="5" s="1"/>
  <c r="AN42" i="5" a="1"/>
  <c r="AN42" i="5" s="1"/>
  <c r="AO42" i="5" a="1"/>
  <c r="AO42" i="5" s="1"/>
  <c r="AP42" i="5" a="1"/>
  <c r="AP42" i="5" s="1"/>
  <c r="AQ42" i="5" a="1"/>
  <c r="AQ42" i="5" s="1"/>
  <c r="AR42" i="5" a="1"/>
  <c r="AR42" i="5" s="1"/>
  <c r="AS42" i="5" a="1"/>
  <c r="AS42" i="5" s="1"/>
  <c r="AT42" i="5" a="1"/>
  <c r="AT42" i="5" s="1"/>
  <c r="AU42" i="5" a="1"/>
  <c r="AU42" i="5" s="1"/>
  <c r="AV42" i="5" a="1"/>
  <c r="AV42" i="5" s="1"/>
  <c r="AW42" i="5" a="1"/>
  <c r="AW42" i="5" s="1"/>
  <c r="AX42" i="5" a="1"/>
  <c r="AX42" i="5" s="1"/>
  <c r="AY42" i="5" a="1"/>
  <c r="AY42" i="5" s="1"/>
  <c r="AZ42" i="5" a="1"/>
  <c r="AZ42" i="5" s="1"/>
  <c r="BA42" i="5" a="1"/>
  <c r="BA42" i="5" s="1"/>
  <c r="BB42" i="5" a="1"/>
  <c r="BB42" i="5" s="1"/>
  <c r="BC42" i="5" a="1"/>
  <c r="BC42" i="5" s="1"/>
  <c r="BD42" i="5" a="1"/>
  <c r="BD42" i="5" s="1"/>
  <c r="BE42" i="5" a="1"/>
  <c r="BE42" i="5" s="1"/>
  <c r="BF42" i="5" a="1"/>
  <c r="BF42" i="5" s="1"/>
  <c r="BG42" i="5" a="1"/>
  <c r="BG42" i="5" s="1"/>
  <c r="AF43" i="5" a="1"/>
  <c r="AF43" i="5" s="1"/>
  <c r="AG43" i="5" a="1"/>
  <c r="AG43" i="5" s="1"/>
  <c r="AH43" i="5" a="1"/>
  <c r="AH43" i="5" s="1"/>
  <c r="AI43" i="5" a="1"/>
  <c r="AI43" i="5" s="1"/>
  <c r="AJ43" i="5" a="1"/>
  <c r="AJ43" i="5" s="1"/>
  <c r="AK43" i="5" a="1"/>
  <c r="AK43" i="5" s="1"/>
  <c r="AL43" i="5" a="1"/>
  <c r="AL43" i="5" s="1"/>
  <c r="AM43" i="5" a="1"/>
  <c r="AM43" i="5" s="1"/>
  <c r="AN43" i="5" a="1"/>
  <c r="AN43" i="5" s="1"/>
  <c r="AO43" i="5" a="1"/>
  <c r="AO43" i="5" s="1"/>
  <c r="AP43" i="5" a="1"/>
  <c r="AP43" i="5" s="1"/>
  <c r="AQ43" i="5" a="1"/>
  <c r="AQ43" i="5" s="1"/>
  <c r="AR43" i="5" a="1"/>
  <c r="AR43" i="5" s="1"/>
  <c r="AS43" i="5" a="1"/>
  <c r="AS43" i="5" s="1"/>
  <c r="AT43" i="5" a="1"/>
  <c r="AT43" i="5" s="1"/>
  <c r="AU43" i="5" a="1"/>
  <c r="AU43" i="5" s="1"/>
  <c r="AV43" i="5" a="1"/>
  <c r="AV43" i="5" s="1"/>
  <c r="AW43" i="5" a="1"/>
  <c r="AW43" i="5" s="1"/>
  <c r="AX43" i="5" a="1"/>
  <c r="AX43" i="5" s="1"/>
  <c r="AY43" i="5" a="1"/>
  <c r="AY43" i="5" s="1"/>
  <c r="AZ43" i="5" a="1"/>
  <c r="AZ43" i="5" s="1"/>
  <c r="BA43" i="5" a="1"/>
  <c r="BA43" i="5" s="1"/>
  <c r="BB43" i="5" a="1"/>
  <c r="BB43" i="5" s="1"/>
  <c r="BC43" i="5" a="1"/>
  <c r="BC43" i="5" s="1"/>
  <c r="BD43" i="5" a="1"/>
  <c r="BD43" i="5" s="1"/>
  <c r="BE43" i="5" a="1"/>
  <c r="BE43" i="5" s="1"/>
  <c r="BF43" i="5" a="1"/>
  <c r="BF43" i="5" s="1"/>
  <c r="BG43" i="5" a="1"/>
  <c r="BG43" i="5" s="1"/>
  <c r="AF44" i="5" a="1"/>
  <c r="AF44" i="5" s="1"/>
  <c r="AG44" i="5" a="1"/>
  <c r="AG44" i="5" s="1"/>
  <c r="AH44" i="5" a="1"/>
  <c r="AH44" i="5" s="1"/>
  <c r="AI44" i="5" a="1"/>
  <c r="AI44" i="5" s="1"/>
  <c r="AJ44" i="5" a="1"/>
  <c r="AJ44" i="5" s="1"/>
  <c r="AK44" i="5" a="1"/>
  <c r="AK44" i="5" s="1"/>
  <c r="AL44" i="5" a="1"/>
  <c r="AL44" i="5" s="1"/>
  <c r="AM44" i="5" a="1"/>
  <c r="AM44" i="5" s="1"/>
  <c r="AN44" i="5" a="1"/>
  <c r="AN44" i="5" s="1"/>
  <c r="AO44" i="5" a="1"/>
  <c r="AO44" i="5" s="1"/>
  <c r="AP44" i="5" a="1"/>
  <c r="AP44" i="5" s="1"/>
  <c r="AQ44" i="5" a="1"/>
  <c r="AQ44" i="5" s="1"/>
  <c r="AR44" i="5" a="1"/>
  <c r="AR44" i="5" s="1"/>
  <c r="AS44" i="5" a="1"/>
  <c r="AS44" i="5" s="1"/>
  <c r="AT44" i="5" a="1"/>
  <c r="AT44" i="5" s="1"/>
  <c r="AU44" i="5" a="1"/>
  <c r="AU44" i="5" s="1"/>
  <c r="AV44" i="5" a="1"/>
  <c r="AV44" i="5" s="1"/>
  <c r="AW44" i="5" a="1"/>
  <c r="AW44" i="5" s="1"/>
  <c r="AX44" i="5" a="1"/>
  <c r="AX44" i="5" s="1"/>
  <c r="AY44" i="5" a="1"/>
  <c r="AY44" i="5" s="1"/>
  <c r="AZ44" i="5" a="1"/>
  <c r="AZ44" i="5" s="1"/>
  <c r="BA44" i="5" a="1"/>
  <c r="BA44" i="5" s="1"/>
  <c r="BB44" i="5" a="1"/>
  <c r="BB44" i="5" s="1"/>
  <c r="BC44" i="5" a="1"/>
  <c r="BC44" i="5" s="1"/>
  <c r="BD44" i="5" a="1"/>
  <c r="BD44" i="5" s="1"/>
  <c r="BE44" i="5" a="1"/>
  <c r="BE44" i="5" s="1"/>
  <c r="BF44" i="5" a="1"/>
  <c r="BF44" i="5" s="1"/>
  <c r="BG44" i="5" a="1"/>
  <c r="BG44" i="5" s="1"/>
  <c r="AF45" i="5" a="1"/>
  <c r="AF45" i="5" s="1"/>
  <c r="AG45" i="5" a="1"/>
  <c r="AG45" i="5" s="1"/>
  <c r="AH45" i="5" a="1"/>
  <c r="AH45" i="5" s="1"/>
  <c r="AI45" i="5" a="1"/>
  <c r="AI45" i="5" s="1"/>
  <c r="AJ45" i="5" a="1"/>
  <c r="AJ45" i="5" s="1"/>
  <c r="AK45" i="5" a="1"/>
  <c r="AK45" i="5" s="1"/>
  <c r="AL45" i="5" a="1"/>
  <c r="AL45" i="5" s="1"/>
  <c r="AM45" i="5" a="1"/>
  <c r="AM45" i="5" s="1"/>
  <c r="AN45" i="5" a="1"/>
  <c r="AN45" i="5" s="1"/>
  <c r="AO45" i="5" a="1"/>
  <c r="AO45" i="5" s="1"/>
  <c r="AP45" i="5" a="1"/>
  <c r="AP45" i="5" s="1"/>
  <c r="AQ45" i="5" a="1"/>
  <c r="AQ45" i="5" s="1"/>
  <c r="AR45" i="5" a="1"/>
  <c r="AR45" i="5" s="1"/>
  <c r="AS45" i="5" a="1"/>
  <c r="AS45" i="5" s="1"/>
  <c r="AT45" i="5" a="1"/>
  <c r="AT45" i="5" s="1"/>
  <c r="AU45" i="5" a="1"/>
  <c r="AU45" i="5" s="1"/>
  <c r="AV45" i="5" a="1"/>
  <c r="AV45" i="5" s="1"/>
  <c r="AW45" i="5" a="1"/>
  <c r="AW45" i="5" s="1"/>
  <c r="AX45" i="5" a="1"/>
  <c r="AX45" i="5" s="1"/>
  <c r="AY45" i="5" a="1"/>
  <c r="AY45" i="5" s="1"/>
  <c r="AZ45" i="5" a="1"/>
  <c r="AZ45" i="5" s="1"/>
  <c r="BA45" i="5" a="1"/>
  <c r="BA45" i="5" s="1"/>
  <c r="BB45" i="5" a="1"/>
  <c r="BB45" i="5" s="1"/>
  <c r="BC45" i="5" a="1"/>
  <c r="BC45" i="5" s="1"/>
  <c r="BD45" i="5" a="1"/>
  <c r="BD45" i="5" s="1"/>
  <c r="BE45" i="5" a="1"/>
  <c r="BE45" i="5" s="1"/>
  <c r="BF45" i="5" a="1"/>
  <c r="BF45" i="5" s="1"/>
  <c r="BG45" i="5" a="1"/>
  <c r="BG45" i="5" s="1"/>
  <c r="AF46" i="5" a="1"/>
  <c r="AF46" i="5" s="1"/>
  <c r="AG46" i="5" a="1"/>
  <c r="AG46" i="5" s="1"/>
  <c r="AH46" i="5" a="1"/>
  <c r="AH46" i="5" s="1"/>
  <c r="AI46" i="5" a="1"/>
  <c r="AI46" i="5" s="1"/>
  <c r="AJ46" i="5" a="1"/>
  <c r="AJ46" i="5" s="1"/>
  <c r="AK46" i="5" a="1"/>
  <c r="AK46" i="5" s="1"/>
  <c r="AL46" i="5" a="1"/>
  <c r="AL46" i="5" s="1"/>
  <c r="AM46" i="5" a="1"/>
  <c r="AM46" i="5" s="1"/>
  <c r="AN46" i="5" a="1"/>
  <c r="AN46" i="5" s="1"/>
  <c r="AO46" i="5" a="1"/>
  <c r="AO46" i="5" s="1"/>
  <c r="AP46" i="5" a="1"/>
  <c r="AP46" i="5" s="1"/>
  <c r="AQ46" i="5" a="1"/>
  <c r="AQ46" i="5" s="1"/>
  <c r="AR46" i="5" a="1"/>
  <c r="AR46" i="5" s="1"/>
  <c r="AS46" i="5" a="1"/>
  <c r="AS46" i="5" s="1"/>
  <c r="AT46" i="5" a="1"/>
  <c r="AT46" i="5" s="1"/>
  <c r="AU46" i="5" a="1"/>
  <c r="AU46" i="5" s="1"/>
  <c r="AV46" i="5" a="1"/>
  <c r="AV46" i="5" s="1"/>
  <c r="AW46" i="5" a="1"/>
  <c r="AW46" i="5" s="1"/>
  <c r="AX46" i="5" a="1"/>
  <c r="AX46" i="5" s="1"/>
  <c r="AY46" i="5" a="1"/>
  <c r="AY46" i="5" s="1"/>
  <c r="AZ46" i="5" a="1"/>
  <c r="AZ46" i="5" s="1"/>
  <c r="BA46" i="5" a="1"/>
  <c r="BA46" i="5" s="1"/>
  <c r="BB46" i="5" a="1"/>
  <c r="BB46" i="5" s="1"/>
  <c r="BC46" i="5" a="1"/>
  <c r="BC46" i="5" s="1"/>
  <c r="BD46" i="5" a="1"/>
  <c r="BD46" i="5" s="1"/>
  <c r="BE46" i="5" a="1"/>
  <c r="BE46" i="5" s="1"/>
  <c r="BF46" i="5" a="1"/>
  <c r="BF46" i="5" s="1"/>
  <c r="BG46" i="5" a="1"/>
  <c r="BG46" i="5" s="1"/>
  <c r="AF47" i="5" a="1"/>
  <c r="AF47" i="5" s="1"/>
  <c r="AG47" i="5" a="1"/>
  <c r="AG47" i="5" s="1"/>
  <c r="AH47" i="5" a="1"/>
  <c r="AH47" i="5" s="1"/>
  <c r="AI47" i="5" a="1"/>
  <c r="AI47" i="5" s="1"/>
  <c r="AJ47" i="5" a="1"/>
  <c r="AJ47" i="5" s="1"/>
  <c r="AK47" i="5" a="1"/>
  <c r="AK47" i="5" s="1"/>
  <c r="AL47" i="5" a="1"/>
  <c r="AL47" i="5" s="1"/>
  <c r="AM47" i="5" a="1"/>
  <c r="AM47" i="5" s="1"/>
  <c r="AN47" i="5" a="1"/>
  <c r="AN47" i="5" s="1"/>
  <c r="AO47" i="5" a="1"/>
  <c r="AO47" i="5" s="1"/>
  <c r="AP47" i="5" a="1"/>
  <c r="AP47" i="5" s="1"/>
  <c r="AQ47" i="5" a="1"/>
  <c r="AQ47" i="5" s="1"/>
  <c r="AR47" i="5" a="1"/>
  <c r="AR47" i="5" s="1"/>
  <c r="AS47" i="5" a="1"/>
  <c r="AS47" i="5" s="1"/>
  <c r="AT47" i="5" a="1"/>
  <c r="AT47" i="5" s="1"/>
  <c r="AU47" i="5" a="1"/>
  <c r="AU47" i="5" s="1"/>
  <c r="AV47" i="5" a="1"/>
  <c r="AV47" i="5" s="1"/>
  <c r="AW47" i="5" a="1"/>
  <c r="AW47" i="5" s="1"/>
  <c r="AX47" i="5" a="1"/>
  <c r="AX47" i="5" s="1"/>
  <c r="AY47" i="5" a="1"/>
  <c r="AY47" i="5" s="1"/>
  <c r="AZ47" i="5" a="1"/>
  <c r="AZ47" i="5" s="1"/>
  <c r="BA47" i="5" a="1"/>
  <c r="BA47" i="5" s="1"/>
  <c r="BB47" i="5" a="1"/>
  <c r="BB47" i="5" s="1"/>
  <c r="BC47" i="5" a="1"/>
  <c r="BC47" i="5" s="1"/>
  <c r="BD47" i="5" a="1"/>
  <c r="BD47" i="5" s="1"/>
  <c r="BE47" i="5" a="1"/>
  <c r="BE47" i="5" s="1"/>
  <c r="BF47" i="5" a="1"/>
  <c r="BF47" i="5" s="1"/>
  <c r="BG47" i="5" a="1"/>
  <c r="BG47" i="5" s="1"/>
  <c r="AF48" i="5" a="1"/>
  <c r="AF48" i="5" s="1"/>
  <c r="AG48" i="5" a="1"/>
  <c r="AG48" i="5" s="1"/>
  <c r="AH48" i="5" a="1"/>
  <c r="AH48" i="5" s="1"/>
  <c r="AI48" i="5" a="1"/>
  <c r="AI48" i="5" s="1"/>
  <c r="AJ48" i="5" a="1"/>
  <c r="AJ48" i="5" s="1"/>
  <c r="AK48" i="5" a="1"/>
  <c r="AK48" i="5" s="1"/>
  <c r="AL48" i="5" a="1"/>
  <c r="AL48" i="5" s="1"/>
  <c r="AM48" i="5" a="1"/>
  <c r="AM48" i="5" s="1"/>
  <c r="AN48" i="5" a="1"/>
  <c r="AN48" i="5" s="1"/>
  <c r="AO48" i="5" a="1"/>
  <c r="AO48" i="5" s="1"/>
  <c r="AP48" i="5" a="1"/>
  <c r="AP48" i="5" s="1"/>
  <c r="AQ48" i="5" a="1"/>
  <c r="AQ48" i="5" s="1"/>
  <c r="AR48" i="5" a="1"/>
  <c r="AR48" i="5" s="1"/>
  <c r="AS48" i="5" a="1"/>
  <c r="AS48" i="5" s="1"/>
  <c r="AT48" i="5" a="1"/>
  <c r="AT48" i="5" s="1"/>
  <c r="AU48" i="5" a="1"/>
  <c r="AU48" i="5" s="1"/>
  <c r="AV48" i="5" a="1"/>
  <c r="AV48" i="5" s="1"/>
  <c r="AW48" i="5" a="1"/>
  <c r="AW48" i="5" s="1"/>
  <c r="AX48" i="5" a="1"/>
  <c r="AX48" i="5" s="1"/>
  <c r="AY48" i="5" a="1"/>
  <c r="AY48" i="5" s="1"/>
  <c r="AZ48" i="5" a="1"/>
  <c r="AZ48" i="5" s="1"/>
  <c r="BA48" i="5" a="1"/>
  <c r="BA48" i="5" s="1"/>
  <c r="BB48" i="5" a="1"/>
  <c r="BB48" i="5" s="1"/>
  <c r="BC48" i="5" a="1"/>
  <c r="BC48" i="5" s="1"/>
  <c r="BD48" i="5" a="1"/>
  <c r="BD48" i="5" s="1"/>
  <c r="BE48" i="5" a="1"/>
  <c r="BE48" i="5" s="1"/>
  <c r="BF48" i="5" a="1"/>
  <c r="BF48" i="5" s="1"/>
  <c r="BG48" i="5" a="1"/>
  <c r="BG48" i="5" s="1"/>
  <c r="AF49" i="5" a="1"/>
  <c r="AF49" i="5" s="1"/>
  <c r="AG49" i="5" a="1"/>
  <c r="AG49" i="5" s="1"/>
  <c r="AH49" i="5" a="1"/>
  <c r="AH49" i="5" s="1"/>
  <c r="AI49" i="5" a="1"/>
  <c r="AI49" i="5" s="1"/>
  <c r="AJ49" i="5" a="1"/>
  <c r="AJ49" i="5" s="1"/>
  <c r="AK49" i="5" a="1"/>
  <c r="AK49" i="5" s="1"/>
  <c r="AL49" i="5" a="1"/>
  <c r="AL49" i="5" s="1"/>
  <c r="AM49" i="5" a="1"/>
  <c r="AM49" i="5" s="1"/>
  <c r="AN49" i="5" a="1"/>
  <c r="AN49" i="5" s="1"/>
  <c r="AO49" i="5" a="1"/>
  <c r="AO49" i="5" s="1"/>
  <c r="AP49" i="5" a="1"/>
  <c r="AP49" i="5" s="1"/>
  <c r="AQ49" i="5" a="1"/>
  <c r="AQ49" i="5" s="1"/>
  <c r="AR49" i="5" a="1"/>
  <c r="AR49" i="5" s="1"/>
  <c r="AS49" i="5" a="1"/>
  <c r="AS49" i="5" s="1"/>
  <c r="AT49" i="5" a="1"/>
  <c r="AT49" i="5" s="1"/>
  <c r="AU49" i="5" a="1"/>
  <c r="AU49" i="5" s="1"/>
  <c r="AV49" i="5" a="1"/>
  <c r="AV49" i="5" s="1"/>
  <c r="AW49" i="5" a="1"/>
  <c r="AW49" i="5" s="1"/>
  <c r="AX49" i="5" a="1"/>
  <c r="AX49" i="5" s="1"/>
  <c r="AY49" i="5" a="1"/>
  <c r="AY49" i="5" s="1"/>
  <c r="AZ49" i="5" a="1"/>
  <c r="AZ49" i="5" s="1"/>
  <c r="BA49" i="5" a="1"/>
  <c r="BA49" i="5" s="1"/>
  <c r="BB49" i="5" a="1"/>
  <c r="BB49" i="5" s="1"/>
  <c r="BC49" i="5" a="1"/>
  <c r="BC49" i="5" s="1"/>
  <c r="BD49" i="5" a="1"/>
  <c r="BD49" i="5" s="1"/>
  <c r="BE49" i="5" a="1"/>
  <c r="BE49" i="5" s="1"/>
  <c r="BF49" i="5" a="1"/>
  <c r="BF49" i="5" s="1"/>
  <c r="BG49" i="5" a="1"/>
  <c r="BG49" i="5" s="1"/>
  <c r="AF50" i="5" a="1"/>
  <c r="AF50" i="5" s="1"/>
  <c r="AG50" i="5" a="1"/>
  <c r="AG50" i="5" s="1"/>
  <c r="AH50" i="5" a="1"/>
  <c r="AH50" i="5" s="1"/>
  <c r="AI50" i="5" a="1"/>
  <c r="AI50" i="5" s="1"/>
  <c r="AJ50" i="5" a="1"/>
  <c r="AJ50" i="5" s="1"/>
  <c r="AK50" i="5" a="1"/>
  <c r="AK50" i="5" s="1"/>
  <c r="AL50" i="5" a="1"/>
  <c r="AL50" i="5" s="1"/>
  <c r="AM50" i="5" a="1"/>
  <c r="AM50" i="5" s="1"/>
  <c r="AN50" i="5" a="1"/>
  <c r="AN50" i="5" s="1"/>
  <c r="AO50" i="5" a="1"/>
  <c r="AO50" i="5" s="1"/>
  <c r="AP50" i="5" a="1"/>
  <c r="AP50" i="5" s="1"/>
  <c r="AQ50" i="5" a="1"/>
  <c r="AQ50" i="5" s="1"/>
  <c r="AR50" i="5" a="1"/>
  <c r="AR50" i="5" s="1"/>
  <c r="AS50" i="5" a="1"/>
  <c r="AS50" i="5" s="1"/>
  <c r="AT50" i="5" a="1"/>
  <c r="AT50" i="5" s="1"/>
  <c r="AU50" i="5" a="1"/>
  <c r="AU50" i="5" s="1"/>
  <c r="AV50" i="5" a="1"/>
  <c r="AV50" i="5" s="1"/>
  <c r="AW50" i="5" a="1"/>
  <c r="AW50" i="5" s="1"/>
  <c r="AX50" i="5" a="1"/>
  <c r="AX50" i="5" s="1"/>
  <c r="AY50" i="5" a="1"/>
  <c r="AY50" i="5" s="1"/>
  <c r="AZ50" i="5" a="1"/>
  <c r="AZ50" i="5" s="1"/>
  <c r="BA50" i="5" a="1"/>
  <c r="BA50" i="5" s="1"/>
  <c r="BB50" i="5" a="1"/>
  <c r="BB50" i="5" s="1"/>
  <c r="BC50" i="5" a="1"/>
  <c r="BC50" i="5" s="1"/>
  <c r="BD50" i="5" a="1"/>
  <c r="BD50" i="5" s="1"/>
  <c r="BE50" i="5" a="1"/>
  <c r="BE50" i="5" s="1"/>
  <c r="BF50" i="5" a="1"/>
  <c r="BF50" i="5" s="1"/>
  <c r="BG50" i="5" a="1"/>
  <c r="BG50" i="5" s="1"/>
  <c r="AF51" i="5" a="1"/>
  <c r="AF51" i="5" s="1"/>
  <c r="AG51" i="5" a="1"/>
  <c r="AG51" i="5" s="1"/>
  <c r="AH51" i="5" a="1"/>
  <c r="AH51" i="5" s="1"/>
  <c r="AI51" i="5" a="1"/>
  <c r="AI51" i="5" s="1"/>
  <c r="AJ51" i="5" a="1"/>
  <c r="AJ51" i="5" s="1"/>
  <c r="AK51" i="5" a="1"/>
  <c r="AK51" i="5" s="1"/>
  <c r="AL51" i="5" a="1"/>
  <c r="AL51" i="5" s="1"/>
  <c r="AM51" i="5" a="1"/>
  <c r="AM51" i="5" s="1"/>
  <c r="AN51" i="5" a="1"/>
  <c r="AN51" i="5" s="1"/>
  <c r="AO51" i="5" a="1"/>
  <c r="AO51" i="5" s="1"/>
  <c r="AP51" i="5" a="1"/>
  <c r="AP51" i="5" s="1"/>
  <c r="AQ51" i="5" a="1"/>
  <c r="AQ51" i="5" s="1"/>
  <c r="AR51" i="5" a="1"/>
  <c r="AR51" i="5" s="1"/>
  <c r="AS51" i="5" a="1"/>
  <c r="AS51" i="5" s="1"/>
  <c r="AT51" i="5" a="1"/>
  <c r="AT51" i="5" s="1"/>
  <c r="AU51" i="5" a="1"/>
  <c r="AU51" i="5" s="1"/>
  <c r="AV51" i="5" a="1"/>
  <c r="AV51" i="5" s="1"/>
  <c r="AW51" i="5" a="1"/>
  <c r="AW51" i="5" s="1"/>
  <c r="AX51" i="5" a="1"/>
  <c r="AX51" i="5" s="1"/>
  <c r="AY51" i="5" a="1"/>
  <c r="AY51" i="5" s="1"/>
  <c r="AZ51" i="5" a="1"/>
  <c r="AZ51" i="5" s="1"/>
  <c r="BA51" i="5" a="1"/>
  <c r="BA51" i="5" s="1"/>
  <c r="BB51" i="5" a="1"/>
  <c r="BB51" i="5" s="1"/>
  <c r="BC51" i="5" a="1"/>
  <c r="BC51" i="5" s="1"/>
  <c r="BD51" i="5" a="1"/>
  <c r="BD51" i="5" s="1"/>
  <c r="BE51" i="5" a="1"/>
  <c r="BE51" i="5" s="1"/>
  <c r="BF51" i="5" a="1"/>
  <c r="BF51" i="5" s="1"/>
  <c r="BG51" i="5" a="1"/>
  <c r="BG51" i="5" s="1"/>
  <c r="AF52" i="5" a="1"/>
  <c r="AF52" i="5" s="1"/>
  <c r="AG52" i="5" a="1"/>
  <c r="AG52" i="5" s="1"/>
  <c r="AH52" i="5" a="1"/>
  <c r="AH52" i="5" s="1"/>
  <c r="AI52" i="5" a="1"/>
  <c r="AI52" i="5" s="1"/>
  <c r="AJ52" i="5" a="1"/>
  <c r="AJ52" i="5" s="1"/>
  <c r="AK52" i="5" a="1"/>
  <c r="AK52" i="5" s="1"/>
  <c r="AL52" i="5" a="1"/>
  <c r="AL52" i="5" s="1"/>
  <c r="AM52" i="5" a="1"/>
  <c r="AM52" i="5" s="1"/>
  <c r="AN52" i="5" a="1"/>
  <c r="AN52" i="5" s="1"/>
  <c r="AO52" i="5" a="1"/>
  <c r="AO52" i="5" s="1"/>
  <c r="AP52" i="5" a="1"/>
  <c r="AP52" i="5" s="1"/>
  <c r="AQ52" i="5" a="1"/>
  <c r="AQ52" i="5" s="1"/>
  <c r="AR52" i="5" a="1"/>
  <c r="AR52" i="5" s="1"/>
  <c r="AS52" i="5" a="1"/>
  <c r="AS52" i="5" s="1"/>
  <c r="AT52" i="5" a="1"/>
  <c r="AT52" i="5" s="1"/>
  <c r="AU52" i="5" a="1"/>
  <c r="AU52" i="5" s="1"/>
  <c r="AV52" i="5" a="1"/>
  <c r="AV52" i="5" s="1"/>
  <c r="AW52" i="5" a="1"/>
  <c r="AW52" i="5" s="1"/>
  <c r="AX52" i="5" a="1"/>
  <c r="AX52" i="5" s="1"/>
  <c r="AY52" i="5" a="1"/>
  <c r="AY52" i="5" s="1"/>
  <c r="AZ52" i="5" a="1"/>
  <c r="AZ52" i="5" s="1"/>
  <c r="BA52" i="5" a="1"/>
  <c r="BA52" i="5" s="1"/>
  <c r="BB52" i="5" a="1"/>
  <c r="BB52" i="5" s="1"/>
  <c r="BC52" i="5" a="1"/>
  <c r="BC52" i="5" s="1"/>
  <c r="BD52" i="5" a="1"/>
  <c r="BD52" i="5" s="1"/>
  <c r="BE52" i="5" a="1"/>
  <c r="BE52" i="5" s="1"/>
  <c r="BF52" i="5" a="1"/>
  <c r="BF52" i="5" s="1"/>
  <c r="BG52" i="5" a="1"/>
  <c r="BG52" i="5" s="1"/>
  <c r="AF53" i="5" a="1"/>
  <c r="AF53" i="5" s="1"/>
  <c r="AG53" i="5" a="1"/>
  <c r="AG53" i="5" s="1"/>
  <c r="AH53" i="5" a="1"/>
  <c r="AH53" i="5" s="1"/>
  <c r="AI53" i="5" a="1"/>
  <c r="AI53" i="5" s="1"/>
  <c r="AJ53" i="5" a="1"/>
  <c r="AJ53" i="5" s="1"/>
  <c r="AK53" i="5" a="1"/>
  <c r="AK53" i="5" s="1"/>
  <c r="AL53" i="5" a="1"/>
  <c r="AL53" i="5" s="1"/>
  <c r="AM53" i="5" a="1"/>
  <c r="AM53" i="5" s="1"/>
  <c r="AN53" i="5" a="1"/>
  <c r="AN53" i="5" s="1"/>
  <c r="AO53" i="5" a="1"/>
  <c r="AO53" i="5" s="1"/>
  <c r="AP53" i="5" a="1"/>
  <c r="AP53" i="5" s="1"/>
  <c r="AQ53" i="5" a="1"/>
  <c r="AQ53" i="5" s="1"/>
  <c r="AR53" i="5" a="1"/>
  <c r="AR53" i="5" s="1"/>
  <c r="AS53" i="5" a="1"/>
  <c r="AS53" i="5" s="1"/>
  <c r="AT53" i="5" a="1"/>
  <c r="AT53" i="5" s="1"/>
  <c r="AU53" i="5" a="1"/>
  <c r="AU53" i="5" s="1"/>
  <c r="AV53" i="5" a="1"/>
  <c r="AV53" i="5" s="1"/>
  <c r="AW53" i="5" a="1"/>
  <c r="AW53" i="5" s="1"/>
  <c r="AX53" i="5" a="1"/>
  <c r="AX53" i="5" s="1"/>
  <c r="AY53" i="5" a="1"/>
  <c r="AY53" i="5" s="1"/>
  <c r="AZ53" i="5" a="1"/>
  <c r="AZ53" i="5" s="1"/>
  <c r="BA53" i="5" a="1"/>
  <c r="BA53" i="5" s="1"/>
  <c r="BB53" i="5" a="1"/>
  <c r="BB53" i="5" s="1"/>
  <c r="BC53" i="5" a="1"/>
  <c r="BC53" i="5" s="1"/>
  <c r="BD53" i="5" a="1"/>
  <c r="BD53" i="5" s="1"/>
  <c r="BE53" i="5" a="1"/>
  <c r="BE53" i="5" s="1"/>
  <c r="BF53" i="5" a="1"/>
  <c r="BF53" i="5" s="1"/>
  <c r="BG53" i="5" a="1"/>
  <c r="BG53" i="5" s="1"/>
  <c r="AF54" i="5" a="1"/>
  <c r="AF54" i="5" s="1"/>
  <c r="AG54" i="5" a="1"/>
  <c r="AG54" i="5" s="1"/>
  <c r="AH54" i="5" a="1"/>
  <c r="AH54" i="5" s="1"/>
  <c r="AI54" i="5" a="1"/>
  <c r="AI54" i="5" s="1"/>
  <c r="AJ54" i="5" a="1"/>
  <c r="AJ54" i="5" s="1"/>
  <c r="AK54" i="5" a="1"/>
  <c r="AK54" i="5" s="1"/>
  <c r="AL54" i="5" a="1"/>
  <c r="AL54" i="5" s="1"/>
  <c r="AM54" i="5" a="1"/>
  <c r="AM54" i="5" s="1"/>
  <c r="AN54" i="5" a="1"/>
  <c r="AN54" i="5" s="1"/>
  <c r="AO54" i="5" a="1"/>
  <c r="AO54" i="5" s="1"/>
  <c r="AP54" i="5" a="1"/>
  <c r="AP54" i="5" s="1"/>
  <c r="AQ54" i="5" a="1"/>
  <c r="AQ54" i="5" s="1"/>
  <c r="AR54" i="5" a="1"/>
  <c r="AR54" i="5" s="1"/>
  <c r="AS54" i="5" a="1"/>
  <c r="AS54" i="5" s="1"/>
  <c r="AT54" i="5" a="1"/>
  <c r="AT54" i="5" s="1"/>
  <c r="AU54" i="5" a="1"/>
  <c r="AU54" i="5" s="1"/>
  <c r="AV54" i="5" a="1"/>
  <c r="AV54" i="5" s="1"/>
  <c r="AW54" i="5" a="1"/>
  <c r="AW54" i="5" s="1"/>
  <c r="AX54" i="5" a="1"/>
  <c r="AX54" i="5" s="1"/>
  <c r="AY54" i="5" a="1"/>
  <c r="AY54" i="5" s="1"/>
  <c r="AZ54" i="5" a="1"/>
  <c r="AZ54" i="5" s="1"/>
  <c r="BA54" i="5" a="1"/>
  <c r="BA54" i="5" s="1"/>
  <c r="BB54" i="5" a="1"/>
  <c r="BB54" i="5" s="1"/>
  <c r="BC54" i="5" a="1"/>
  <c r="BC54" i="5" s="1"/>
  <c r="BD54" i="5" a="1"/>
  <c r="BD54" i="5" s="1"/>
  <c r="BE54" i="5" a="1"/>
  <c r="BE54" i="5" s="1"/>
  <c r="BF54" i="5" a="1"/>
  <c r="BF54" i="5" s="1"/>
  <c r="BG54" i="5" a="1"/>
  <c r="BG54" i="5" s="1"/>
  <c r="AF55" i="5" a="1"/>
  <c r="AF55" i="5" s="1"/>
  <c r="AG55" i="5" a="1"/>
  <c r="AG55" i="5" s="1"/>
  <c r="AH55" i="5" a="1"/>
  <c r="AH55" i="5" s="1"/>
  <c r="AI55" i="5" a="1"/>
  <c r="AI55" i="5" s="1"/>
  <c r="AJ55" i="5" a="1"/>
  <c r="AJ55" i="5" s="1"/>
  <c r="AK55" i="5" a="1"/>
  <c r="AK55" i="5" s="1"/>
  <c r="AL55" i="5" a="1"/>
  <c r="AL55" i="5" s="1"/>
  <c r="AM55" i="5" a="1"/>
  <c r="AM55" i="5" s="1"/>
  <c r="AN55" i="5" a="1"/>
  <c r="AN55" i="5" s="1"/>
  <c r="AO55" i="5" a="1"/>
  <c r="AO55" i="5" s="1"/>
  <c r="AP55" i="5" a="1"/>
  <c r="AP55" i="5" s="1"/>
  <c r="AQ55" i="5" a="1"/>
  <c r="AQ55" i="5" s="1"/>
  <c r="AR55" i="5" a="1"/>
  <c r="AR55" i="5" s="1"/>
  <c r="AS55" i="5" a="1"/>
  <c r="AS55" i="5" s="1"/>
  <c r="AT55" i="5" a="1"/>
  <c r="AT55" i="5" s="1"/>
  <c r="AU55" i="5" a="1"/>
  <c r="AU55" i="5" s="1"/>
  <c r="AV55" i="5" a="1"/>
  <c r="AV55" i="5" s="1"/>
  <c r="AW55" i="5" a="1"/>
  <c r="AW55" i="5" s="1"/>
  <c r="AX55" i="5" a="1"/>
  <c r="AX55" i="5" s="1"/>
  <c r="AY55" i="5" a="1"/>
  <c r="AY55" i="5" s="1"/>
  <c r="AZ55" i="5" a="1"/>
  <c r="AZ55" i="5" s="1"/>
  <c r="BA55" i="5" a="1"/>
  <c r="BA55" i="5" s="1"/>
  <c r="BB55" i="5" a="1"/>
  <c r="BB55" i="5" s="1"/>
  <c r="BC55" i="5" a="1"/>
  <c r="BC55" i="5" s="1"/>
  <c r="BD55" i="5" a="1"/>
  <c r="BD55" i="5" s="1"/>
  <c r="BE55" i="5" a="1"/>
  <c r="BE55" i="5" s="1"/>
  <c r="BF55" i="5" a="1"/>
  <c r="BF55" i="5" s="1"/>
  <c r="BG55" i="5" a="1"/>
  <c r="BG55" i="5" s="1"/>
  <c r="AF56" i="5" a="1"/>
  <c r="AF56" i="5" s="1"/>
  <c r="AG56" i="5" a="1"/>
  <c r="AG56" i="5" s="1"/>
  <c r="AH56" i="5" a="1"/>
  <c r="AH56" i="5" s="1"/>
  <c r="AI56" i="5" a="1"/>
  <c r="AI56" i="5" s="1"/>
  <c r="AJ56" i="5" a="1"/>
  <c r="AJ56" i="5" s="1"/>
  <c r="AK56" i="5" a="1"/>
  <c r="AK56" i="5" s="1"/>
  <c r="AL56" i="5" a="1"/>
  <c r="AL56" i="5" s="1"/>
  <c r="AM56" i="5" a="1"/>
  <c r="AM56" i="5" s="1"/>
  <c r="AN56" i="5" a="1"/>
  <c r="AN56" i="5" s="1"/>
  <c r="AO56" i="5" a="1"/>
  <c r="AO56" i="5" s="1"/>
  <c r="AP56" i="5" a="1"/>
  <c r="AP56" i="5" s="1"/>
  <c r="AQ56" i="5" a="1"/>
  <c r="AQ56" i="5" s="1"/>
  <c r="AR56" i="5" a="1"/>
  <c r="AR56" i="5" s="1"/>
  <c r="AS56" i="5" a="1"/>
  <c r="AS56" i="5" s="1"/>
  <c r="AT56" i="5" a="1"/>
  <c r="AT56" i="5" s="1"/>
  <c r="AU56" i="5" a="1"/>
  <c r="AU56" i="5" s="1"/>
  <c r="AV56" i="5" a="1"/>
  <c r="AV56" i="5" s="1"/>
  <c r="AW56" i="5" a="1"/>
  <c r="AW56" i="5" s="1"/>
  <c r="AX56" i="5" a="1"/>
  <c r="AX56" i="5" s="1"/>
  <c r="AY56" i="5" a="1"/>
  <c r="AY56" i="5" s="1"/>
  <c r="AZ56" i="5" a="1"/>
  <c r="AZ56" i="5" s="1"/>
  <c r="BA56" i="5" a="1"/>
  <c r="BA56" i="5" s="1"/>
  <c r="BB56" i="5" a="1"/>
  <c r="BB56" i="5" s="1"/>
  <c r="BC56" i="5" a="1"/>
  <c r="BC56" i="5" s="1"/>
  <c r="BD56" i="5" a="1"/>
  <c r="BD56" i="5" s="1"/>
  <c r="BE56" i="5" a="1"/>
  <c r="BE56" i="5" s="1"/>
  <c r="BF56" i="5" a="1"/>
  <c r="BF56" i="5" s="1"/>
  <c r="BG56" i="5" a="1"/>
  <c r="BG56" i="5" s="1"/>
  <c r="AF57" i="5" a="1"/>
  <c r="AF57" i="5" s="1"/>
  <c r="AG57" i="5" a="1"/>
  <c r="AG57" i="5" s="1"/>
  <c r="AH57" i="5" a="1"/>
  <c r="AH57" i="5" s="1"/>
  <c r="AI57" i="5" a="1"/>
  <c r="AI57" i="5" s="1"/>
  <c r="AJ57" i="5" a="1"/>
  <c r="AJ57" i="5" s="1"/>
  <c r="AK57" i="5" a="1"/>
  <c r="AK57" i="5" s="1"/>
  <c r="AL57" i="5" a="1"/>
  <c r="AL57" i="5" s="1"/>
  <c r="AM57" i="5" a="1"/>
  <c r="AM57" i="5" s="1"/>
  <c r="AN57" i="5" a="1"/>
  <c r="AN57" i="5" s="1"/>
  <c r="AO57" i="5" a="1"/>
  <c r="AO57" i="5" s="1"/>
  <c r="AP57" i="5" a="1"/>
  <c r="AP57" i="5" s="1"/>
  <c r="AQ57" i="5" a="1"/>
  <c r="AQ57" i="5" s="1"/>
  <c r="AR57" i="5" a="1"/>
  <c r="AR57" i="5" s="1"/>
  <c r="AS57" i="5" a="1"/>
  <c r="AS57" i="5" s="1"/>
  <c r="AT57" i="5" a="1"/>
  <c r="AT57" i="5" s="1"/>
  <c r="AU57" i="5" a="1"/>
  <c r="AU57" i="5" s="1"/>
  <c r="AV57" i="5" a="1"/>
  <c r="AV57" i="5" s="1"/>
  <c r="AW57" i="5" a="1"/>
  <c r="AW57" i="5" s="1"/>
  <c r="AX57" i="5" a="1"/>
  <c r="AX57" i="5" s="1"/>
  <c r="AY57" i="5" a="1"/>
  <c r="AY57" i="5" s="1"/>
  <c r="AZ57" i="5" a="1"/>
  <c r="AZ57" i="5" s="1"/>
  <c r="BA57" i="5" a="1"/>
  <c r="BA57" i="5" s="1"/>
  <c r="BB57" i="5" a="1"/>
  <c r="BB57" i="5" s="1"/>
  <c r="BC57" i="5" a="1"/>
  <c r="BC57" i="5" s="1"/>
  <c r="BD57" i="5" a="1"/>
  <c r="BD57" i="5" s="1"/>
  <c r="BE57" i="5" a="1"/>
  <c r="BE57" i="5" s="1"/>
  <c r="BF57" i="5" a="1"/>
  <c r="BF57" i="5" s="1"/>
  <c r="BG57" i="5" a="1"/>
  <c r="BG57" i="5" s="1"/>
  <c r="AF58" i="5" a="1"/>
  <c r="AF58" i="5" s="1"/>
  <c r="AG58" i="5" a="1"/>
  <c r="AG58" i="5" s="1"/>
  <c r="AH58" i="5" a="1"/>
  <c r="AH58" i="5" s="1"/>
  <c r="AI58" i="5" a="1"/>
  <c r="AI58" i="5" s="1"/>
  <c r="AJ58" i="5" a="1"/>
  <c r="AJ58" i="5" s="1"/>
  <c r="AK58" i="5" a="1"/>
  <c r="AK58" i="5" s="1"/>
  <c r="AL58" i="5" a="1"/>
  <c r="AL58" i="5" s="1"/>
  <c r="AM58" i="5" a="1"/>
  <c r="AM58" i="5" s="1"/>
  <c r="AN58" i="5" a="1"/>
  <c r="AN58" i="5" s="1"/>
  <c r="AO58" i="5" a="1"/>
  <c r="AO58" i="5" s="1"/>
  <c r="AP58" i="5" a="1"/>
  <c r="AP58" i="5" s="1"/>
  <c r="AQ58" i="5" a="1"/>
  <c r="AQ58" i="5" s="1"/>
  <c r="AR58" i="5" a="1"/>
  <c r="AR58" i="5" s="1"/>
  <c r="AS58" i="5" a="1"/>
  <c r="AS58" i="5" s="1"/>
  <c r="AT58" i="5" a="1"/>
  <c r="AT58" i="5" s="1"/>
  <c r="AU58" i="5" a="1"/>
  <c r="AU58" i="5" s="1"/>
  <c r="AV58" i="5" a="1"/>
  <c r="AV58" i="5" s="1"/>
  <c r="AW58" i="5" a="1"/>
  <c r="AW58" i="5" s="1"/>
  <c r="AX58" i="5" a="1"/>
  <c r="AX58" i="5" s="1"/>
  <c r="AY58" i="5" a="1"/>
  <c r="AY58" i="5" s="1"/>
  <c r="AZ58" i="5" a="1"/>
  <c r="AZ58" i="5" s="1"/>
  <c r="BA58" i="5" a="1"/>
  <c r="BA58" i="5" s="1"/>
  <c r="BB58" i="5" a="1"/>
  <c r="BB58" i="5" s="1"/>
  <c r="BC58" i="5" a="1"/>
  <c r="BC58" i="5" s="1"/>
  <c r="BD58" i="5" a="1"/>
  <c r="BD58" i="5" s="1"/>
  <c r="BE58" i="5" a="1"/>
  <c r="BE58" i="5" s="1"/>
  <c r="BF58" i="5" a="1"/>
  <c r="BF58" i="5" s="1"/>
  <c r="BG58" i="5" a="1"/>
  <c r="BG58" i="5" s="1"/>
  <c r="AF59" i="5" a="1"/>
  <c r="AF59" i="5" s="1"/>
  <c r="AG59" i="5" a="1"/>
  <c r="AG59" i="5" s="1"/>
  <c r="AH59" i="5" a="1"/>
  <c r="AH59" i="5" s="1"/>
  <c r="AI59" i="5" a="1"/>
  <c r="AI59" i="5" s="1"/>
  <c r="AJ59" i="5" a="1"/>
  <c r="AJ59" i="5" s="1"/>
  <c r="AK59" i="5" a="1"/>
  <c r="AK59" i="5" s="1"/>
  <c r="AL59" i="5" a="1"/>
  <c r="AL59" i="5" s="1"/>
  <c r="AM59" i="5" a="1"/>
  <c r="AM59" i="5" s="1"/>
  <c r="AN59" i="5" a="1"/>
  <c r="AN59" i="5" s="1"/>
  <c r="AO59" i="5" a="1"/>
  <c r="AO59" i="5" s="1"/>
  <c r="AP59" i="5" a="1"/>
  <c r="AP59" i="5" s="1"/>
  <c r="AQ59" i="5" a="1"/>
  <c r="AQ59" i="5" s="1"/>
  <c r="AR59" i="5" a="1"/>
  <c r="AR59" i="5" s="1"/>
  <c r="AS59" i="5" a="1"/>
  <c r="AS59" i="5" s="1"/>
  <c r="AT59" i="5" a="1"/>
  <c r="AT59" i="5" s="1"/>
  <c r="AU59" i="5" a="1"/>
  <c r="AU59" i="5" s="1"/>
  <c r="AV59" i="5" a="1"/>
  <c r="AV59" i="5" s="1"/>
  <c r="AW59" i="5" a="1"/>
  <c r="AW59" i="5" s="1"/>
  <c r="AX59" i="5" a="1"/>
  <c r="AX59" i="5" s="1"/>
  <c r="AY59" i="5" a="1"/>
  <c r="AY59" i="5" s="1"/>
  <c r="AZ59" i="5" a="1"/>
  <c r="AZ59" i="5" s="1"/>
  <c r="BA59" i="5" a="1"/>
  <c r="BA59" i="5" s="1"/>
  <c r="BB59" i="5" a="1"/>
  <c r="BB59" i="5" s="1"/>
  <c r="BC59" i="5" a="1"/>
  <c r="BC59" i="5" s="1"/>
  <c r="BD59" i="5" a="1"/>
  <c r="BD59" i="5" s="1"/>
  <c r="BE59" i="5" a="1"/>
  <c r="BE59" i="5" s="1"/>
  <c r="BF59" i="5" a="1"/>
  <c r="BF59" i="5" s="1"/>
  <c r="BG59" i="5" a="1"/>
  <c r="BG59" i="5" s="1"/>
  <c r="AF60" i="5" a="1"/>
  <c r="AF60" i="5" s="1"/>
  <c r="AG60" i="5" a="1"/>
  <c r="AG60" i="5" s="1"/>
  <c r="AH60" i="5" a="1"/>
  <c r="AH60" i="5" s="1"/>
  <c r="AI60" i="5" a="1"/>
  <c r="AI60" i="5" s="1"/>
  <c r="AJ60" i="5" a="1"/>
  <c r="AJ60" i="5" s="1"/>
  <c r="AK60" i="5" a="1"/>
  <c r="AK60" i="5" s="1"/>
  <c r="AL60" i="5" a="1"/>
  <c r="AL60" i="5" s="1"/>
  <c r="AM60" i="5" a="1"/>
  <c r="AM60" i="5" s="1"/>
  <c r="AN60" i="5" a="1"/>
  <c r="AN60" i="5" s="1"/>
  <c r="AO60" i="5" a="1"/>
  <c r="AO60" i="5" s="1"/>
  <c r="AP60" i="5" a="1"/>
  <c r="AP60" i="5" s="1"/>
  <c r="AQ60" i="5" a="1"/>
  <c r="AQ60" i="5" s="1"/>
  <c r="AR60" i="5" a="1"/>
  <c r="AR60" i="5" s="1"/>
  <c r="AS60" i="5" a="1"/>
  <c r="AS60" i="5" s="1"/>
  <c r="AT60" i="5" a="1"/>
  <c r="AT60" i="5" s="1"/>
  <c r="AU60" i="5" a="1"/>
  <c r="AU60" i="5" s="1"/>
  <c r="AV60" i="5" a="1"/>
  <c r="AV60" i="5" s="1"/>
  <c r="AW60" i="5" a="1"/>
  <c r="AW60" i="5" s="1"/>
  <c r="AX60" i="5" a="1"/>
  <c r="AX60" i="5" s="1"/>
  <c r="AY60" i="5" a="1"/>
  <c r="AY60" i="5" s="1"/>
  <c r="AZ60" i="5" a="1"/>
  <c r="AZ60" i="5" s="1"/>
  <c r="BA60" i="5" a="1"/>
  <c r="BA60" i="5" s="1"/>
  <c r="BB60" i="5" a="1"/>
  <c r="BB60" i="5" s="1"/>
  <c r="BC60" i="5" a="1"/>
  <c r="BC60" i="5" s="1"/>
  <c r="BD60" i="5" a="1"/>
  <c r="BD60" i="5" s="1"/>
  <c r="BE60" i="5" a="1"/>
  <c r="BE60" i="5" s="1"/>
  <c r="BF60" i="5" a="1"/>
  <c r="BF60" i="5" s="1"/>
  <c r="BG60" i="5" a="1"/>
  <c r="BG60" i="5" s="1"/>
  <c r="AF61" i="5" a="1"/>
  <c r="AF61" i="5" s="1"/>
  <c r="AG61" i="5" a="1"/>
  <c r="AG61" i="5" s="1"/>
  <c r="AH61" i="5" a="1"/>
  <c r="AH61" i="5" s="1"/>
  <c r="AI61" i="5" a="1"/>
  <c r="AI61" i="5" s="1"/>
  <c r="AJ61" i="5" a="1"/>
  <c r="AJ61" i="5" s="1"/>
  <c r="AK61" i="5" a="1"/>
  <c r="AK61" i="5" s="1"/>
  <c r="AL61" i="5" a="1"/>
  <c r="AL61" i="5" s="1"/>
  <c r="AM61" i="5" a="1"/>
  <c r="AM61" i="5" s="1"/>
  <c r="AN61" i="5" a="1"/>
  <c r="AN61" i="5" s="1"/>
  <c r="AO61" i="5" a="1"/>
  <c r="AO61" i="5" s="1"/>
  <c r="AP61" i="5" a="1"/>
  <c r="AP61" i="5" s="1"/>
  <c r="AQ61" i="5" a="1"/>
  <c r="AQ61" i="5" s="1"/>
  <c r="AR61" i="5" a="1"/>
  <c r="AR61" i="5" s="1"/>
  <c r="AS61" i="5" a="1"/>
  <c r="AS61" i="5" s="1"/>
  <c r="AT61" i="5" a="1"/>
  <c r="AT61" i="5" s="1"/>
  <c r="AU61" i="5" a="1"/>
  <c r="AU61" i="5" s="1"/>
  <c r="AV61" i="5" a="1"/>
  <c r="AV61" i="5" s="1"/>
  <c r="AW61" i="5" a="1"/>
  <c r="AW61" i="5" s="1"/>
  <c r="AX61" i="5" a="1"/>
  <c r="AX61" i="5" s="1"/>
  <c r="AY61" i="5" a="1"/>
  <c r="AY61" i="5" s="1"/>
  <c r="AZ61" i="5" a="1"/>
  <c r="AZ61" i="5" s="1"/>
  <c r="BA61" i="5" a="1"/>
  <c r="BA61" i="5" s="1"/>
  <c r="BB61" i="5" a="1"/>
  <c r="BB61" i="5" s="1"/>
  <c r="BC61" i="5" a="1"/>
  <c r="BC61" i="5" s="1"/>
  <c r="BD61" i="5" a="1"/>
  <c r="BD61" i="5" s="1"/>
  <c r="BE61" i="5" a="1"/>
  <c r="BE61" i="5" s="1"/>
  <c r="BF61" i="5" a="1"/>
  <c r="BF61" i="5" s="1"/>
  <c r="BG61" i="5" a="1"/>
  <c r="BG61" i="5" s="1"/>
  <c r="AF62" i="5" a="1"/>
  <c r="AF62" i="5" s="1"/>
  <c r="AG62" i="5" a="1"/>
  <c r="AG62" i="5" s="1"/>
  <c r="AH62" i="5" a="1"/>
  <c r="AH62" i="5" s="1"/>
  <c r="AI62" i="5" a="1"/>
  <c r="AI62" i="5" s="1"/>
  <c r="AJ62" i="5" a="1"/>
  <c r="AJ62" i="5" s="1"/>
  <c r="AK62" i="5" a="1"/>
  <c r="AK62" i="5" s="1"/>
  <c r="AL62" i="5" a="1"/>
  <c r="AL62" i="5" s="1"/>
  <c r="AM62" i="5" a="1"/>
  <c r="AM62" i="5" s="1"/>
  <c r="AN62" i="5" a="1"/>
  <c r="AN62" i="5" s="1"/>
  <c r="AO62" i="5" a="1"/>
  <c r="AO62" i="5" s="1"/>
  <c r="AP62" i="5" a="1"/>
  <c r="AP62" i="5" s="1"/>
  <c r="AQ62" i="5" a="1"/>
  <c r="AQ62" i="5" s="1"/>
  <c r="AR62" i="5" a="1"/>
  <c r="AR62" i="5" s="1"/>
  <c r="AS62" i="5" a="1"/>
  <c r="AS62" i="5" s="1"/>
  <c r="AT62" i="5" a="1"/>
  <c r="AT62" i="5" s="1"/>
  <c r="AU62" i="5" a="1"/>
  <c r="AU62" i="5" s="1"/>
  <c r="AV62" i="5" a="1"/>
  <c r="AV62" i="5" s="1"/>
  <c r="AW62" i="5" a="1"/>
  <c r="AW62" i="5" s="1"/>
  <c r="AX62" i="5" a="1"/>
  <c r="AX62" i="5" s="1"/>
  <c r="AY62" i="5" a="1"/>
  <c r="AY62" i="5" s="1"/>
  <c r="AZ62" i="5" a="1"/>
  <c r="AZ62" i="5" s="1"/>
  <c r="BA62" i="5" a="1"/>
  <c r="BA62" i="5" s="1"/>
  <c r="BB62" i="5" a="1"/>
  <c r="BB62" i="5" s="1"/>
  <c r="BC62" i="5" a="1"/>
  <c r="BC62" i="5" s="1"/>
  <c r="BD62" i="5" a="1"/>
  <c r="BD62" i="5" s="1"/>
  <c r="BE62" i="5" a="1"/>
  <c r="BE62" i="5" s="1"/>
  <c r="BF62" i="5" a="1"/>
  <c r="BF62" i="5" s="1"/>
  <c r="BG62" i="5" a="1"/>
  <c r="BG62" i="5" s="1"/>
  <c r="AF63" i="5" a="1"/>
  <c r="AF63" i="5" s="1"/>
  <c r="AG63" i="5" a="1"/>
  <c r="AG63" i="5" s="1"/>
  <c r="AH63" i="5" a="1"/>
  <c r="AH63" i="5" s="1"/>
  <c r="AI63" i="5" a="1"/>
  <c r="AI63" i="5" s="1"/>
  <c r="AJ63" i="5" a="1"/>
  <c r="AJ63" i="5" s="1"/>
  <c r="AK63" i="5" a="1"/>
  <c r="AK63" i="5" s="1"/>
  <c r="AL63" i="5" a="1"/>
  <c r="AL63" i="5" s="1"/>
  <c r="AM63" i="5" a="1"/>
  <c r="AM63" i="5" s="1"/>
  <c r="AN63" i="5" a="1"/>
  <c r="AN63" i="5" s="1"/>
  <c r="AO63" i="5" a="1"/>
  <c r="AO63" i="5" s="1"/>
  <c r="AP63" i="5" a="1"/>
  <c r="AP63" i="5" s="1"/>
  <c r="AQ63" i="5" a="1"/>
  <c r="AQ63" i="5" s="1"/>
  <c r="AR63" i="5" a="1"/>
  <c r="AR63" i="5" s="1"/>
  <c r="AS63" i="5" a="1"/>
  <c r="AS63" i="5" s="1"/>
  <c r="AT63" i="5" a="1"/>
  <c r="AT63" i="5" s="1"/>
  <c r="AU63" i="5" a="1"/>
  <c r="AU63" i="5" s="1"/>
  <c r="AV63" i="5" a="1"/>
  <c r="AV63" i="5" s="1"/>
  <c r="AW63" i="5" a="1"/>
  <c r="AW63" i="5" s="1"/>
  <c r="AX63" i="5" a="1"/>
  <c r="AX63" i="5" s="1"/>
  <c r="AY63" i="5" a="1"/>
  <c r="AY63" i="5" s="1"/>
  <c r="AZ63" i="5" a="1"/>
  <c r="AZ63" i="5" s="1"/>
  <c r="BA63" i="5" a="1"/>
  <c r="BA63" i="5" s="1"/>
  <c r="BB63" i="5" a="1"/>
  <c r="BB63" i="5" s="1"/>
  <c r="BC63" i="5" a="1"/>
  <c r="BC63" i="5" s="1"/>
  <c r="BD63" i="5" a="1"/>
  <c r="BD63" i="5" s="1"/>
  <c r="BE63" i="5" a="1"/>
  <c r="BE63" i="5" s="1"/>
  <c r="BF63" i="5" a="1"/>
  <c r="BF63" i="5" s="1"/>
  <c r="BG63" i="5" a="1"/>
  <c r="BG63" i="5" s="1"/>
  <c r="AF64" i="5" a="1"/>
  <c r="AF64" i="5" s="1"/>
  <c r="AG64" i="5" a="1"/>
  <c r="AG64" i="5" s="1"/>
  <c r="AH64" i="5" a="1"/>
  <c r="AH64" i="5" s="1"/>
  <c r="AI64" i="5" a="1"/>
  <c r="AI64" i="5" s="1"/>
  <c r="AJ64" i="5" a="1"/>
  <c r="AJ64" i="5" s="1"/>
  <c r="AK64" i="5" a="1"/>
  <c r="AK64" i="5" s="1"/>
  <c r="AL64" i="5" a="1"/>
  <c r="AL64" i="5" s="1"/>
  <c r="AM64" i="5" a="1"/>
  <c r="AM64" i="5" s="1"/>
  <c r="AN64" i="5" a="1"/>
  <c r="AN64" i="5" s="1"/>
  <c r="AO64" i="5" a="1"/>
  <c r="AO64" i="5" s="1"/>
  <c r="AP64" i="5" a="1"/>
  <c r="AP64" i="5" s="1"/>
  <c r="AQ64" i="5" a="1"/>
  <c r="AQ64" i="5" s="1"/>
  <c r="AR64" i="5" a="1"/>
  <c r="AR64" i="5" s="1"/>
  <c r="AS64" i="5" a="1"/>
  <c r="AS64" i="5" s="1"/>
  <c r="AT64" i="5" a="1"/>
  <c r="AT64" i="5" s="1"/>
  <c r="AU64" i="5" a="1"/>
  <c r="AU64" i="5" s="1"/>
  <c r="AV64" i="5" a="1"/>
  <c r="AV64" i="5" s="1"/>
  <c r="AW64" i="5" a="1"/>
  <c r="AW64" i="5" s="1"/>
  <c r="AX64" i="5" a="1"/>
  <c r="AX64" i="5" s="1"/>
  <c r="AY64" i="5" a="1"/>
  <c r="AY64" i="5" s="1"/>
  <c r="AZ64" i="5" a="1"/>
  <c r="AZ64" i="5" s="1"/>
  <c r="BA64" i="5" a="1"/>
  <c r="BA64" i="5" s="1"/>
  <c r="BB64" i="5" a="1"/>
  <c r="BB64" i="5" s="1"/>
  <c r="BC64" i="5" a="1"/>
  <c r="BC64" i="5" s="1"/>
  <c r="BD64" i="5" a="1"/>
  <c r="BD64" i="5" s="1"/>
  <c r="BE64" i="5" a="1"/>
  <c r="BE64" i="5" s="1"/>
  <c r="BF64" i="5" a="1"/>
  <c r="BF64" i="5" s="1"/>
  <c r="BG64" i="5" a="1"/>
  <c r="BG64" i="5" s="1"/>
  <c r="AF65" i="5" a="1"/>
  <c r="AF65" i="5" s="1"/>
  <c r="AG65" i="5" a="1"/>
  <c r="AG65" i="5" s="1"/>
  <c r="AH65" i="5" a="1"/>
  <c r="AH65" i="5" s="1"/>
  <c r="AI65" i="5" a="1"/>
  <c r="AI65" i="5" s="1"/>
  <c r="AJ65" i="5" a="1"/>
  <c r="AJ65" i="5" s="1"/>
  <c r="AK65" i="5" a="1"/>
  <c r="AK65" i="5" s="1"/>
  <c r="AL65" i="5" a="1"/>
  <c r="AL65" i="5" s="1"/>
  <c r="AM65" i="5" a="1"/>
  <c r="AM65" i="5" s="1"/>
  <c r="AN65" i="5" a="1"/>
  <c r="AN65" i="5" s="1"/>
  <c r="AO65" i="5" a="1"/>
  <c r="AO65" i="5" s="1"/>
  <c r="AP65" i="5" a="1"/>
  <c r="AP65" i="5" s="1"/>
  <c r="AQ65" i="5" a="1"/>
  <c r="AQ65" i="5" s="1"/>
  <c r="AR65" i="5" a="1"/>
  <c r="AR65" i="5" s="1"/>
  <c r="AS65" i="5" a="1"/>
  <c r="AS65" i="5" s="1"/>
  <c r="AT65" i="5" a="1"/>
  <c r="AT65" i="5" s="1"/>
  <c r="AU65" i="5" a="1"/>
  <c r="AU65" i="5" s="1"/>
  <c r="AV65" i="5" a="1"/>
  <c r="AV65" i="5" s="1"/>
  <c r="AW65" i="5" a="1"/>
  <c r="AW65" i="5" s="1"/>
  <c r="AX65" i="5" a="1"/>
  <c r="AX65" i="5" s="1"/>
  <c r="AY65" i="5" a="1"/>
  <c r="AY65" i="5" s="1"/>
  <c r="AZ65" i="5" a="1"/>
  <c r="AZ65" i="5" s="1"/>
  <c r="BA65" i="5" a="1"/>
  <c r="BA65" i="5" s="1"/>
  <c r="BB65" i="5" a="1"/>
  <c r="BB65" i="5" s="1"/>
  <c r="BC65" i="5" a="1"/>
  <c r="BC65" i="5" s="1"/>
  <c r="BD65" i="5" a="1"/>
  <c r="BD65" i="5" s="1"/>
  <c r="BE65" i="5" a="1"/>
  <c r="BE65" i="5" s="1"/>
  <c r="BF65" i="5" a="1"/>
  <c r="BF65" i="5" s="1"/>
  <c r="BG65" i="5" a="1"/>
  <c r="BG65" i="5" s="1"/>
  <c r="AF66" i="5" a="1"/>
  <c r="AF66" i="5" s="1"/>
  <c r="AG66" i="5" a="1"/>
  <c r="AG66" i="5" s="1"/>
  <c r="AH66" i="5" a="1"/>
  <c r="AH66" i="5" s="1"/>
  <c r="AI66" i="5" a="1"/>
  <c r="AI66" i="5" s="1"/>
  <c r="AJ66" i="5" a="1"/>
  <c r="AJ66" i="5" s="1"/>
  <c r="AK66" i="5" a="1"/>
  <c r="AK66" i="5" s="1"/>
  <c r="AL66" i="5" a="1"/>
  <c r="AL66" i="5" s="1"/>
  <c r="AM66" i="5" a="1"/>
  <c r="AM66" i="5" s="1"/>
  <c r="AN66" i="5" a="1"/>
  <c r="AN66" i="5" s="1"/>
  <c r="AO66" i="5" a="1"/>
  <c r="AO66" i="5" s="1"/>
  <c r="AP66" i="5" a="1"/>
  <c r="AP66" i="5" s="1"/>
  <c r="AQ66" i="5" a="1"/>
  <c r="AQ66" i="5" s="1"/>
  <c r="AR66" i="5" a="1"/>
  <c r="AR66" i="5" s="1"/>
  <c r="AS66" i="5" a="1"/>
  <c r="AS66" i="5" s="1"/>
  <c r="AT66" i="5" a="1"/>
  <c r="AT66" i="5" s="1"/>
  <c r="AU66" i="5" a="1"/>
  <c r="AU66" i="5" s="1"/>
  <c r="AV66" i="5" a="1"/>
  <c r="AV66" i="5" s="1"/>
  <c r="AW66" i="5" a="1"/>
  <c r="AW66" i="5" s="1"/>
  <c r="AX66" i="5" a="1"/>
  <c r="AX66" i="5" s="1"/>
  <c r="AY66" i="5" a="1"/>
  <c r="AY66" i="5" s="1"/>
  <c r="AZ66" i="5" a="1"/>
  <c r="AZ66" i="5" s="1"/>
  <c r="BA66" i="5" a="1"/>
  <c r="BA66" i="5" s="1"/>
  <c r="BB66" i="5" a="1"/>
  <c r="BB66" i="5" s="1"/>
  <c r="BC66" i="5" a="1"/>
  <c r="BC66" i="5" s="1"/>
  <c r="BD66" i="5" a="1"/>
  <c r="BD66" i="5" s="1"/>
  <c r="BE66" i="5" a="1"/>
  <c r="BE66" i="5" s="1"/>
  <c r="BF66" i="5" a="1"/>
  <c r="BF66" i="5" s="1"/>
  <c r="BG66" i="5" a="1"/>
  <c r="BG66" i="5" s="1"/>
  <c r="AF67" i="5" a="1"/>
  <c r="AF67" i="5" s="1"/>
  <c r="AG67" i="5" a="1"/>
  <c r="AG67" i="5" s="1"/>
  <c r="AH67" i="5" a="1"/>
  <c r="AH67" i="5" s="1"/>
  <c r="AI67" i="5" a="1"/>
  <c r="AI67" i="5" s="1"/>
  <c r="AJ67" i="5" a="1"/>
  <c r="AJ67" i="5" s="1"/>
  <c r="AK67" i="5" a="1"/>
  <c r="AK67" i="5" s="1"/>
  <c r="AL67" i="5" a="1"/>
  <c r="AL67" i="5" s="1"/>
  <c r="AM67" i="5" a="1"/>
  <c r="AM67" i="5" s="1"/>
  <c r="AN67" i="5" a="1"/>
  <c r="AN67" i="5" s="1"/>
  <c r="AO67" i="5" a="1"/>
  <c r="AO67" i="5" s="1"/>
  <c r="AP67" i="5" a="1"/>
  <c r="AP67" i="5" s="1"/>
  <c r="AQ67" i="5" a="1"/>
  <c r="AQ67" i="5" s="1"/>
  <c r="AR67" i="5" a="1"/>
  <c r="AR67" i="5" s="1"/>
  <c r="AS67" i="5" a="1"/>
  <c r="AS67" i="5" s="1"/>
  <c r="AT67" i="5" a="1"/>
  <c r="AT67" i="5" s="1"/>
  <c r="AU67" i="5" a="1"/>
  <c r="AU67" i="5" s="1"/>
  <c r="AV67" i="5" a="1"/>
  <c r="AV67" i="5" s="1"/>
  <c r="AW67" i="5" a="1"/>
  <c r="AW67" i="5" s="1"/>
  <c r="AX67" i="5" a="1"/>
  <c r="AX67" i="5" s="1"/>
  <c r="AY67" i="5" a="1"/>
  <c r="AY67" i="5" s="1"/>
  <c r="AZ67" i="5" a="1"/>
  <c r="AZ67" i="5" s="1"/>
  <c r="BA67" i="5" a="1"/>
  <c r="BA67" i="5" s="1"/>
  <c r="BB67" i="5" a="1"/>
  <c r="BB67" i="5" s="1"/>
  <c r="BC67" i="5" a="1"/>
  <c r="BC67" i="5" s="1"/>
  <c r="BD67" i="5" a="1"/>
  <c r="BD67" i="5" s="1"/>
  <c r="BE67" i="5" a="1"/>
  <c r="BE67" i="5" s="1"/>
  <c r="BF67" i="5" a="1"/>
  <c r="BF67" i="5" s="1"/>
  <c r="BG67" i="5" a="1"/>
  <c r="BG67" i="5" s="1"/>
  <c r="AF68" i="5" a="1"/>
  <c r="AF68" i="5" s="1"/>
  <c r="AG68" i="5" a="1"/>
  <c r="AG68" i="5" s="1"/>
  <c r="AH68" i="5" a="1"/>
  <c r="AH68" i="5" s="1"/>
  <c r="AI68" i="5" a="1"/>
  <c r="AI68" i="5" s="1"/>
  <c r="AJ68" i="5" a="1"/>
  <c r="AJ68" i="5" s="1"/>
  <c r="AK68" i="5" a="1"/>
  <c r="AK68" i="5" s="1"/>
  <c r="AL68" i="5" a="1"/>
  <c r="AL68" i="5" s="1"/>
  <c r="AM68" i="5" a="1"/>
  <c r="AM68" i="5" s="1"/>
  <c r="AN68" i="5" a="1"/>
  <c r="AN68" i="5" s="1"/>
  <c r="AO68" i="5" a="1"/>
  <c r="AO68" i="5" s="1"/>
  <c r="AP68" i="5" a="1"/>
  <c r="AP68" i="5" s="1"/>
  <c r="AQ68" i="5" a="1"/>
  <c r="AQ68" i="5" s="1"/>
  <c r="AR68" i="5" a="1"/>
  <c r="AR68" i="5" s="1"/>
  <c r="AS68" i="5" a="1"/>
  <c r="AS68" i="5" s="1"/>
  <c r="AT68" i="5" a="1"/>
  <c r="AT68" i="5" s="1"/>
  <c r="AU68" i="5" a="1"/>
  <c r="AU68" i="5" s="1"/>
  <c r="AV68" i="5" a="1"/>
  <c r="AV68" i="5" s="1"/>
  <c r="AW68" i="5" a="1"/>
  <c r="AW68" i="5" s="1"/>
  <c r="AX68" i="5" a="1"/>
  <c r="AX68" i="5" s="1"/>
  <c r="AY68" i="5" a="1"/>
  <c r="AY68" i="5" s="1"/>
  <c r="AZ68" i="5" a="1"/>
  <c r="AZ68" i="5" s="1"/>
  <c r="BA68" i="5" a="1"/>
  <c r="BA68" i="5" s="1"/>
  <c r="BB68" i="5" a="1"/>
  <c r="BB68" i="5" s="1"/>
  <c r="BC68" i="5" a="1"/>
  <c r="BC68" i="5" s="1"/>
  <c r="BD68" i="5" a="1"/>
  <c r="BD68" i="5" s="1"/>
  <c r="BE68" i="5" a="1"/>
  <c r="BE68" i="5" s="1"/>
  <c r="BF68" i="5" a="1"/>
  <c r="BF68" i="5" s="1"/>
  <c r="BG68" i="5" a="1"/>
  <c r="BG68" i="5" s="1"/>
  <c r="AF69" i="5" a="1"/>
  <c r="AF69" i="5" s="1"/>
  <c r="AG69" i="5" a="1"/>
  <c r="AG69" i="5" s="1"/>
  <c r="AH69" i="5" a="1"/>
  <c r="AH69" i="5" s="1"/>
  <c r="AI69" i="5" a="1"/>
  <c r="AI69" i="5" s="1"/>
  <c r="AJ69" i="5" a="1"/>
  <c r="AJ69" i="5" s="1"/>
  <c r="AK69" i="5" a="1"/>
  <c r="AK69" i="5" s="1"/>
  <c r="AL69" i="5" a="1"/>
  <c r="AL69" i="5" s="1"/>
  <c r="AM69" i="5" a="1"/>
  <c r="AM69" i="5" s="1"/>
  <c r="AN69" i="5" a="1"/>
  <c r="AN69" i="5" s="1"/>
  <c r="AO69" i="5" a="1"/>
  <c r="AO69" i="5" s="1"/>
  <c r="AP69" i="5" a="1"/>
  <c r="AP69" i="5" s="1"/>
  <c r="AQ69" i="5" a="1"/>
  <c r="AQ69" i="5" s="1"/>
  <c r="AR69" i="5" a="1"/>
  <c r="AR69" i="5" s="1"/>
  <c r="AS69" i="5" a="1"/>
  <c r="AS69" i="5" s="1"/>
  <c r="AT69" i="5" a="1"/>
  <c r="AT69" i="5" s="1"/>
  <c r="AU69" i="5" a="1"/>
  <c r="AU69" i="5" s="1"/>
  <c r="AV69" i="5" a="1"/>
  <c r="AV69" i="5" s="1"/>
  <c r="AW69" i="5" a="1"/>
  <c r="AW69" i="5" s="1"/>
  <c r="AX69" i="5" a="1"/>
  <c r="AX69" i="5" s="1"/>
  <c r="AY69" i="5" a="1"/>
  <c r="AY69" i="5" s="1"/>
  <c r="AZ69" i="5" a="1"/>
  <c r="AZ69" i="5" s="1"/>
  <c r="BA69" i="5" a="1"/>
  <c r="BA69" i="5" s="1"/>
  <c r="BB69" i="5" a="1"/>
  <c r="BB69" i="5" s="1"/>
  <c r="BC69" i="5" a="1"/>
  <c r="BC69" i="5" s="1"/>
  <c r="BD69" i="5" a="1"/>
  <c r="BD69" i="5" s="1"/>
  <c r="BE69" i="5" a="1"/>
  <c r="BE69" i="5" s="1"/>
  <c r="BF69" i="5" a="1"/>
  <c r="BF69" i="5" s="1"/>
  <c r="BG69" i="5" a="1"/>
  <c r="BG69" i="5" s="1"/>
  <c r="AF70" i="5" a="1"/>
  <c r="AF70" i="5" s="1"/>
  <c r="AG70" i="5" a="1"/>
  <c r="AG70" i="5" s="1"/>
  <c r="AH70" i="5" a="1"/>
  <c r="AH70" i="5" s="1"/>
  <c r="AI70" i="5" a="1"/>
  <c r="AI70" i="5" s="1"/>
  <c r="AJ70" i="5" a="1"/>
  <c r="AJ70" i="5" s="1"/>
  <c r="AK70" i="5" a="1"/>
  <c r="AK70" i="5" s="1"/>
  <c r="AL70" i="5" a="1"/>
  <c r="AL70" i="5" s="1"/>
  <c r="AM70" i="5" a="1"/>
  <c r="AM70" i="5" s="1"/>
  <c r="AN70" i="5" a="1"/>
  <c r="AN70" i="5" s="1"/>
  <c r="AO70" i="5" a="1"/>
  <c r="AO70" i="5" s="1"/>
  <c r="AP70" i="5" a="1"/>
  <c r="AP70" i="5" s="1"/>
  <c r="AQ70" i="5" a="1"/>
  <c r="AQ70" i="5" s="1"/>
  <c r="AR70" i="5" a="1"/>
  <c r="AR70" i="5" s="1"/>
  <c r="AS70" i="5" a="1"/>
  <c r="AS70" i="5" s="1"/>
  <c r="AT70" i="5" a="1"/>
  <c r="AT70" i="5" s="1"/>
  <c r="AU70" i="5" a="1"/>
  <c r="AU70" i="5" s="1"/>
  <c r="AV70" i="5" a="1"/>
  <c r="AV70" i="5" s="1"/>
  <c r="AW70" i="5" a="1"/>
  <c r="AW70" i="5" s="1"/>
  <c r="AX70" i="5" a="1"/>
  <c r="AX70" i="5" s="1"/>
  <c r="AY70" i="5" a="1"/>
  <c r="AY70" i="5" s="1"/>
  <c r="AZ70" i="5" a="1"/>
  <c r="AZ70" i="5" s="1"/>
  <c r="BA70" i="5" a="1"/>
  <c r="BA70" i="5" s="1"/>
  <c r="BB70" i="5" a="1"/>
  <c r="BB70" i="5" s="1"/>
  <c r="BC70" i="5" a="1"/>
  <c r="BC70" i="5" s="1"/>
  <c r="BD70" i="5" a="1"/>
  <c r="BD70" i="5" s="1"/>
  <c r="BE70" i="5" a="1"/>
  <c r="BE70" i="5" s="1"/>
  <c r="BF70" i="5" a="1"/>
  <c r="BF70" i="5" s="1"/>
  <c r="BG70" i="5" a="1"/>
  <c r="BG70" i="5" s="1"/>
  <c r="AF71" i="5" a="1"/>
  <c r="AF71" i="5" s="1"/>
  <c r="AG71" i="5" a="1"/>
  <c r="AG71" i="5" s="1"/>
  <c r="AH71" i="5" a="1"/>
  <c r="AH71" i="5" s="1"/>
  <c r="AI71" i="5" a="1"/>
  <c r="AI71" i="5" s="1"/>
  <c r="AJ71" i="5" a="1"/>
  <c r="AJ71" i="5" s="1"/>
  <c r="AK71" i="5" a="1"/>
  <c r="AK71" i="5" s="1"/>
  <c r="AL71" i="5" a="1"/>
  <c r="AL71" i="5" s="1"/>
  <c r="AM71" i="5" a="1"/>
  <c r="AM71" i="5" s="1"/>
  <c r="AN71" i="5" a="1"/>
  <c r="AN71" i="5" s="1"/>
  <c r="AO71" i="5" a="1"/>
  <c r="AO71" i="5" s="1"/>
  <c r="AP71" i="5" a="1"/>
  <c r="AP71" i="5" s="1"/>
  <c r="AQ71" i="5" a="1"/>
  <c r="AQ71" i="5" s="1"/>
  <c r="AR71" i="5" a="1"/>
  <c r="AR71" i="5" s="1"/>
  <c r="AS71" i="5" a="1"/>
  <c r="AS71" i="5" s="1"/>
  <c r="AT71" i="5" a="1"/>
  <c r="AT71" i="5" s="1"/>
  <c r="AU71" i="5" a="1"/>
  <c r="AU71" i="5" s="1"/>
  <c r="AV71" i="5" a="1"/>
  <c r="AV71" i="5" s="1"/>
  <c r="AW71" i="5" a="1"/>
  <c r="AW71" i="5" s="1"/>
  <c r="AX71" i="5" a="1"/>
  <c r="AX71" i="5" s="1"/>
  <c r="AY71" i="5" a="1"/>
  <c r="AY71" i="5" s="1"/>
  <c r="AZ71" i="5" a="1"/>
  <c r="AZ71" i="5" s="1"/>
  <c r="BA71" i="5" a="1"/>
  <c r="BA71" i="5" s="1"/>
  <c r="BB71" i="5" a="1"/>
  <c r="BB71" i="5" s="1"/>
  <c r="BC71" i="5" a="1"/>
  <c r="BC71" i="5" s="1"/>
  <c r="BD71" i="5" a="1"/>
  <c r="BD71" i="5" s="1"/>
  <c r="BE71" i="5" a="1"/>
  <c r="BE71" i="5" s="1"/>
  <c r="BF71" i="5" a="1"/>
  <c r="BF71" i="5" s="1"/>
  <c r="BG71" i="5" a="1"/>
  <c r="BG71" i="5" s="1"/>
  <c r="AF72" i="5" a="1"/>
  <c r="AF72" i="5" s="1"/>
  <c r="AG72" i="5" a="1"/>
  <c r="AG72" i="5" s="1"/>
  <c r="AH72" i="5" a="1"/>
  <c r="AH72" i="5" s="1"/>
  <c r="AI72" i="5" a="1"/>
  <c r="AI72" i="5" s="1"/>
  <c r="AJ72" i="5" a="1"/>
  <c r="AJ72" i="5" s="1"/>
  <c r="AK72" i="5" a="1"/>
  <c r="AK72" i="5" s="1"/>
  <c r="AL72" i="5" a="1"/>
  <c r="AL72" i="5" s="1"/>
  <c r="AM72" i="5" a="1"/>
  <c r="AM72" i="5" s="1"/>
  <c r="AN72" i="5" a="1"/>
  <c r="AN72" i="5" s="1"/>
  <c r="AO72" i="5" a="1"/>
  <c r="AO72" i="5" s="1"/>
  <c r="AP72" i="5" a="1"/>
  <c r="AP72" i="5" s="1"/>
  <c r="AQ72" i="5" a="1"/>
  <c r="AQ72" i="5" s="1"/>
  <c r="AR72" i="5" a="1"/>
  <c r="AR72" i="5" s="1"/>
  <c r="AS72" i="5" a="1"/>
  <c r="AS72" i="5" s="1"/>
  <c r="AT72" i="5" a="1"/>
  <c r="AT72" i="5" s="1"/>
  <c r="AU72" i="5" a="1"/>
  <c r="AU72" i="5" s="1"/>
  <c r="AV72" i="5" a="1"/>
  <c r="AV72" i="5" s="1"/>
  <c r="AW72" i="5" a="1"/>
  <c r="AW72" i="5" s="1"/>
  <c r="AX72" i="5" a="1"/>
  <c r="AX72" i="5" s="1"/>
  <c r="AY72" i="5" a="1"/>
  <c r="AY72" i="5" s="1"/>
  <c r="AZ72" i="5" a="1"/>
  <c r="AZ72" i="5" s="1"/>
  <c r="BA72" i="5" a="1"/>
  <c r="BA72" i="5" s="1"/>
  <c r="BB72" i="5" a="1"/>
  <c r="BB72" i="5" s="1"/>
  <c r="BC72" i="5" a="1"/>
  <c r="BC72" i="5" s="1"/>
  <c r="BD72" i="5" a="1"/>
  <c r="BD72" i="5" s="1"/>
  <c r="BE72" i="5" a="1"/>
  <c r="BE72" i="5" s="1"/>
  <c r="BF72" i="5" a="1"/>
  <c r="BF72" i="5" s="1"/>
  <c r="BG72" i="5" a="1"/>
  <c r="BG72" i="5" s="1"/>
  <c r="AF73" i="5" a="1"/>
  <c r="AF73" i="5" s="1"/>
  <c r="AG73" i="5" a="1"/>
  <c r="AG73" i="5" s="1"/>
  <c r="AH73" i="5" a="1"/>
  <c r="AH73" i="5" s="1"/>
  <c r="AI73" i="5" a="1"/>
  <c r="AI73" i="5" s="1"/>
  <c r="AJ73" i="5" a="1"/>
  <c r="AJ73" i="5" s="1"/>
  <c r="AK73" i="5" a="1"/>
  <c r="AK73" i="5" s="1"/>
  <c r="AL73" i="5" a="1"/>
  <c r="AL73" i="5" s="1"/>
  <c r="AM73" i="5" a="1"/>
  <c r="AM73" i="5" s="1"/>
  <c r="AN73" i="5" a="1"/>
  <c r="AN73" i="5" s="1"/>
  <c r="AO73" i="5" a="1"/>
  <c r="AO73" i="5" s="1"/>
  <c r="AP73" i="5" a="1"/>
  <c r="AP73" i="5" s="1"/>
  <c r="AQ73" i="5" a="1"/>
  <c r="AQ73" i="5" s="1"/>
  <c r="AR73" i="5" a="1"/>
  <c r="AR73" i="5" s="1"/>
  <c r="AS73" i="5" a="1"/>
  <c r="AS73" i="5" s="1"/>
  <c r="AT73" i="5" a="1"/>
  <c r="AT73" i="5" s="1"/>
  <c r="AU73" i="5" a="1"/>
  <c r="AU73" i="5" s="1"/>
  <c r="AV73" i="5" a="1"/>
  <c r="AV73" i="5" s="1"/>
  <c r="AW73" i="5" a="1"/>
  <c r="AW73" i="5" s="1"/>
  <c r="AX73" i="5" a="1"/>
  <c r="AX73" i="5" s="1"/>
  <c r="AY73" i="5" a="1"/>
  <c r="AY73" i="5" s="1"/>
  <c r="AZ73" i="5" a="1"/>
  <c r="AZ73" i="5" s="1"/>
  <c r="BA73" i="5" a="1"/>
  <c r="BA73" i="5" s="1"/>
  <c r="BB73" i="5" a="1"/>
  <c r="BB73" i="5" s="1"/>
  <c r="BC73" i="5" a="1"/>
  <c r="BC73" i="5" s="1"/>
  <c r="BD73" i="5" a="1"/>
  <c r="BD73" i="5" s="1"/>
  <c r="BE73" i="5" a="1"/>
  <c r="BE73" i="5" s="1"/>
  <c r="BF73" i="5" a="1"/>
  <c r="BF73" i="5" s="1"/>
  <c r="BG73" i="5" a="1"/>
  <c r="BG73" i="5" s="1"/>
  <c r="AF74" i="5" a="1"/>
  <c r="AF74" i="5" s="1"/>
  <c r="AG74" i="5" a="1"/>
  <c r="AG74" i="5" s="1"/>
  <c r="AH74" i="5" a="1"/>
  <c r="AH74" i="5" s="1"/>
  <c r="AI74" i="5" a="1"/>
  <c r="AI74" i="5" s="1"/>
  <c r="AJ74" i="5" a="1"/>
  <c r="AJ74" i="5" s="1"/>
  <c r="AK74" i="5" a="1"/>
  <c r="AK74" i="5" s="1"/>
  <c r="AL74" i="5" a="1"/>
  <c r="AL74" i="5" s="1"/>
  <c r="AM74" i="5" a="1"/>
  <c r="AM74" i="5" s="1"/>
  <c r="AN74" i="5" a="1"/>
  <c r="AN74" i="5" s="1"/>
  <c r="AO74" i="5" a="1"/>
  <c r="AO74" i="5" s="1"/>
  <c r="AP74" i="5" a="1"/>
  <c r="AP74" i="5" s="1"/>
  <c r="AQ74" i="5" a="1"/>
  <c r="AQ74" i="5" s="1"/>
  <c r="AR74" i="5" a="1"/>
  <c r="AR74" i="5" s="1"/>
  <c r="AS74" i="5" a="1"/>
  <c r="AS74" i="5" s="1"/>
  <c r="AT74" i="5" a="1"/>
  <c r="AT74" i="5" s="1"/>
  <c r="AU74" i="5" a="1"/>
  <c r="AU74" i="5" s="1"/>
  <c r="AV74" i="5" a="1"/>
  <c r="AV74" i="5" s="1"/>
  <c r="AW74" i="5" a="1"/>
  <c r="AW74" i="5" s="1"/>
  <c r="AX74" i="5" a="1"/>
  <c r="AX74" i="5" s="1"/>
  <c r="AY74" i="5" a="1"/>
  <c r="AY74" i="5" s="1"/>
  <c r="AZ74" i="5" a="1"/>
  <c r="AZ74" i="5" s="1"/>
  <c r="BA74" i="5" a="1"/>
  <c r="BA74" i="5" s="1"/>
  <c r="BB74" i="5" a="1"/>
  <c r="BB74" i="5" s="1"/>
  <c r="BC74" i="5" a="1"/>
  <c r="BC74" i="5" s="1"/>
  <c r="BD74" i="5" a="1"/>
  <c r="BD74" i="5" s="1"/>
  <c r="BE74" i="5" a="1"/>
  <c r="BE74" i="5" s="1"/>
  <c r="BF74" i="5" a="1"/>
  <c r="BF74" i="5" s="1"/>
  <c r="BG74" i="5" a="1"/>
  <c r="BG74" i="5" s="1"/>
  <c r="AF75" i="5" a="1"/>
  <c r="AF75" i="5" s="1"/>
  <c r="AG75" i="5" a="1"/>
  <c r="AG75" i="5" s="1"/>
  <c r="AH75" i="5" a="1"/>
  <c r="AH75" i="5" s="1"/>
  <c r="AI75" i="5" a="1"/>
  <c r="AI75" i="5" s="1"/>
  <c r="AJ75" i="5" a="1"/>
  <c r="AJ75" i="5" s="1"/>
  <c r="AK75" i="5" a="1"/>
  <c r="AK75" i="5" s="1"/>
  <c r="AL75" i="5" a="1"/>
  <c r="AL75" i="5" s="1"/>
  <c r="AM75" i="5" a="1"/>
  <c r="AM75" i="5" s="1"/>
  <c r="AN75" i="5" a="1"/>
  <c r="AN75" i="5" s="1"/>
  <c r="AO75" i="5" a="1"/>
  <c r="AO75" i="5" s="1"/>
  <c r="AP75" i="5" a="1"/>
  <c r="AP75" i="5" s="1"/>
  <c r="AQ75" i="5" a="1"/>
  <c r="AQ75" i="5" s="1"/>
  <c r="AR75" i="5" a="1"/>
  <c r="AR75" i="5" s="1"/>
  <c r="AS75" i="5" a="1"/>
  <c r="AS75" i="5" s="1"/>
  <c r="AT75" i="5" a="1"/>
  <c r="AT75" i="5" s="1"/>
  <c r="AU75" i="5" a="1"/>
  <c r="AU75" i="5" s="1"/>
  <c r="AV75" i="5" a="1"/>
  <c r="AV75" i="5" s="1"/>
  <c r="AW75" i="5" a="1"/>
  <c r="AW75" i="5" s="1"/>
  <c r="AX75" i="5" a="1"/>
  <c r="AX75" i="5" s="1"/>
  <c r="AY75" i="5" a="1"/>
  <c r="AY75" i="5" s="1"/>
  <c r="AZ75" i="5" a="1"/>
  <c r="AZ75" i="5" s="1"/>
  <c r="BA75" i="5" a="1"/>
  <c r="BA75" i="5" s="1"/>
  <c r="BB75" i="5" a="1"/>
  <c r="BB75" i="5" s="1"/>
  <c r="BC75" i="5" a="1"/>
  <c r="BC75" i="5" s="1"/>
  <c r="BD75" i="5" a="1"/>
  <c r="BD75" i="5" s="1"/>
  <c r="BE75" i="5" a="1"/>
  <c r="BE75" i="5" s="1"/>
  <c r="BF75" i="5" a="1"/>
  <c r="BF75" i="5" s="1"/>
  <c r="BG75" i="5" a="1"/>
  <c r="BG75" i="5" s="1"/>
  <c r="AF76" i="5" a="1"/>
  <c r="AF76" i="5" s="1"/>
  <c r="AG76" i="5" a="1"/>
  <c r="AG76" i="5" s="1"/>
  <c r="AH76" i="5" a="1"/>
  <c r="AH76" i="5" s="1"/>
  <c r="AI76" i="5" a="1"/>
  <c r="AI76" i="5" s="1"/>
  <c r="AJ76" i="5" a="1"/>
  <c r="AJ76" i="5" s="1"/>
  <c r="AK76" i="5" a="1"/>
  <c r="AK76" i="5" s="1"/>
  <c r="AL76" i="5" a="1"/>
  <c r="AL76" i="5" s="1"/>
  <c r="AM76" i="5" a="1"/>
  <c r="AM76" i="5" s="1"/>
  <c r="AN76" i="5" a="1"/>
  <c r="AN76" i="5" s="1"/>
  <c r="AO76" i="5" a="1"/>
  <c r="AO76" i="5" s="1"/>
  <c r="AP76" i="5" a="1"/>
  <c r="AP76" i="5" s="1"/>
  <c r="AQ76" i="5" a="1"/>
  <c r="AQ76" i="5" s="1"/>
  <c r="AR76" i="5" a="1"/>
  <c r="AR76" i="5" s="1"/>
  <c r="AS76" i="5" a="1"/>
  <c r="AS76" i="5" s="1"/>
  <c r="AT76" i="5" a="1"/>
  <c r="AT76" i="5" s="1"/>
  <c r="AU76" i="5" a="1"/>
  <c r="AU76" i="5" s="1"/>
  <c r="AV76" i="5" a="1"/>
  <c r="AV76" i="5" s="1"/>
  <c r="AW76" i="5" a="1"/>
  <c r="AW76" i="5" s="1"/>
  <c r="AX76" i="5" a="1"/>
  <c r="AX76" i="5" s="1"/>
  <c r="AY76" i="5" a="1"/>
  <c r="AY76" i="5" s="1"/>
  <c r="AZ76" i="5" a="1"/>
  <c r="AZ76" i="5" s="1"/>
  <c r="BA76" i="5" a="1"/>
  <c r="BA76" i="5" s="1"/>
  <c r="BB76" i="5" a="1"/>
  <c r="BB76" i="5" s="1"/>
  <c r="BC76" i="5" a="1"/>
  <c r="BC76" i="5" s="1"/>
  <c r="BD76" i="5" a="1"/>
  <c r="BD76" i="5" s="1"/>
  <c r="BE76" i="5" a="1"/>
  <c r="BE76" i="5" s="1"/>
  <c r="BF76" i="5" a="1"/>
  <c r="BF76" i="5" s="1"/>
  <c r="BG76" i="5" a="1"/>
  <c r="BG76" i="5" s="1"/>
  <c r="AF77" i="5" a="1"/>
  <c r="AF77" i="5" s="1"/>
  <c r="AG77" i="5" a="1"/>
  <c r="AG77" i="5" s="1"/>
  <c r="AH77" i="5" a="1"/>
  <c r="AH77" i="5" s="1"/>
  <c r="AI77" i="5" a="1"/>
  <c r="AI77" i="5" s="1"/>
  <c r="AJ77" i="5" a="1"/>
  <c r="AJ77" i="5" s="1"/>
  <c r="AK77" i="5" a="1"/>
  <c r="AK77" i="5" s="1"/>
  <c r="AL77" i="5" a="1"/>
  <c r="AL77" i="5" s="1"/>
  <c r="AM77" i="5" a="1"/>
  <c r="AM77" i="5" s="1"/>
  <c r="AN77" i="5" a="1"/>
  <c r="AN77" i="5" s="1"/>
  <c r="AO77" i="5" a="1"/>
  <c r="AO77" i="5" s="1"/>
  <c r="AP77" i="5" a="1"/>
  <c r="AP77" i="5" s="1"/>
  <c r="AQ77" i="5" a="1"/>
  <c r="AQ77" i="5" s="1"/>
  <c r="AR77" i="5" a="1"/>
  <c r="AR77" i="5" s="1"/>
  <c r="AS77" i="5" a="1"/>
  <c r="AS77" i="5" s="1"/>
  <c r="AT77" i="5" a="1"/>
  <c r="AT77" i="5" s="1"/>
  <c r="AU77" i="5" a="1"/>
  <c r="AU77" i="5" s="1"/>
  <c r="AV77" i="5" a="1"/>
  <c r="AV77" i="5" s="1"/>
  <c r="AW77" i="5" a="1"/>
  <c r="AW77" i="5" s="1"/>
  <c r="AX77" i="5" a="1"/>
  <c r="AX77" i="5" s="1"/>
  <c r="AY77" i="5" a="1"/>
  <c r="AY77" i="5" s="1"/>
  <c r="AZ77" i="5" a="1"/>
  <c r="AZ77" i="5" s="1"/>
  <c r="BA77" i="5" a="1"/>
  <c r="BA77" i="5" s="1"/>
  <c r="BB77" i="5" a="1"/>
  <c r="BB77" i="5" s="1"/>
  <c r="BC77" i="5" a="1"/>
  <c r="BC77" i="5" s="1"/>
  <c r="BD77" i="5" a="1"/>
  <c r="BD77" i="5" s="1"/>
  <c r="BE77" i="5" a="1"/>
  <c r="BE77" i="5" s="1"/>
  <c r="BF77" i="5" a="1"/>
  <c r="BF77" i="5" s="1"/>
  <c r="BG77" i="5" a="1"/>
  <c r="BG77" i="5" s="1"/>
  <c r="AF78" i="5" a="1"/>
  <c r="AF78" i="5" s="1"/>
  <c r="AG78" i="5" a="1"/>
  <c r="AG78" i="5" s="1"/>
  <c r="AH78" i="5" a="1"/>
  <c r="AH78" i="5" s="1"/>
  <c r="AI78" i="5" a="1"/>
  <c r="AI78" i="5" s="1"/>
  <c r="AJ78" i="5" a="1"/>
  <c r="AJ78" i="5" s="1"/>
  <c r="AK78" i="5" a="1"/>
  <c r="AK78" i="5" s="1"/>
  <c r="AL78" i="5" a="1"/>
  <c r="AL78" i="5" s="1"/>
  <c r="AM78" i="5" a="1"/>
  <c r="AM78" i="5" s="1"/>
  <c r="AN78" i="5" a="1"/>
  <c r="AN78" i="5" s="1"/>
  <c r="AO78" i="5" a="1"/>
  <c r="AO78" i="5" s="1"/>
  <c r="AP78" i="5" a="1"/>
  <c r="AP78" i="5" s="1"/>
  <c r="AQ78" i="5" a="1"/>
  <c r="AQ78" i="5" s="1"/>
  <c r="AR78" i="5" a="1"/>
  <c r="AR78" i="5" s="1"/>
  <c r="AS78" i="5" a="1"/>
  <c r="AS78" i="5" s="1"/>
  <c r="AT78" i="5" a="1"/>
  <c r="AT78" i="5" s="1"/>
  <c r="AU78" i="5" a="1"/>
  <c r="AU78" i="5" s="1"/>
  <c r="AV78" i="5" a="1"/>
  <c r="AV78" i="5" s="1"/>
  <c r="AW78" i="5" a="1"/>
  <c r="AW78" i="5" s="1"/>
  <c r="AX78" i="5" a="1"/>
  <c r="AX78" i="5" s="1"/>
  <c r="AY78" i="5" a="1"/>
  <c r="AY78" i="5" s="1"/>
  <c r="AZ78" i="5" a="1"/>
  <c r="AZ78" i="5" s="1"/>
  <c r="BA78" i="5" a="1"/>
  <c r="BA78" i="5" s="1"/>
  <c r="BB78" i="5" a="1"/>
  <c r="BB78" i="5" s="1"/>
  <c r="BC78" i="5" a="1"/>
  <c r="BC78" i="5" s="1"/>
  <c r="BD78" i="5" a="1"/>
  <c r="BD78" i="5" s="1"/>
  <c r="BE78" i="5" a="1"/>
  <c r="BE78" i="5" s="1"/>
  <c r="BF78" i="5" a="1"/>
  <c r="BF78" i="5" s="1"/>
  <c r="BG78" i="5" a="1"/>
  <c r="BG78" i="5" s="1"/>
  <c r="AF79" i="5" a="1"/>
  <c r="AF79" i="5" s="1"/>
  <c r="AG79" i="5" a="1"/>
  <c r="AG79" i="5" s="1"/>
  <c r="AH79" i="5" a="1"/>
  <c r="AH79" i="5" s="1"/>
  <c r="AI79" i="5" a="1"/>
  <c r="AI79" i="5" s="1"/>
  <c r="AJ79" i="5" a="1"/>
  <c r="AJ79" i="5" s="1"/>
  <c r="AK79" i="5" a="1"/>
  <c r="AK79" i="5" s="1"/>
  <c r="AL79" i="5" a="1"/>
  <c r="AL79" i="5" s="1"/>
  <c r="AM79" i="5" a="1"/>
  <c r="AM79" i="5" s="1"/>
  <c r="AN79" i="5" a="1"/>
  <c r="AN79" i="5" s="1"/>
  <c r="AO79" i="5" a="1"/>
  <c r="AO79" i="5" s="1"/>
  <c r="AP79" i="5" a="1"/>
  <c r="AP79" i="5" s="1"/>
  <c r="AQ79" i="5" a="1"/>
  <c r="AQ79" i="5" s="1"/>
  <c r="AR79" i="5" a="1"/>
  <c r="AR79" i="5" s="1"/>
  <c r="AS79" i="5" a="1"/>
  <c r="AS79" i="5" s="1"/>
  <c r="AT79" i="5" a="1"/>
  <c r="AT79" i="5" s="1"/>
  <c r="AU79" i="5" a="1"/>
  <c r="AU79" i="5" s="1"/>
  <c r="AV79" i="5" a="1"/>
  <c r="AV79" i="5" s="1"/>
  <c r="AW79" i="5" a="1"/>
  <c r="AW79" i="5" s="1"/>
  <c r="AX79" i="5" a="1"/>
  <c r="AX79" i="5" s="1"/>
  <c r="AY79" i="5" a="1"/>
  <c r="AY79" i="5" s="1"/>
  <c r="AZ79" i="5" a="1"/>
  <c r="AZ79" i="5" s="1"/>
  <c r="BA79" i="5" a="1"/>
  <c r="BA79" i="5" s="1"/>
  <c r="BB79" i="5" a="1"/>
  <c r="BB79" i="5" s="1"/>
  <c r="BC79" i="5" a="1"/>
  <c r="BC79" i="5" s="1"/>
  <c r="BD79" i="5" a="1"/>
  <c r="BD79" i="5" s="1"/>
  <c r="BE79" i="5" a="1"/>
  <c r="BE79" i="5" s="1"/>
  <c r="BF79" i="5" a="1"/>
  <c r="BF79" i="5" s="1"/>
  <c r="BG79" i="5" a="1"/>
  <c r="BG79" i="5" s="1"/>
  <c r="AF80" i="5" a="1"/>
  <c r="AF80" i="5" s="1"/>
  <c r="AG80" i="5" a="1"/>
  <c r="AG80" i="5" s="1"/>
  <c r="AH80" i="5" a="1"/>
  <c r="AH80" i="5" s="1"/>
  <c r="AI80" i="5" a="1"/>
  <c r="AI80" i="5" s="1"/>
  <c r="AJ80" i="5" a="1"/>
  <c r="AJ80" i="5" s="1"/>
  <c r="AK80" i="5" a="1"/>
  <c r="AK80" i="5" s="1"/>
  <c r="AL80" i="5" a="1"/>
  <c r="AL80" i="5" s="1"/>
  <c r="AM80" i="5" a="1"/>
  <c r="AM80" i="5" s="1"/>
  <c r="AN80" i="5" a="1"/>
  <c r="AN80" i="5" s="1"/>
  <c r="AO80" i="5" a="1"/>
  <c r="AO80" i="5" s="1"/>
  <c r="AP80" i="5" a="1"/>
  <c r="AP80" i="5" s="1"/>
  <c r="AQ80" i="5" a="1"/>
  <c r="AQ80" i="5" s="1"/>
  <c r="AR80" i="5" a="1"/>
  <c r="AR80" i="5" s="1"/>
  <c r="AS80" i="5" a="1"/>
  <c r="AS80" i="5" s="1"/>
  <c r="AT80" i="5" a="1"/>
  <c r="AT80" i="5" s="1"/>
  <c r="AU80" i="5" a="1"/>
  <c r="AU80" i="5" s="1"/>
  <c r="AV80" i="5" a="1"/>
  <c r="AV80" i="5" s="1"/>
  <c r="AW80" i="5" a="1"/>
  <c r="AW80" i="5" s="1"/>
  <c r="AX80" i="5" a="1"/>
  <c r="AX80" i="5" s="1"/>
  <c r="AY80" i="5" a="1"/>
  <c r="AY80" i="5" s="1"/>
  <c r="AZ80" i="5" a="1"/>
  <c r="AZ80" i="5" s="1"/>
  <c r="BA80" i="5" a="1"/>
  <c r="BA80" i="5" s="1"/>
  <c r="BB80" i="5" a="1"/>
  <c r="BB80" i="5" s="1"/>
  <c r="BC80" i="5" a="1"/>
  <c r="BC80" i="5" s="1"/>
  <c r="BD80" i="5" a="1"/>
  <c r="BD80" i="5" s="1"/>
  <c r="BE80" i="5" a="1"/>
  <c r="BE80" i="5" s="1"/>
  <c r="BF80" i="5" a="1"/>
  <c r="BF80" i="5" s="1"/>
  <c r="BG80" i="5" a="1"/>
  <c r="BG80" i="5" s="1"/>
  <c r="AF81" i="5" a="1"/>
  <c r="AF81" i="5" s="1"/>
  <c r="AG81" i="5" a="1"/>
  <c r="AG81" i="5" s="1"/>
  <c r="AH81" i="5" a="1"/>
  <c r="AH81" i="5" s="1"/>
  <c r="AI81" i="5" a="1"/>
  <c r="AI81" i="5" s="1"/>
  <c r="AJ81" i="5" a="1"/>
  <c r="AJ81" i="5" s="1"/>
  <c r="AK81" i="5" a="1"/>
  <c r="AK81" i="5" s="1"/>
  <c r="AL81" i="5" a="1"/>
  <c r="AL81" i="5" s="1"/>
  <c r="AM81" i="5" a="1"/>
  <c r="AM81" i="5" s="1"/>
  <c r="AN81" i="5" a="1"/>
  <c r="AN81" i="5" s="1"/>
  <c r="AO81" i="5" a="1"/>
  <c r="AO81" i="5" s="1"/>
  <c r="AP81" i="5" a="1"/>
  <c r="AP81" i="5" s="1"/>
  <c r="AQ81" i="5" a="1"/>
  <c r="AQ81" i="5" s="1"/>
  <c r="AR81" i="5" a="1"/>
  <c r="AR81" i="5" s="1"/>
  <c r="AS81" i="5" a="1"/>
  <c r="AS81" i="5" s="1"/>
  <c r="AT81" i="5" a="1"/>
  <c r="AT81" i="5" s="1"/>
  <c r="AU81" i="5" a="1"/>
  <c r="AU81" i="5" s="1"/>
  <c r="AV81" i="5" a="1"/>
  <c r="AV81" i="5" s="1"/>
  <c r="AW81" i="5" a="1"/>
  <c r="AW81" i="5" s="1"/>
  <c r="AX81" i="5" a="1"/>
  <c r="AX81" i="5" s="1"/>
  <c r="AY81" i="5" a="1"/>
  <c r="AY81" i="5" s="1"/>
  <c r="AZ81" i="5" a="1"/>
  <c r="AZ81" i="5" s="1"/>
  <c r="BA81" i="5" a="1"/>
  <c r="BA81" i="5" s="1"/>
  <c r="BB81" i="5" a="1"/>
  <c r="BB81" i="5" s="1"/>
  <c r="BC81" i="5" a="1"/>
  <c r="BC81" i="5" s="1"/>
  <c r="BD81" i="5" a="1"/>
  <c r="BD81" i="5" s="1"/>
  <c r="BE81" i="5" a="1"/>
  <c r="BE81" i="5" s="1"/>
  <c r="BF81" i="5" a="1"/>
  <c r="BF81" i="5" s="1"/>
  <c r="BG81" i="5" a="1"/>
  <c r="BG81" i="5" s="1"/>
  <c r="AF82" i="5" a="1"/>
  <c r="AF82" i="5" s="1"/>
  <c r="AG82" i="5" a="1"/>
  <c r="AG82" i="5" s="1"/>
  <c r="AH82" i="5" a="1"/>
  <c r="AH82" i="5" s="1"/>
  <c r="AI82" i="5" a="1"/>
  <c r="AI82" i="5" s="1"/>
  <c r="AJ82" i="5" a="1"/>
  <c r="AJ82" i="5" s="1"/>
  <c r="AK82" i="5" a="1"/>
  <c r="AK82" i="5" s="1"/>
  <c r="AL82" i="5" a="1"/>
  <c r="AL82" i="5" s="1"/>
  <c r="AM82" i="5" a="1"/>
  <c r="AM82" i="5" s="1"/>
  <c r="AN82" i="5" a="1"/>
  <c r="AN82" i="5" s="1"/>
  <c r="AO82" i="5" a="1"/>
  <c r="AO82" i="5" s="1"/>
  <c r="AP82" i="5" a="1"/>
  <c r="AP82" i="5" s="1"/>
  <c r="AQ82" i="5" a="1"/>
  <c r="AQ82" i="5" s="1"/>
  <c r="AR82" i="5" a="1"/>
  <c r="AR82" i="5" s="1"/>
  <c r="AS82" i="5" a="1"/>
  <c r="AS82" i="5" s="1"/>
  <c r="AT82" i="5" a="1"/>
  <c r="AT82" i="5" s="1"/>
  <c r="AU82" i="5" a="1"/>
  <c r="AU82" i="5" s="1"/>
  <c r="AV82" i="5" a="1"/>
  <c r="AV82" i="5" s="1"/>
  <c r="AW82" i="5" a="1"/>
  <c r="AW82" i="5" s="1"/>
  <c r="AX82" i="5" a="1"/>
  <c r="AX82" i="5" s="1"/>
  <c r="AY82" i="5" a="1"/>
  <c r="AY82" i="5" s="1"/>
  <c r="AZ82" i="5" a="1"/>
  <c r="AZ82" i="5" s="1"/>
  <c r="BA82" i="5" a="1"/>
  <c r="BA82" i="5" s="1"/>
  <c r="BB82" i="5" a="1"/>
  <c r="BB82" i="5" s="1"/>
  <c r="BC82" i="5" a="1"/>
  <c r="BC82" i="5" s="1"/>
  <c r="BD82" i="5" a="1"/>
  <c r="BD82" i="5" s="1"/>
  <c r="BE82" i="5" a="1"/>
  <c r="BE82" i="5" s="1"/>
  <c r="BF82" i="5" a="1"/>
  <c r="BF82" i="5" s="1"/>
  <c r="BG82" i="5" a="1"/>
  <c r="BG82" i="5" s="1"/>
  <c r="AF83" i="5" a="1"/>
  <c r="AF83" i="5" s="1"/>
  <c r="AG83" i="5" a="1"/>
  <c r="AG83" i="5" s="1"/>
  <c r="AH83" i="5" a="1"/>
  <c r="AH83" i="5" s="1"/>
  <c r="AI83" i="5" a="1"/>
  <c r="AI83" i="5" s="1"/>
  <c r="AJ83" i="5" a="1"/>
  <c r="AJ83" i="5" s="1"/>
  <c r="AK83" i="5" a="1"/>
  <c r="AK83" i="5" s="1"/>
  <c r="AL83" i="5" a="1"/>
  <c r="AL83" i="5" s="1"/>
  <c r="AM83" i="5" a="1"/>
  <c r="AM83" i="5" s="1"/>
  <c r="AN83" i="5" a="1"/>
  <c r="AN83" i="5" s="1"/>
  <c r="AO83" i="5" a="1"/>
  <c r="AO83" i="5" s="1"/>
  <c r="AP83" i="5" a="1"/>
  <c r="AP83" i="5" s="1"/>
  <c r="AQ83" i="5" a="1"/>
  <c r="AQ83" i="5" s="1"/>
  <c r="AR83" i="5" a="1"/>
  <c r="AR83" i="5" s="1"/>
  <c r="AS83" i="5" a="1"/>
  <c r="AS83" i="5" s="1"/>
  <c r="AT83" i="5" a="1"/>
  <c r="AT83" i="5" s="1"/>
  <c r="AU83" i="5" a="1"/>
  <c r="AU83" i="5" s="1"/>
  <c r="AV83" i="5" a="1"/>
  <c r="AV83" i="5" s="1"/>
  <c r="AW83" i="5" a="1"/>
  <c r="AW83" i="5" s="1"/>
  <c r="AX83" i="5" a="1"/>
  <c r="AX83" i="5" s="1"/>
  <c r="AY83" i="5" a="1"/>
  <c r="AY83" i="5" s="1"/>
  <c r="AZ83" i="5" a="1"/>
  <c r="AZ83" i="5" s="1"/>
  <c r="BA83" i="5" a="1"/>
  <c r="BA83" i="5" s="1"/>
  <c r="BB83" i="5" a="1"/>
  <c r="BB83" i="5" s="1"/>
  <c r="BC83" i="5" a="1"/>
  <c r="BC83" i="5" s="1"/>
  <c r="BD83" i="5" a="1"/>
  <c r="BD83" i="5" s="1"/>
  <c r="BE83" i="5" a="1"/>
  <c r="BE83" i="5" s="1"/>
  <c r="BF83" i="5" a="1"/>
  <c r="BF83" i="5" s="1"/>
  <c r="BG83" i="5" a="1"/>
  <c r="BG83" i="5" s="1"/>
  <c r="AF84" i="5" a="1"/>
  <c r="AF84" i="5" s="1"/>
  <c r="AG84" i="5" a="1"/>
  <c r="AG84" i="5" s="1"/>
  <c r="AH84" i="5" a="1"/>
  <c r="AH84" i="5" s="1"/>
  <c r="AI84" i="5" a="1"/>
  <c r="AI84" i="5" s="1"/>
  <c r="AJ84" i="5" a="1"/>
  <c r="AJ84" i="5" s="1"/>
  <c r="AK84" i="5" a="1"/>
  <c r="AK84" i="5" s="1"/>
  <c r="AL84" i="5" a="1"/>
  <c r="AL84" i="5" s="1"/>
  <c r="AM84" i="5" a="1"/>
  <c r="AM84" i="5" s="1"/>
  <c r="AN84" i="5" a="1"/>
  <c r="AN84" i="5" s="1"/>
  <c r="AO84" i="5" a="1"/>
  <c r="AO84" i="5" s="1"/>
  <c r="AP84" i="5" a="1"/>
  <c r="AP84" i="5" s="1"/>
  <c r="AQ84" i="5" a="1"/>
  <c r="AQ84" i="5" s="1"/>
  <c r="AR84" i="5" a="1"/>
  <c r="AR84" i="5" s="1"/>
  <c r="AS84" i="5" a="1"/>
  <c r="AS84" i="5" s="1"/>
  <c r="AT84" i="5" a="1"/>
  <c r="AT84" i="5" s="1"/>
  <c r="AU84" i="5" a="1"/>
  <c r="AU84" i="5" s="1"/>
  <c r="AV84" i="5" a="1"/>
  <c r="AV84" i="5" s="1"/>
  <c r="AW84" i="5" a="1"/>
  <c r="AW84" i="5" s="1"/>
  <c r="AX84" i="5" a="1"/>
  <c r="AX84" i="5" s="1"/>
  <c r="AY84" i="5" a="1"/>
  <c r="AY84" i="5" s="1"/>
  <c r="AZ84" i="5" a="1"/>
  <c r="AZ84" i="5" s="1"/>
  <c r="BA84" i="5" a="1"/>
  <c r="BA84" i="5" s="1"/>
  <c r="BB84" i="5" a="1"/>
  <c r="BB84" i="5" s="1"/>
  <c r="BC84" i="5" a="1"/>
  <c r="BC84" i="5" s="1"/>
  <c r="BD84" i="5" a="1"/>
  <c r="BD84" i="5" s="1"/>
  <c r="BE84" i="5" a="1"/>
  <c r="BE84" i="5" s="1"/>
  <c r="BF84" i="5" a="1"/>
  <c r="BF84" i="5" s="1"/>
  <c r="BG84" i="5" a="1"/>
  <c r="BG84" i="5" s="1"/>
  <c r="AF85" i="5" a="1"/>
  <c r="AF85" i="5" s="1"/>
  <c r="AG85" i="5" a="1"/>
  <c r="AG85" i="5" s="1"/>
  <c r="AH85" i="5" a="1"/>
  <c r="AH85" i="5" s="1"/>
  <c r="AI85" i="5" a="1"/>
  <c r="AI85" i="5" s="1"/>
  <c r="AJ85" i="5" a="1"/>
  <c r="AJ85" i="5" s="1"/>
  <c r="AK85" i="5" a="1"/>
  <c r="AK85" i="5" s="1"/>
  <c r="AL85" i="5" a="1"/>
  <c r="AL85" i="5" s="1"/>
  <c r="AM85" i="5" a="1"/>
  <c r="AM85" i="5" s="1"/>
  <c r="AN85" i="5" a="1"/>
  <c r="AN85" i="5" s="1"/>
  <c r="AO85" i="5" a="1"/>
  <c r="AO85" i="5" s="1"/>
  <c r="AP85" i="5" a="1"/>
  <c r="AP85" i="5" s="1"/>
  <c r="AQ85" i="5" a="1"/>
  <c r="AQ85" i="5" s="1"/>
  <c r="AR85" i="5" a="1"/>
  <c r="AR85" i="5" s="1"/>
  <c r="AS85" i="5" a="1"/>
  <c r="AS85" i="5" s="1"/>
  <c r="AT85" i="5" a="1"/>
  <c r="AT85" i="5" s="1"/>
  <c r="AU85" i="5" a="1"/>
  <c r="AU85" i="5" s="1"/>
  <c r="AV85" i="5" a="1"/>
  <c r="AV85" i="5" s="1"/>
  <c r="AW85" i="5" a="1"/>
  <c r="AW85" i="5" s="1"/>
  <c r="AX85" i="5" a="1"/>
  <c r="AX85" i="5" s="1"/>
  <c r="AY85" i="5" a="1"/>
  <c r="AY85" i="5" s="1"/>
  <c r="AZ85" i="5" a="1"/>
  <c r="AZ85" i="5" s="1"/>
  <c r="BA85" i="5" a="1"/>
  <c r="BA85" i="5" s="1"/>
  <c r="BB85" i="5" a="1"/>
  <c r="BB85" i="5" s="1"/>
  <c r="BC85" i="5" a="1"/>
  <c r="BC85" i="5" s="1"/>
  <c r="BD85" i="5" a="1"/>
  <c r="BD85" i="5" s="1"/>
  <c r="BE85" i="5" a="1"/>
  <c r="BE85" i="5" s="1"/>
  <c r="BF85" i="5" a="1"/>
  <c r="BF85" i="5" s="1"/>
  <c r="BG85" i="5" a="1"/>
  <c r="BG85" i="5" s="1"/>
  <c r="AF86" i="5" a="1"/>
  <c r="AF86" i="5" s="1"/>
  <c r="AG86" i="5" a="1"/>
  <c r="AG86" i="5" s="1"/>
  <c r="AH86" i="5" a="1"/>
  <c r="AH86" i="5" s="1"/>
  <c r="AI86" i="5" a="1"/>
  <c r="AI86" i="5" s="1"/>
  <c r="AJ86" i="5" a="1"/>
  <c r="AJ86" i="5" s="1"/>
  <c r="AK86" i="5" a="1"/>
  <c r="AK86" i="5" s="1"/>
  <c r="AL86" i="5" a="1"/>
  <c r="AL86" i="5" s="1"/>
  <c r="AM86" i="5" a="1"/>
  <c r="AM86" i="5" s="1"/>
  <c r="AN86" i="5" a="1"/>
  <c r="AN86" i="5" s="1"/>
  <c r="AO86" i="5" a="1"/>
  <c r="AO86" i="5" s="1"/>
  <c r="AP86" i="5" a="1"/>
  <c r="AP86" i="5" s="1"/>
  <c r="AQ86" i="5" a="1"/>
  <c r="AQ86" i="5" s="1"/>
  <c r="AR86" i="5" a="1"/>
  <c r="AR86" i="5" s="1"/>
  <c r="AS86" i="5" a="1"/>
  <c r="AS86" i="5" s="1"/>
  <c r="AT86" i="5" a="1"/>
  <c r="AT86" i="5" s="1"/>
  <c r="AU86" i="5" a="1"/>
  <c r="AU86" i="5" s="1"/>
  <c r="AV86" i="5" a="1"/>
  <c r="AV86" i="5" s="1"/>
  <c r="AW86" i="5" a="1"/>
  <c r="AW86" i="5" s="1"/>
  <c r="AX86" i="5" a="1"/>
  <c r="AX86" i="5" s="1"/>
  <c r="AY86" i="5" a="1"/>
  <c r="AY86" i="5" s="1"/>
  <c r="AZ86" i="5" a="1"/>
  <c r="AZ86" i="5" s="1"/>
  <c r="BA86" i="5" a="1"/>
  <c r="BA86" i="5" s="1"/>
  <c r="BB86" i="5" a="1"/>
  <c r="BB86" i="5" s="1"/>
  <c r="BC86" i="5" a="1"/>
  <c r="BC86" i="5" s="1"/>
  <c r="BD86" i="5" a="1"/>
  <c r="BD86" i="5" s="1"/>
  <c r="BE86" i="5" a="1"/>
  <c r="BE86" i="5" s="1"/>
  <c r="BF86" i="5" a="1"/>
  <c r="BF86" i="5" s="1"/>
  <c r="BG86" i="5" a="1"/>
  <c r="BG86" i="5" s="1"/>
  <c r="AF87" i="5" a="1"/>
  <c r="AF87" i="5" s="1"/>
  <c r="AG87" i="5" a="1"/>
  <c r="AG87" i="5" s="1"/>
  <c r="AH87" i="5" a="1"/>
  <c r="AH87" i="5" s="1"/>
  <c r="AI87" i="5" a="1"/>
  <c r="AI87" i="5" s="1"/>
  <c r="AJ87" i="5" a="1"/>
  <c r="AJ87" i="5" s="1"/>
  <c r="AK87" i="5" a="1"/>
  <c r="AK87" i="5" s="1"/>
  <c r="AL87" i="5" a="1"/>
  <c r="AL87" i="5" s="1"/>
  <c r="AM87" i="5" a="1"/>
  <c r="AM87" i="5" s="1"/>
  <c r="AN87" i="5" a="1"/>
  <c r="AN87" i="5" s="1"/>
  <c r="AO87" i="5" a="1"/>
  <c r="AO87" i="5" s="1"/>
  <c r="AP87" i="5" a="1"/>
  <c r="AP87" i="5" s="1"/>
  <c r="AQ87" i="5" a="1"/>
  <c r="AQ87" i="5" s="1"/>
  <c r="AR87" i="5" a="1"/>
  <c r="AR87" i="5" s="1"/>
  <c r="AS87" i="5" a="1"/>
  <c r="AS87" i="5" s="1"/>
  <c r="AT87" i="5" a="1"/>
  <c r="AT87" i="5" s="1"/>
  <c r="AU87" i="5" a="1"/>
  <c r="AU87" i="5" s="1"/>
  <c r="AV87" i="5" a="1"/>
  <c r="AV87" i="5" s="1"/>
  <c r="AW87" i="5" a="1"/>
  <c r="AW87" i="5" s="1"/>
  <c r="AX87" i="5" a="1"/>
  <c r="AX87" i="5" s="1"/>
  <c r="AY87" i="5" a="1"/>
  <c r="AY87" i="5" s="1"/>
  <c r="AZ87" i="5" a="1"/>
  <c r="AZ87" i="5" s="1"/>
  <c r="BA87" i="5" a="1"/>
  <c r="BA87" i="5" s="1"/>
  <c r="BB87" i="5" a="1"/>
  <c r="BB87" i="5" s="1"/>
  <c r="BC87" i="5" a="1"/>
  <c r="BC87" i="5" s="1"/>
  <c r="BD87" i="5" a="1"/>
  <c r="BD87" i="5" s="1"/>
  <c r="BE87" i="5" a="1"/>
  <c r="BE87" i="5" s="1"/>
  <c r="BF87" i="5" a="1"/>
  <c r="BF87" i="5" s="1"/>
  <c r="BG87" i="5" a="1"/>
  <c r="BG87" i="5" s="1"/>
  <c r="AF88" i="5" a="1"/>
  <c r="AF88" i="5" s="1"/>
  <c r="AG88" i="5" a="1"/>
  <c r="AG88" i="5" s="1"/>
  <c r="AH88" i="5" a="1"/>
  <c r="AH88" i="5" s="1"/>
  <c r="AI88" i="5" a="1"/>
  <c r="AI88" i="5" s="1"/>
  <c r="AJ88" i="5" a="1"/>
  <c r="AJ88" i="5" s="1"/>
  <c r="AK88" i="5" a="1"/>
  <c r="AK88" i="5" s="1"/>
  <c r="AL88" i="5" a="1"/>
  <c r="AL88" i="5" s="1"/>
  <c r="AM88" i="5" a="1"/>
  <c r="AM88" i="5" s="1"/>
  <c r="AN88" i="5" a="1"/>
  <c r="AN88" i="5" s="1"/>
  <c r="AO88" i="5" a="1"/>
  <c r="AO88" i="5" s="1"/>
  <c r="AP88" i="5" a="1"/>
  <c r="AP88" i="5" s="1"/>
  <c r="AQ88" i="5" a="1"/>
  <c r="AQ88" i="5" s="1"/>
  <c r="AR88" i="5" a="1"/>
  <c r="AR88" i="5" s="1"/>
  <c r="AS88" i="5" a="1"/>
  <c r="AS88" i="5" s="1"/>
  <c r="AT88" i="5" a="1"/>
  <c r="AT88" i="5" s="1"/>
  <c r="AU88" i="5" a="1"/>
  <c r="AU88" i="5" s="1"/>
  <c r="AV88" i="5" a="1"/>
  <c r="AV88" i="5" s="1"/>
  <c r="AW88" i="5" a="1"/>
  <c r="AW88" i="5" s="1"/>
  <c r="AX88" i="5" a="1"/>
  <c r="AX88" i="5" s="1"/>
  <c r="AY88" i="5" a="1"/>
  <c r="AY88" i="5" s="1"/>
  <c r="AZ88" i="5" a="1"/>
  <c r="AZ88" i="5" s="1"/>
  <c r="BA88" i="5" a="1"/>
  <c r="BA88" i="5" s="1"/>
  <c r="BB88" i="5" a="1"/>
  <c r="BB88" i="5" s="1"/>
  <c r="BC88" i="5" a="1"/>
  <c r="BC88" i="5" s="1"/>
  <c r="BD88" i="5" a="1"/>
  <c r="BD88" i="5" s="1"/>
  <c r="BE88" i="5" a="1"/>
  <c r="BE88" i="5" s="1"/>
  <c r="BF88" i="5" a="1"/>
  <c r="BF88" i="5" s="1"/>
  <c r="BG88" i="5" a="1"/>
  <c r="BG88" i="5" s="1"/>
  <c r="AF89" i="5" a="1"/>
  <c r="AF89" i="5" s="1"/>
  <c r="AG89" i="5" a="1"/>
  <c r="AG89" i="5" s="1"/>
  <c r="AH89" i="5" a="1"/>
  <c r="AH89" i="5" s="1"/>
  <c r="AI89" i="5" a="1"/>
  <c r="AI89" i="5" s="1"/>
  <c r="AJ89" i="5" a="1"/>
  <c r="AJ89" i="5" s="1"/>
  <c r="AK89" i="5" a="1"/>
  <c r="AK89" i="5" s="1"/>
  <c r="AL89" i="5" a="1"/>
  <c r="AL89" i="5" s="1"/>
  <c r="AM89" i="5" a="1"/>
  <c r="AM89" i="5" s="1"/>
  <c r="AN89" i="5" a="1"/>
  <c r="AN89" i="5" s="1"/>
  <c r="AO89" i="5" a="1"/>
  <c r="AO89" i="5" s="1"/>
  <c r="AP89" i="5" a="1"/>
  <c r="AP89" i="5" s="1"/>
  <c r="AQ89" i="5" a="1"/>
  <c r="AQ89" i="5" s="1"/>
  <c r="AR89" i="5" a="1"/>
  <c r="AR89" i="5" s="1"/>
  <c r="AS89" i="5" a="1"/>
  <c r="AS89" i="5" s="1"/>
  <c r="AT89" i="5" a="1"/>
  <c r="AT89" i="5" s="1"/>
  <c r="AU89" i="5" a="1"/>
  <c r="AU89" i="5" s="1"/>
  <c r="AV89" i="5" a="1"/>
  <c r="AV89" i="5" s="1"/>
  <c r="AW89" i="5" a="1"/>
  <c r="AW89" i="5" s="1"/>
  <c r="AX89" i="5" a="1"/>
  <c r="AX89" i="5" s="1"/>
  <c r="AY89" i="5" a="1"/>
  <c r="AY89" i="5" s="1"/>
  <c r="AZ89" i="5" a="1"/>
  <c r="AZ89" i="5" s="1"/>
  <c r="BA89" i="5" a="1"/>
  <c r="BA89" i="5" s="1"/>
  <c r="BB89" i="5" a="1"/>
  <c r="BB89" i="5" s="1"/>
  <c r="BC89" i="5" a="1"/>
  <c r="BC89" i="5" s="1"/>
  <c r="BD89" i="5" a="1"/>
  <c r="BD89" i="5" s="1"/>
  <c r="BE89" i="5" a="1"/>
  <c r="BE89" i="5" s="1"/>
  <c r="BF89" i="5" a="1"/>
  <c r="BF89" i="5" s="1"/>
  <c r="BG89" i="5" a="1"/>
  <c r="BG89" i="5" s="1"/>
  <c r="AF90" i="5" a="1"/>
  <c r="AF90" i="5" s="1"/>
  <c r="AG90" i="5" a="1"/>
  <c r="AG90" i="5" s="1"/>
  <c r="AH90" i="5" a="1"/>
  <c r="AH90" i="5" s="1"/>
  <c r="AI90" i="5" a="1"/>
  <c r="AI90" i="5" s="1"/>
  <c r="AJ90" i="5" a="1"/>
  <c r="AJ90" i="5" s="1"/>
  <c r="AK90" i="5" a="1"/>
  <c r="AK90" i="5" s="1"/>
  <c r="AL90" i="5" a="1"/>
  <c r="AL90" i="5" s="1"/>
  <c r="AM90" i="5" a="1"/>
  <c r="AM90" i="5" s="1"/>
  <c r="AN90" i="5" a="1"/>
  <c r="AN90" i="5" s="1"/>
  <c r="AO90" i="5" a="1"/>
  <c r="AO90" i="5" s="1"/>
  <c r="AP90" i="5" a="1"/>
  <c r="AP90" i="5" s="1"/>
  <c r="AQ90" i="5" a="1"/>
  <c r="AQ90" i="5" s="1"/>
  <c r="AR90" i="5" a="1"/>
  <c r="AR90" i="5" s="1"/>
  <c r="AS90" i="5" a="1"/>
  <c r="AS90" i="5" s="1"/>
  <c r="AT90" i="5" a="1"/>
  <c r="AT90" i="5" s="1"/>
  <c r="AU90" i="5" a="1"/>
  <c r="AU90" i="5" s="1"/>
  <c r="AV90" i="5" a="1"/>
  <c r="AV90" i="5" s="1"/>
  <c r="AW90" i="5" a="1"/>
  <c r="AW90" i="5" s="1"/>
  <c r="AX90" i="5" a="1"/>
  <c r="AX90" i="5" s="1"/>
  <c r="AY90" i="5" a="1"/>
  <c r="AY90" i="5" s="1"/>
  <c r="AZ90" i="5" a="1"/>
  <c r="AZ90" i="5" s="1"/>
  <c r="BA90" i="5" a="1"/>
  <c r="BA90" i="5" s="1"/>
  <c r="BB90" i="5" a="1"/>
  <c r="BB90" i="5" s="1"/>
  <c r="BC90" i="5" a="1"/>
  <c r="BC90" i="5" s="1"/>
  <c r="BD90" i="5" a="1"/>
  <c r="BD90" i="5" s="1"/>
  <c r="BE90" i="5" a="1"/>
  <c r="BE90" i="5" s="1"/>
  <c r="BF90" i="5" a="1"/>
  <c r="BF90" i="5" s="1"/>
  <c r="BG90" i="5" a="1"/>
  <c r="BG90" i="5" s="1"/>
  <c r="AF91" i="5" a="1"/>
  <c r="AF91" i="5" s="1"/>
  <c r="AG91" i="5" a="1"/>
  <c r="AG91" i="5" s="1"/>
  <c r="AH91" i="5" a="1"/>
  <c r="AH91" i="5" s="1"/>
  <c r="AI91" i="5" a="1"/>
  <c r="AI91" i="5" s="1"/>
  <c r="AJ91" i="5" a="1"/>
  <c r="AJ91" i="5" s="1"/>
  <c r="AK91" i="5" a="1"/>
  <c r="AK91" i="5" s="1"/>
  <c r="AL91" i="5" a="1"/>
  <c r="AL91" i="5" s="1"/>
  <c r="AM91" i="5" a="1"/>
  <c r="AM91" i="5" s="1"/>
  <c r="AN91" i="5" a="1"/>
  <c r="AN91" i="5" s="1"/>
  <c r="AO91" i="5" a="1"/>
  <c r="AO91" i="5" s="1"/>
  <c r="AP91" i="5" a="1"/>
  <c r="AP91" i="5" s="1"/>
  <c r="AQ91" i="5" a="1"/>
  <c r="AQ91" i="5" s="1"/>
  <c r="AR91" i="5" a="1"/>
  <c r="AR91" i="5" s="1"/>
  <c r="AS91" i="5" a="1"/>
  <c r="AS91" i="5" s="1"/>
  <c r="AT91" i="5" a="1"/>
  <c r="AT91" i="5" s="1"/>
  <c r="AU91" i="5" a="1"/>
  <c r="AU91" i="5" s="1"/>
  <c r="AV91" i="5" a="1"/>
  <c r="AV91" i="5" s="1"/>
  <c r="AW91" i="5" a="1"/>
  <c r="AW91" i="5" s="1"/>
  <c r="AX91" i="5" a="1"/>
  <c r="AX91" i="5" s="1"/>
  <c r="AY91" i="5" a="1"/>
  <c r="AY91" i="5" s="1"/>
  <c r="AZ91" i="5" a="1"/>
  <c r="AZ91" i="5" s="1"/>
  <c r="BA91" i="5" a="1"/>
  <c r="BA91" i="5" s="1"/>
  <c r="BB91" i="5" a="1"/>
  <c r="BB91" i="5" s="1"/>
  <c r="BC91" i="5" a="1"/>
  <c r="BC91" i="5" s="1"/>
  <c r="BD91" i="5" a="1"/>
  <c r="BD91" i="5" s="1"/>
  <c r="BE91" i="5" a="1"/>
  <c r="BE91" i="5" s="1"/>
  <c r="BF91" i="5" a="1"/>
  <c r="BF91" i="5" s="1"/>
  <c r="BG91" i="5" a="1"/>
  <c r="BG91" i="5" s="1"/>
  <c r="AF92" i="5" a="1"/>
  <c r="AF92" i="5" s="1"/>
  <c r="AG92" i="5" a="1"/>
  <c r="AG92" i="5" s="1"/>
  <c r="AH92" i="5" a="1"/>
  <c r="AH92" i="5" s="1"/>
  <c r="AI92" i="5" a="1"/>
  <c r="AI92" i="5" s="1"/>
  <c r="AJ92" i="5" a="1"/>
  <c r="AJ92" i="5" s="1"/>
  <c r="AK92" i="5" a="1"/>
  <c r="AK92" i="5" s="1"/>
  <c r="AL92" i="5" a="1"/>
  <c r="AL92" i="5" s="1"/>
  <c r="AM92" i="5" a="1"/>
  <c r="AM92" i="5" s="1"/>
  <c r="AN92" i="5" a="1"/>
  <c r="AN92" i="5" s="1"/>
  <c r="AO92" i="5" a="1"/>
  <c r="AO92" i="5" s="1"/>
  <c r="AP92" i="5" a="1"/>
  <c r="AP92" i="5" s="1"/>
  <c r="AQ92" i="5" a="1"/>
  <c r="AQ92" i="5" s="1"/>
  <c r="AR92" i="5" a="1"/>
  <c r="AR92" i="5" s="1"/>
  <c r="AS92" i="5" a="1"/>
  <c r="AS92" i="5" s="1"/>
  <c r="AT92" i="5" a="1"/>
  <c r="AT92" i="5" s="1"/>
  <c r="AU92" i="5" a="1"/>
  <c r="AU92" i="5" s="1"/>
  <c r="AV92" i="5" a="1"/>
  <c r="AV92" i="5" s="1"/>
  <c r="AW92" i="5" a="1"/>
  <c r="AW92" i="5" s="1"/>
  <c r="AX92" i="5" a="1"/>
  <c r="AX92" i="5" s="1"/>
  <c r="AY92" i="5" a="1"/>
  <c r="AY92" i="5" s="1"/>
  <c r="AZ92" i="5" a="1"/>
  <c r="AZ92" i="5" s="1"/>
  <c r="BA92" i="5" a="1"/>
  <c r="BA92" i="5" s="1"/>
  <c r="BB92" i="5" a="1"/>
  <c r="BB92" i="5" s="1"/>
  <c r="BC92" i="5" a="1"/>
  <c r="BC92" i="5" s="1"/>
  <c r="BD92" i="5" a="1"/>
  <c r="BD92" i="5" s="1"/>
  <c r="BE92" i="5" a="1"/>
  <c r="BE92" i="5" s="1"/>
  <c r="BF92" i="5" a="1"/>
  <c r="BF92" i="5" s="1"/>
  <c r="BG92" i="5" a="1"/>
  <c r="BG92" i="5" s="1"/>
  <c r="AF93" i="5" a="1"/>
  <c r="AF93" i="5" s="1"/>
  <c r="AG93" i="5" a="1"/>
  <c r="AG93" i="5" s="1"/>
  <c r="AH93" i="5" a="1"/>
  <c r="AH93" i="5" s="1"/>
  <c r="AI93" i="5" a="1"/>
  <c r="AI93" i="5" s="1"/>
  <c r="AJ93" i="5" a="1"/>
  <c r="AJ93" i="5" s="1"/>
  <c r="AK93" i="5" a="1"/>
  <c r="AK93" i="5" s="1"/>
  <c r="AL93" i="5" a="1"/>
  <c r="AL93" i="5" s="1"/>
  <c r="AM93" i="5" a="1"/>
  <c r="AM93" i="5" s="1"/>
  <c r="AN93" i="5" a="1"/>
  <c r="AN93" i="5" s="1"/>
  <c r="AO93" i="5" a="1"/>
  <c r="AO93" i="5" s="1"/>
  <c r="AP93" i="5" a="1"/>
  <c r="AP93" i="5" s="1"/>
  <c r="AQ93" i="5" a="1"/>
  <c r="AQ93" i="5" s="1"/>
  <c r="AR93" i="5" a="1"/>
  <c r="AR93" i="5" s="1"/>
  <c r="AS93" i="5" a="1"/>
  <c r="AS93" i="5" s="1"/>
  <c r="AT93" i="5" a="1"/>
  <c r="AT93" i="5" s="1"/>
  <c r="AU93" i="5" a="1"/>
  <c r="AU93" i="5" s="1"/>
  <c r="AV93" i="5" a="1"/>
  <c r="AV93" i="5" s="1"/>
  <c r="AW93" i="5" a="1"/>
  <c r="AW93" i="5" s="1"/>
  <c r="AX93" i="5" a="1"/>
  <c r="AX93" i="5" s="1"/>
  <c r="AY93" i="5" a="1"/>
  <c r="AY93" i="5" s="1"/>
  <c r="AZ93" i="5" a="1"/>
  <c r="AZ93" i="5" s="1"/>
  <c r="BA93" i="5" a="1"/>
  <c r="BA93" i="5" s="1"/>
  <c r="BB93" i="5" a="1"/>
  <c r="BB93" i="5" s="1"/>
  <c r="BC93" i="5" a="1"/>
  <c r="BC93" i="5" s="1"/>
  <c r="BD93" i="5" a="1"/>
  <c r="BD93" i="5" s="1"/>
  <c r="BE93" i="5" a="1"/>
  <c r="BE93" i="5" s="1"/>
  <c r="BF93" i="5" a="1"/>
  <c r="BF93" i="5" s="1"/>
  <c r="BG93" i="5" a="1"/>
  <c r="BG93" i="5" s="1"/>
  <c r="AF94" i="5" a="1"/>
  <c r="AF94" i="5" s="1"/>
  <c r="AG94" i="5" a="1"/>
  <c r="AG94" i="5" s="1"/>
  <c r="AH94" i="5" a="1"/>
  <c r="AH94" i="5" s="1"/>
  <c r="AI94" i="5" a="1"/>
  <c r="AI94" i="5" s="1"/>
  <c r="AJ94" i="5" a="1"/>
  <c r="AJ94" i="5" s="1"/>
  <c r="AK94" i="5" a="1"/>
  <c r="AK94" i="5" s="1"/>
  <c r="AL94" i="5" a="1"/>
  <c r="AL94" i="5" s="1"/>
  <c r="AM94" i="5" a="1"/>
  <c r="AM94" i="5" s="1"/>
  <c r="AN94" i="5" a="1"/>
  <c r="AN94" i="5" s="1"/>
  <c r="AO94" i="5" a="1"/>
  <c r="AO94" i="5" s="1"/>
  <c r="AP94" i="5" a="1"/>
  <c r="AP94" i="5" s="1"/>
  <c r="AQ94" i="5" a="1"/>
  <c r="AQ94" i="5" s="1"/>
  <c r="AR94" i="5" a="1"/>
  <c r="AR94" i="5" s="1"/>
  <c r="AS94" i="5" a="1"/>
  <c r="AS94" i="5" s="1"/>
  <c r="AT94" i="5" a="1"/>
  <c r="AT94" i="5" s="1"/>
  <c r="AU94" i="5" a="1"/>
  <c r="AU94" i="5" s="1"/>
  <c r="AV94" i="5" a="1"/>
  <c r="AV94" i="5" s="1"/>
  <c r="AW94" i="5" a="1"/>
  <c r="AW94" i="5" s="1"/>
  <c r="AX94" i="5" a="1"/>
  <c r="AX94" i="5" s="1"/>
  <c r="AY94" i="5" a="1"/>
  <c r="AY94" i="5" s="1"/>
  <c r="AZ94" i="5" a="1"/>
  <c r="AZ94" i="5" s="1"/>
  <c r="BA94" i="5" a="1"/>
  <c r="BA94" i="5" s="1"/>
  <c r="BB94" i="5" a="1"/>
  <c r="BB94" i="5" s="1"/>
  <c r="BC94" i="5" a="1"/>
  <c r="BC94" i="5" s="1"/>
  <c r="BD94" i="5" a="1"/>
  <c r="BD94" i="5" s="1"/>
  <c r="BE94" i="5" a="1"/>
  <c r="BE94" i="5" s="1"/>
  <c r="BF94" i="5" a="1"/>
  <c r="BF94" i="5" s="1"/>
  <c r="BG94" i="5" a="1"/>
  <c r="BG94" i="5" s="1"/>
  <c r="AF95" i="5" a="1"/>
  <c r="AF95" i="5" s="1"/>
  <c r="AG95" i="5" a="1"/>
  <c r="AG95" i="5" s="1"/>
  <c r="AH95" i="5" a="1"/>
  <c r="AH95" i="5" s="1"/>
  <c r="AI95" i="5" a="1"/>
  <c r="AI95" i="5" s="1"/>
  <c r="AJ95" i="5" a="1"/>
  <c r="AJ95" i="5" s="1"/>
  <c r="AK95" i="5" a="1"/>
  <c r="AK95" i="5" s="1"/>
  <c r="AL95" i="5" a="1"/>
  <c r="AL95" i="5" s="1"/>
  <c r="AM95" i="5" a="1"/>
  <c r="AM95" i="5" s="1"/>
  <c r="AN95" i="5" a="1"/>
  <c r="AN95" i="5" s="1"/>
  <c r="AO95" i="5" a="1"/>
  <c r="AO95" i="5" s="1"/>
  <c r="AP95" i="5" a="1"/>
  <c r="AP95" i="5" s="1"/>
  <c r="AQ95" i="5" a="1"/>
  <c r="AQ95" i="5" s="1"/>
  <c r="AR95" i="5" a="1"/>
  <c r="AR95" i="5" s="1"/>
  <c r="AS95" i="5" a="1"/>
  <c r="AS95" i="5" s="1"/>
  <c r="AT95" i="5" a="1"/>
  <c r="AT95" i="5" s="1"/>
  <c r="AU95" i="5" a="1"/>
  <c r="AU95" i="5" s="1"/>
  <c r="AV95" i="5" a="1"/>
  <c r="AV95" i="5" s="1"/>
  <c r="AW95" i="5" a="1"/>
  <c r="AW95" i="5" s="1"/>
  <c r="AX95" i="5" a="1"/>
  <c r="AX95" i="5" s="1"/>
  <c r="AY95" i="5" a="1"/>
  <c r="AY95" i="5" s="1"/>
  <c r="AZ95" i="5" a="1"/>
  <c r="AZ95" i="5" s="1"/>
  <c r="BA95" i="5" a="1"/>
  <c r="BA95" i="5" s="1"/>
  <c r="BB95" i="5" a="1"/>
  <c r="BB95" i="5" s="1"/>
  <c r="BC95" i="5" a="1"/>
  <c r="BC95" i="5" s="1"/>
  <c r="BD95" i="5" a="1"/>
  <c r="BD95" i="5" s="1"/>
  <c r="BE95" i="5" a="1"/>
  <c r="BE95" i="5" s="1"/>
  <c r="BF95" i="5" a="1"/>
  <c r="BF95" i="5" s="1"/>
  <c r="BG95" i="5" a="1"/>
  <c r="BG95" i="5" s="1"/>
  <c r="AF96" i="5" a="1"/>
  <c r="AF96" i="5" s="1"/>
  <c r="AG96" i="5" a="1"/>
  <c r="AG96" i="5" s="1"/>
  <c r="AH96" i="5" a="1"/>
  <c r="AH96" i="5" s="1"/>
  <c r="AI96" i="5" a="1"/>
  <c r="AI96" i="5" s="1"/>
  <c r="AJ96" i="5" a="1"/>
  <c r="AJ96" i="5" s="1"/>
  <c r="AK96" i="5" a="1"/>
  <c r="AK96" i="5" s="1"/>
  <c r="AL96" i="5" a="1"/>
  <c r="AL96" i="5" s="1"/>
  <c r="AM96" i="5" a="1"/>
  <c r="AM96" i="5" s="1"/>
  <c r="AN96" i="5" a="1"/>
  <c r="AN96" i="5" s="1"/>
  <c r="AO96" i="5" a="1"/>
  <c r="AO96" i="5" s="1"/>
  <c r="AP96" i="5" a="1"/>
  <c r="AP96" i="5" s="1"/>
  <c r="AQ96" i="5" a="1"/>
  <c r="AQ96" i="5" s="1"/>
  <c r="AR96" i="5" a="1"/>
  <c r="AR96" i="5" s="1"/>
  <c r="AS96" i="5" a="1"/>
  <c r="AS96" i="5" s="1"/>
  <c r="AT96" i="5" a="1"/>
  <c r="AT96" i="5" s="1"/>
  <c r="AU96" i="5" a="1"/>
  <c r="AU96" i="5" s="1"/>
  <c r="AV96" i="5" a="1"/>
  <c r="AV96" i="5" s="1"/>
  <c r="AW96" i="5" a="1"/>
  <c r="AW96" i="5" s="1"/>
  <c r="AX96" i="5" a="1"/>
  <c r="AX96" i="5" s="1"/>
  <c r="AY96" i="5" a="1"/>
  <c r="AY96" i="5" s="1"/>
  <c r="AZ96" i="5" a="1"/>
  <c r="AZ96" i="5" s="1"/>
  <c r="BA96" i="5" a="1"/>
  <c r="BA96" i="5" s="1"/>
  <c r="BB96" i="5" a="1"/>
  <c r="BB96" i="5" s="1"/>
  <c r="BC96" i="5" a="1"/>
  <c r="BC96" i="5" s="1"/>
  <c r="BD96" i="5" a="1"/>
  <c r="BD96" i="5" s="1"/>
  <c r="BE96" i="5" a="1"/>
  <c r="BE96" i="5" s="1"/>
  <c r="BF96" i="5" a="1"/>
  <c r="BF96" i="5" s="1"/>
  <c r="BG96" i="5" a="1"/>
  <c r="BG96" i="5" s="1"/>
  <c r="AF97" i="5" a="1"/>
  <c r="AF97" i="5" s="1"/>
  <c r="AG97" i="5" a="1"/>
  <c r="AG97" i="5" s="1"/>
  <c r="AH97" i="5" a="1"/>
  <c r="AH97" i="5" s="1"/>
  <c r="AI97" i="5" a="1"/>
  <c r="AI97" i="5" s="1"/>
  <c r="AJ97" i="5" a="1"/>
  <c r="AJ97" i="5" s="1"/>
  <c r="AK97" i="5" a="1"/>
  <c r="AK97" i="5" s="1"/>
  <c r="AL97" i="5" a="1"/>
  <c r="AL97" i="5" s="1"/>
  <c r="AM97" i="5" a="1"/>
  <c r="AM97" i="5" s="1"/>
  <c r="AN97" i="5" a="1"/>
  <c r="AN97" i="5" s="1"/>
  <c r="AO97" i="5" a="1"/>
  <c r="AO97" i="5" s="1"/>
  <c r="AP97" i="5" a="1"/>
  <c r="AP97" i="5" s="1"/>
  <c r="AQ97" i="5" a="1"/>
  <c r="AQ97" i="5" s="1"/>
  <c r="AR97" i="5" a="1"/>
  <c r="AR97" i="5" s="1"/>
  <c r="AS97" i="5" a="1"/>
  <c r="AS97" i="5" s="1"/>
  <c r="AT97" i="5" a="1"/>
  <c r="AT97" i="5" s="1"/>
  <c r="AU97" i="5" a="1"/>
  <c r="AU97" i="5" s="1"/>
  <c r="AV97" i="5" a="1"/>
  <c r="AV97" i="5" s="1"/>
  <c r="AW97" i="5" a="1"/>
  <c r="AW97" i="5" s="1"/>
  <c r="AX97" i="5" a="1"/>
  <c r="AX97" i="5" s="1"/>
  <c r="AY97" i="5" a="1"/>
  <c r="AY97" i="5" s="1"/>
  <c r="AZ97" i="5" a="1"/>
  <c r="AZ97" i="5" s="1"/>
  <c r="BA97" i="5" a="1"/>
  <c r="BA97" i="5" s="1"/>
  <c r="BB97" i="5" a="1"/>
  <c r="BB97" i="5" s="1"/>
  <c r="BC97" i="5" a="1"/>
  <c r="BC97" i="5" s="1"/>
  <c r="BD97" i="5" a="1"/>
  <c r="BD97" i="5" s="1"/>
  <c r="BE97" i="5" a="1"/>
  <c r="BE97" i="5" s="1"/>
  <c r="BF97" i="5" a="1"/>
  <c r="BF97" i="5" s="1"/>
  <c r="BG97" i="5" a="1"/>
  <c r="BG97" i="5" s="1"/>
  <c r="AF98" i="5" a="1"/>
  <c r="AF98" i="5" s="1"/>
  <c r="AG98" i="5" a="1"/>
  <c r="AG98" i="5" s="1"/>
  <c r="AH98" i="5" a="1"/>
  <c r="AH98" i="5" s="1"/>
  <c r="AI98" i="5" a="1"/>
  <c r="AI98" i="5" s="1"/>
  <c r="AJ98" i="5" a="1"/>
  <c r="AJ98" i="5" s="1"/>
  <c r="AK98" i="5" a="1"/>
  <c r="AK98" i="5" s="1"/>
  <c r="AL98" i="5" a="1"/>
  <c r="AL98" i="5" s="1"/>
  <c r="AM98" i="5" a="1"/>
  <c r="AM98" i="5" s="1"/>
  <c r="AN98" i="5" a="1"/>
  <c r="AN98" i="5" s="1"/>
  <c r="AO98" i="5" a="1"/>
  <c r="AO98" i="5" s="1"/>
  <c r="AP98" i="5" a="1"/>
  <c r="AP98" i="5" s="1"/>
  <c r="AQ98" i="5" a="1"/>
  <c r="AQ98" i="5" s="1"/>
  <c r="AR98" i="5" a="1"/>
  <c r="AR98" i="5" s="1"/>
  <c r="AS98" i="5" a="1"/>
  <c r="AS98" i="5" s="1"/>
  <c r="AT98" i="5" a="1"/>
  <c r="AT98" i="5" s="1"/>
  <c r="AU98" i="5" a="1"/>
  <c r="AU98" i="5" s="1"/>
  <c r="AV98" i="5" a="1"/>
  <c r="AV98" i="5" s="1"/>
  <c r="AW98" i="5" a="1"/>
  <c r="AW98" i="5" s="1"/>
  <c r="AX98" i="5" a="1"/>
  <c r="AX98" i="5" s="1"/>
  <c r="AY98" i="5" a="1"/>
  <c r="AY98" i="5" s="1"/>
  <c r="AZ98" i="5" a="1"/>
  <c r="AZ98" i="5" s="1"/>
  <c r="BA98" i="5" a="1"/>
  <c r="BA98" i="5" s="1"/>
  <c r="BB98" i="5" a="1"/>
  <c r="BB98" i="5" s="1"/>
  <c r="BC98" i="5" a="1"/>
  <c r="BC98" i="5" s="1"/>
  <c r="BD98" i="5" a="1"/>
  <c r="BD98" i="5" s="1"/>
  <c r="BE98" i="5" a="1"/>
  <c r="BE98" i="5" s="1"/>
  <c r="BF98" i="5" a="1"/>
  <c r="BF98" i="5" s="1"/>
  <c r="BG98" i="5" a="1"/>
  <c r="BG98" i="5" s="1"/>
  <c r="AF99" i="5" a="1"/>
  <c r="AF99" i="5" s="1"/>
  <c r="AG99" i="5" a="1"/>
  <c r="AG99" i="5" s="1"/>
  <c r="AH99" i="5" a="1"/>
  <c r="AH99" i="5" s="1"/>
  <c r="AI99" i="5" a="1"/>
  <c r="AI99" i="5" s="1"/>
  <c r="AJ99" i="5" a="1"/>
  <c r="AJ99" i="5" s="1"/>
  <c r="AK99" i="5" a="1"/>
  <c r="AK99" i="5" s="1"/>
  <c r="AL99" i="5" a="1"/>
  <c r="AL99" i="5" s="1"/>
  <c r="AM99" i="5" a="1"/>
  <c r="AM99" i="5" s="1"/>
  <c r="AN99" i="5" a="1"/>
  <c r="AN99" i="5" s="1"/>
  <c r="AO99" i="5" a="1"/>
  <c r="AO99" i="5" s="1"/>
  <c r="AP99" i="5" a="1"/>
  <c r="AP99" i="5" s="1"/>
  <c r="AQ99" i="5" a="1"/>
  <c r="AQ99" i="5" s="1"/>
  <c r="AR99" i="5" a="1"/>
  <c r="AR99" i="5" s="1"/>
  <c r="AS99" i="5" a="1"/>
  <c r="AS99" i="5" s="1"/>
  <c r="AT99" i="5" a="1"/>
  <c r="AT99" i="5" s="1"/>
  <c r="AU99" i="5" a="1"/>
  <c r="AU99" i="5" s="1"/>
  <c r="AV99" i="5" a="1"/>
  <c r="AV99" i="5" s="1"/>
  <c r="AW99" i="5" a="1"/>
  <c r="AW99" i="5" s="1"/>
  <c r="AX99" i="5" a="1"/>
  <c r="AX99" i="5" s="1"/>
  <c r="AY99" i="5" a="1"/>
  <c r="AY99" i="5" s="1"/>
  <c r="AZ99" i="5" a="1"/>
  <c r="AZ99" i="5" s="1"/>
  <c r="BA99" i="5" a="1"/>
  <c r="BA99" i="5" s="1"/>
  <c r="BB99" i="5" a="1"/>
  <c r="BB99" i="5" s="1"/>
  <c r="BC99" i="5" a="1"/>
  <c r="BC99" i="5" s="1"/>
  <c r="BD99" i="5" a="1"/>
  <c r="BD99" i="5" s="1"/>
  <c r="BE99" i="5" a="1"/>
  <c r="BE99" i="5" s="1"/>
  <c r="BF99" i="5" a="1"/>
  <c r="BF99" i="5" s="1"/>
  <c r="BG99" i="5" a="1"/>
  <c r="BG99" i="5" s="1"/>
  <c r="AF100" i="5" a="1"/>
  <c r="AF100" i="5" s="1"/>
  <c r="AG100" i="5" a="1"/>
  <c r="AG100" i="5" s="1"/>
  <c r="AH100" i="5" a="1"/>
  <c r="AH100" i="5" s="1"/>
  <c r="AI100" i="5" a="1"/>
  <c r="AI100" i="5" s="1"/>
  <c r="AJ100" i="5" a="1"/>
  <c r="AJ100" i="5" s="1"/>
  <c r="AK100" i="5" a="1"/>
  <c r="AK100" i="5" s="1"/>
  <c r="AL100" i="5" a="1"/>
  <c r="AL100" i="5" s="1"/>
  <c r="AM100" i="5" a="1"/>
  <c r="AM100" i="5" s="1"/>
  <c r="AN100" i="5" a="1"/>
  <c r="AN100" i="5" s="1"/>
  <c r="AO100" i="5" a="1"/>
  <c r="AO100" i="5" s="1"/>
  <c r="AP100" i="5" a="1"/>
  <c r="AP100" i="5" s="1"/>
  <c r="AQ100" i="5" a="1"/>
  <c r="AQ100" i="5" s="1"/>
  <c r="AR100" i="5" a="1"/>
  <c r="AR100" i="5" s="1"/>
  <c r="AS100" i="5" a="1"/>
  <c r="AS100" i="5" s="1"/>
  <c r="AT100" i="5" a="1"/>
  <c r="AT100" i="5" s="1"/>
  <c r="AU100" i="5" a="1"/>
  <c r="AU100" i="5" s="1"/>
  <c r="AV100" i="5" a="1"/>
  <c r="AV100" i="5" s="1"/>
  <c r="AW100" i="5" a="1"/>
  <c r="AW100" i="5" s="1"/>
  <c r="AX100" i="5" a="1"/>
  <c r="AX100" i="5" s="1"/>
  <c r="AY100" i="5" a="1"/>
  <c r="AY100" i="5" s="1"/>
  <c r="AZ100" i="5" a="1"/>
  <c r="AZ100" i="5" s="1"/>
  <c r="BA100" i="5" a="1"/>
  <c r="BA100" i="5" s="1"/>
  <c r="BB100" i="5" a="1"/>
  <c r="BB100" i="5" s="1"/>
  <c r="BC100" i="5" a="1"/>
  <c r="BC100" i="5" s="1"/>
  <c r="BD100" i="5" a="1"/>
  <c r="BD100" i="5" s="1"/>
  <c r="BE100" i="5" a="1"/>
  <c r="BE100" i="5" s="1"/>
  <c r="BF100" i="5" a="1"/>
  <c r="BF100" i="5" s="1"/>
  <c r="BG100" i="5" a="1"/>
  <c r="BG100" i="5" s="1"/>
  <c r="AF101" i="5" a="1"/>
  <c r="AF101" i="5" s="1"/>
  <c r="AG101" i="5" a="1"/>
  <c r="AG101" i="5" s="1"/>
  <c r="AH101" i="5" a="1"/>
  <c r="AH101" i="5" s="1"/>
  <c r="AI101" i="5" a="1"/>
  <c r="AI101" i="5" s="1"/>
  <c r="AJ101" i="5" a="1"/>
  <c r="AJ101" i="5" s="1"/>
  <c r="AK101" i="5" a="1"/>
  <c r="AK101" i="5" s="1"/>
  <c r="AL101" i="5" a="1"/>
  <c r="AL101" i="5" s="1"/>
  <c r="AM101" i="5" a="1"/>
  <c r="AM101" i="5" s="1"/>
  <c r="AN101" i="5" a="1"/>
  <c r="AN101" i="5" s="1"/>
  <c r="AO101" i="5" a="1"/>
  <c r="AO101" i="5" s="1"/>
  <c r="AP101" i="5" a="1"/>
  <c r="AP101" i="5" s="1"/>
  <c r="AQ101" i="5" a="1"/>
  <c r="AQ101" i="5" s="1"/>
  <c r="AR101" i="5" a="1"/>
  <c r="AR101" i="5" s="1"/>
  <c r="AS101" i="5" a="1"/>
  <c r="AS101" i="5" s="1"/>
  <c r="AT101" i="5" a="1"/>
  <c r="AT101" i="5" s="1"/>
  <c r="AU101" i="5" a="1"/>
  <c r="AU101" i="5" s="1"/>
  <c r="AV101" i="5" a="1"/>
  <c r="AV101" i="5" s="1"/>
  <c r="AW101" i="5" a="1"/>
  <c r="AW101" i="5" s="1"/>
  <c r="AX101" i="5" a="1"/>
  <c r="AX101" i="5" s="1"/>
  <c r="AY101" i="5" a="1"/>
  <c r="AY101" i="5" s="1"/>
  <c r="AZ101" i="5" a="1"/>
  <c r="AZ101" i="5" s="1"/>
  <c r="BA101" i="5" a="1"/>
  <c r="BA101" i="5" s="1"/>
  <c r="BB101" i="5" a="1"/>
  <c r="BB101" i="5" s="1"/>
  <c r="BC101" i="5" a="1"/>
  <c r="BC101" i="5" s="1"/>
  <c r="BD101" i="5" a="1"/>
  <c r="BD101" i="5" s="1"/>
  <c r="BE101" i="5" a="1"/>
  <c r="BE101" i="5" s="1"/>
  <c r="BF101" i="5" a="1"/>
  <c r="BF101" i="5" s="1"/>
  <c r="BG101" i="5" a="1"/>
  <c r="BG101" i="5" s="1"/>
  <c r="AF102" i="5" a="1"/>
  <c r="AF102" i="5" s="1"/>
  <c r="AG102" i="5" a="1"/>
  <c r="AG102" i="5" s="1"/>
  <c r="AH102" i="5" a="1"/>
  <c r="AH102" i="5" s="1"/>
  <c r="AI102" i="5" a="1"/>
  <c r="AI102" i="5" s="1"/>
  <c r="AJ102" i="5" a="1"/>
  <c r="AJ102" i="5" s="1"/>
  <c r="AK102" i="5" a="1"/>
  <c r="AK102" i="5" s="1"/>
  <c r="AL102" i="5" a="1"/>
  <c r="AL102" i="5" s="1"/>
  <c r="AM102" i="5" a="1"/>
  <c r="AM102" i="5" s="1"/>
  <c r="AN102" i="5" a="1"/>
  <c r="AN102" i="5" s="1"/>
  <c r="AO102" i="5" a="1"/>
  <c r="AO102" i="5" s="1"/>
  <c r="AP102" i="5" a="1"/>
  <c r="AP102" i="5" s="1"/>
  <c r="AQ102" i="5" a="1"/>
  <c r="AQ102" i="5" s="1"/>
  <c r="AR102" i="5" a="1"/>
  <c r="AR102" i="5" s="1"/>
  <c r="AS102" i="5" a="1"/>
  <c r="AS102" i="5" s="1"/>
  <c r="AT102" i="5" a="1"/>
  <c r="AT102" i="5" s="1"/>
  <c r="AU102" i="5" a="1"/>
  <c r="AU102" i="5" s="1"/>
  <c r="AV102" i="5" a="1"/>
  <c r="AV102" i="5" s="1"/>
  <c r="AW102" i="5" a="1"/>
  <c r="AW102" i="5" s="1"/>
  <c r="AX102" i="5" a="1"/>
  <c r="AX102" i="5" s="1"/>
  <c r="AY102" i="5" a="1"/>
  <c r="AY102" i="5" s="1"/>
  <c r="AZ102" i="5" a="1"/>
  <c r="AZ102" i="5" s="1"/>
  <c r="BA102" i="5" a="1"/>
  <c r="BA102" i="5" s="1"/>
  <c r="BB102" i="5" a="1"/>
  <c r="BB102" i="5" s="1"/>
  <c r="BC102" i="5" a="1"/>
  <c r="BC102" i="5" s="1"/>
  <c r="BD102" i="5" a="1"/>
  <c r="BD102" i="5" s="1"/>
  <c r="BE102" i="5" a="1"/>
  <c r="BE102" i="5" s="1"/>
  <c r="BF102" i="5" a="1"/>
  <c r="BF102" i="5" s="1"/>
  <c r="BG102" i="5" a="1"/>
  <c r="BG102" i="5" s="1"/>
  <c r="AF103" i="5" a="1"/>
  <c r="AF103" i="5" s="1"/>
  <c r="AG103" i="5" a="1"/>
  <c r="AG103" i="5" s="1"/>
  <c r="AH103" i="5" a="1"/>
  <c r="AH103" i="5" s="1"/>
  <c r="AI103" i="5" a="1"/>
  <c r="AI103" i="5" s="1"/>
  <c r="AJ103" i="5" a="1"/>
  <c r="AJ103" i="5" s="1"/>
  <c r="AK103" i="5" a="1"/>
  <c r="AK103" i="5" s="1"/>
  <c r="AL103" i="5" a="1"/>
  <c r="AL103" i="5" s="1"/>
  <c r="AM103" i="5" a="1"/>
  <c r="AM103" i="5" s="1"/>
  <c r="AN103" i="5" a="1"/>
  <c r="AN103" i="5" s="1"/>
  <c r="AO103" i="5" a="1"/>
  <c r="AO103" i="5" s="1"/>
  <c r="AP103" i="5" a="1"/>
  <c r="AP103" i="5" s="1"/>
  <c r="AQ103" i="5" a="1"/>
  <c r="AQ103" i="5" s="1"/>
  <c r="AR103" i="5" a="1"/>
  <c r="AR103" i="5" s="1"/>
  <c r="AS103" i="5" a="1"/>
  <c r="AS103" i="5" s="1"/>
  <c r="AT103" i="5" a="1"/>
  <c r="AT103" i="5" s="1"/>
  <c r="AU103" i="5" a="1"/>
  <c r="AU103" i="5" s="1"/>
  <c r="AV103" i="5" a="1"/>
  <c r="AV103" i="5" s="1"/>
  <c r="AW103" i="5" a="1"/>
  <c r="AW103" i="5" s="1"/>
  <c r="AX103" i="5" a="1"/>
  <c r="AX103" i="5" s="1"/>
  <c r="AY103" i="5" a="1"/>
  <c r="AY103" i="5" s="1"/>
  <c r="AZ103" i="5" a="1"/>
  <c r="AZ103" i="5" s="1"/>
  <c r="BA103" i="5" a="1"/>
  <c r="BA103" i="5" s="1"/>
  <c r="BB103" i="5" a="1"/>
  <c r="BB103" i="5" s="1"/>
  <c r="BC103" i="5" a="1"/>
  <c r="BC103" i="5" s="1"/>
  <c r="BD103" i="5" a="1"/>
  <c r="BD103" i="5" s="1"/>
  <c r="BE103" i="5" a="1"/>
  <c r="BE103" i="5" s="1"/>
  <c r="BF103" i="5" a="1"/>
  <c r="BF103" i="5" s="1"/>
  <c r="BG103" i="5" a="1"/>
  <c r="BG103" i="5" s="1"/>
  <c r="AF104" i="5" a="1"/>
  <c r="AF104" i="5" s="1"/>
  <c r="AG104" i="5" a="1"/>
  <c r="AG104" i="5" s="1"/>
  <c r="AH104" i="5" a="1"/>
  <c r="AH104" i="5" s="1"/>
  <c r="AI104" i="5" a="1"/>
  <c r="AI104" i="5" s="1"/>
  <c r="AJ104" i="5" a="1"/>
  <c r="AJ104" i="5" s="1"/>
  <c r="AK104" i="5" a="1"/>
  <c r="AK104" i="5" s="1"/>
  <c r="AL104" i="5" a="1"/>
  <c r="AL104" i="5" s="1"/>
  <c r="AM104" i="5" a="1"/>
  <c r="AM104" i="5" s="1"/>
  <c r="AN104" i="5" a="1"/>
  <c r="AN104" i="5" s="1"/>
  <c r="AO104" i="5" a="1"/>
  <c r="AO104" i="5" s="1"/>
  <c r="AP104" i="5" a="1"/>
  <c r="AP104" i="5" s="1"/>
  <c r="AQ104" i="5" a="1"/>
  <c r="AQ104" i="5" s="1"/>
  <c r="AR104" i="5" a="1"/>
  <c r="AR104" i="5" s="1"/>
  <c r="AS104" i="5" a="1"/>
  <c r="AS104" i="5" s="1"/>
  <c r="AT104" i="5" a="1"/>
  <c r="AT104" i="5" s="1"/>
  <c r="AU104" i="5" a="1"/>
  <c r="AU104" i="5" s="1"/>
  <c r="AV104" i="5" a="1"/>
  <c r="AV104" i="5" s="1"/>
  <c r="AW104" i="5" a="1"/>
  <c r="AW104" i="5" s="1"/>
  <c r="AX104" i="5" a="1"/>
  <c r="AX104" i="5" s="1"/>
  <c r="AY104" i="5" a="1"/>
  <c r="AY104" i="5" s="1"/>
  <c r="AZ104" i="5" a="1"/>
  <c r="AZ104" i="5" s="1"/>
  <c r="BA104" i="5" a="1"/>
  <c r="BA104" i="5" s="1"/>
  <c r="BB104" i="5" a="1"/>
  <c r="BB104" i="5" s="1"/>
  <c r="BC104" i="5" a="1"/>
  <c r="BC104" i="5" s="1"/>
  <c r="BD104" i="5" a="1"/>
  <c r="BD104" i="5" s="1"/>
  <c r="BE104" i="5" a="1"/>
  <c r="BE104" i="5" s="1"/>
  <c r="BF104" i="5" a="1"/>
  <c r="BF104" i="5" s="1"/>
  <c r="BG104" i="5" a="1"/>
  <c r="BG104" i="5" s="1"/>
  <c r="AF105" i="5" a="1"/>
  <c r="AF105" i="5" s="1"/>
  <c r="AG105" i="5" a="1"/>
  <c r="AG105" i="5" s="1"/>
  <c r="AH105" i="5" a="1"/>
  <c r="AH105" i="5" s="1"/>
  <c r="AI105" i="5" a="1"/>
  <c r="AI105" i="5" s="1"/>
  <c r="AJ105" i="5" a="1"/>
  <c r="AJ105" i="5" s="1"/>
  <c r="AK105" i="5" a="1"/>
  <c r="AK105" i="5" s="1"/>
  <c r="AL105" i="5" a="1"/>
  <c r="AL105" i="5" s="1"/>
  <c r="AM105" i="5" a="1"/>
  <c r="AM105" i="5" s="1"/>
  <c r="AN105" i="5" a="1"/>
  <c r="AN105" i="5" s="1"/>
  <c r="AO105" i="5" a="1"/>
  <c r="AO105" i="5" s="1"/>
  <c r="AP105" i="5" a="1"/>
  <c r="AP105" i="5" s="1"/>
  <c r="AQ105" i="5" a="1"/>
  <c r="AQ105" i="5" s="1"/>
  <c r="AR105" i="5" a="1"/>
  <c r="AR105" i="5" s="1"/>
  <c r="AS105" i="5" a="1"/>
  <c r="AS105" i="5" s="1"/>
  <c r="AT105" i="5" a="1"/>
  <c r="AT105" i="5" s="1"/>
  <c r="AU105" i="5" a="1"/>
  <c r="AU105" i="5" s="1"/>
  <c r="AV105" i="5" a="1"/>
  <c r="AV105" i="5" s="1"/>
  <c r="AW105" i="5" a="1"/>
  <c r="AW105" i="5" s="1"/>
  <c r="AX105" i="5" a="1"/>
  <c r="AX105" i="5" s="1"/>
  <c r="AY105" i="5" a="1"/>
  <c r="AY105" i="5" s="1"/>
  <c r="AZ105" i="5" a="1"/>
  <c r="AZ105" i="5" s="1"/>
  <c r="BA105" i="5" a="1"/>
  <c r="BA105" i="5" s="1"/>
  <c r="BB105" i="5" a="1"/>
  <c r="BB105" i="5" s="1"/>
  <c r="BC105" i="5" a="1"/>
  <c r="BC105" i="5" s="1"/>
  <c r="BD105" i="5" a="1"/>
  <c r="BD105" i="5" s="1"/>
  <c r="BE105" i="5" a="1"/>
  <c r="BE105" i="5" s="1"/>
  <c r="BF105" i="5" a="1"/>
  <c r="BF105" i="5" s="1"/>
  <c r="BG105" i="5" a="1"/>
  <c r="BG105" i="5" s="1"/>
  <c r="AF106" i="5" a="1"/>
  <c r="AF106" i="5" s="1"/>
  <c r="AG106" i="5" a="1"/>
  <c r="AG106" i="5" s="1"/>
  <c r="AH106" i="5" a="1"/>
  <c r="AH106" i="5" s="1"/>
  <c r="AI106" i="5" a="1"/>
  <c r="AI106" i="5" s="1"/>
  <c r="AJ106" i="5" a="1"/>
  <c r="AJ106" i="5" s="1"/>
  <c r="AK106" i="5" a="1"/>
  <c r="AK106" i="5" s="1"/>
  <c r="AL106" i="5" a="1"/>
  <c r="AL106" i="5" s="1"/>
  <c r="AM106" i="5" a="1"/>
  <c r="AM106" i="5" s="1"/>
  <c r="AN106" i="5" a="1"/>
  <c r="AN106" i="5" s="1"/>
  <c r="AO106" i="5" a="1"/>
  <c r="AO106" i="5" s="1"/>
  <c r="AP106" i="5" a="1"/>
  <c r="AP106" i="5" s="1"/>
  <c r="AQ106" i="5" a="1"/>
  <c r="AQ106" i="5" s="1"/>
  <c r="AR106" i="5" a="1"/>
  <c r="AR106" i="5" s="1"/>
  <c r="AS106" i="5" a="1"/>
  <c r="AS106" i="5" s="1"/>
  <c r="AT106" i="5" a="1"/>
  <c r="AT106" i="5" s="1"/>
  <c r="AU106" i="5" a="1"/>
  <c r="AU106" i="5" s="1"/>
  <c r="AV106" i="5" a="1"/>
  <c r="AV106" i="5" s="1"/>
  <c r="AW106" i="5" a="1"/>
  <c r="AW106" i="5" s="1"/>
  <c r="AX106" i="5" a="1"/>
  <c r="AX106" i="5" s="1"/>
  <c r="AY106" i="5" a="1"/>
  <c r="AY106" i="5" s="1"/>
  <c r="AZ106" i="5" a="1"/>
  <c r="AZ106" i="5" s="1"/>
  <c r="BA106" i="5" a="1"/>
  <c r="BA106" i="5" s="1"/>
  <c r="BB106" i="5" a="1"/>
  <c r="BB106" i="5" s="1"/>
  <c r="BC106" i="5" a="1"/>
  <c r="BC106" i="5" s="1"/>
  <c r="BD106" i="5" a="1"/>
  <c r="BD106" i="5" s="1"/>
  <c r="BE106" i="5" a="1"/>
  <c r="BE106" i="5" s="1"/>
  <c r="BF106" i="5" a="1"/>
  <c r="BF106" i="5" s="1"/>
  <c r="BG106" i="5" a="1"/>
  <c r="BG106" i="5" s="1"/>
  <c r="AF107" i="5" a="1"/>
  <c r="AF107" i="5" s="1"/>
  <c r="AG107" i="5" a="1"/>
  <c r="AG107" i="5" s="1"/>
  <c r="AH107" i="5" a="1"/>
  <c r="AH107" i="5" s="1"/>
  <c r="AI107" i="5" a="1"/>
  <c r="AI107" i="5" s="1"/>
  <c r="AJ107" i="5" a="1"/>
  <c r="AJ107" i="5" s="1"/>
  <c r="AK107" i="5" a="1"/>
  <c r="AK107" i="5" s="1"/>
  <c r="AL107" i="5" a="1"/>
  <c r="AL107" i="5" s="1"/>
  <c r="AM107" i="5" a="1"/>
  <c r="AM107" i="5" s="1"/>
  <c r="AN107" i="5" a="1"/>
  <c r="AN107" i="5" s="1"/>
  <c r="AO107" i="5" a="1"/>
  <c r="AO107" i="5" s="1"/>
  <c r="AP107" i="5" a="1"/>
  <c r="AP107" i="5" s="1"/>
  <c r="AQ107" i="5" a="1"/>
  <c r="AQ107" i="5" s="1"/>
  <c r="AR107" i="5" a="1"/>
  <c r="AR107" i="5" s="1"/>
  <c r="AS107" i="5" a="1"/>
  <c r="AS107" i="5" s="1"/>
  <c r="AT107" i="5" a="1"/>
  <c r="AT107" i="5" s="1"/>
  <c r="AU107" i="5" a="1"/>
  <c r="AU107" i="5" s="1"/>
  <c r="AV107" i="5" a="1"/>
  <c r="AV107" i="5" s="1"/>
  <c r="AW107" i="5" a="1"/>
  <c r="AW107" i="5" s="1"/>
  <c r="AX107" i="5" a="1"/>
  <c r="AX107" i="5" s="1"/>
  <c r="AY107" i="5" a="1"/>
  <c r="AY107" i="5" s="1"/>
  <c r="AZ107" i="5" a="1"/>
  <c r="AZ107" i="5" s="1"/>
  <c r="BA107" i="5" a="1"/>
  <c r="BA107" i="5" s="1"/>
  <c r="BB107" i="5" a="1"/>
  <c r="BB107" i="5" s="1"/>
  <c r="BC107" i="5" a="1"/>
  <c r="BC107" i="5" s="1"/>
  <c r="BD107" i="5" a="1"/>
  <c r="BD107" i="5" s="1"/>
  <c r="BE107" i="5" a="1"/>
  <c r="BE107" i="5" s="1"/>
  <c r="BF107" i="5" a="1"/>
  <c r="BF107" i="5" s="1"/>
  <c r="BG107" i="5" a="1"/>
  <c r="BG107" i="5" s="1"/>
  <c r="AF108" i="5" a="1"/>
  <c r="AF108" i="5" s="1"/>
  <c r="AG108" i="5" a="1"/>
  <c r="AG108" i="5" s="1"/>
  <c r="AH108" i="5" a="1"/>
  <c r="AH108" i="5" s="1"/>
  <c r="AI108" i="5" a="1"/>
  <c r="AI108" i="5" s="1"/>
  <c r="AJ108" i="5" a="1"/>
  <c r="AJ108" i="5" s="1"/>
  <c r="AK108" i="5" a="1"/>
  <c r="AK108" i="5" s="1"/>
  <c r="AL108" i="5" a="1"/>
  <c r="AL108" i="5" s="1"/>
  <c r="AM108" i="5" a="1"/>
  <c r="AM108" i="5" s="1"/>
  <c r="AN108" i="5" a="1"/>
  <c r="AN108" i="5" s="1"/>
  <c r="AO108" i="5" a="1"/>
  <c r="AO108" i="5" s="1"/>
  <c r="AP108" i="5" a="1"/>
  <c r="AP108" i="5" s="1"/>
  <c r="AQ108" i="5" a="1"/>
  <c r="AQ108" i="5" s="1"/>
  <c r="AR108" i="5" a="1"/>
  <c r="AR108" i="5" s="1"/>
  <c r="AS108" i="5" a="1"/>
  <c r="AS108" i="5" s="1"/>
  <c r="AT108" i="5" a="1"/>
  <c r="AT108" i="5" s="1"/>
  <c r="AU108" i="5" a="1"/>
  <c r="AU108" i="5" s="1"/>
  <c r="AV108" i="5" a="1"/>
  <c r="AV108" i="5" s="1"/>
  <c r="AW108" i="5" a="1"/>
  <c r="AW108" i="5" s="1"/>
  <c r="AX108" i="5" a="1"/>
  <c r="AX108" i="5" s="1"/>
  <c r="AY108" i="5" a="1"/>
  <c r="AY108" i="5" s="1"/>
  <c r="AZ108" i="5" a="1"/>
  <c r="AZ108" i="5" s="1"/>
  <c r="BA108" i="5" a="1"/>
  <c r="BA108" i="5" s="1"/>
  <c r="BB108" i="5" a="1"/>
  <c r="BB108" i="5" s="1"/>
  <c r="BC108" i="5" a="1"/>
  <c r="BC108" i="5" s="1"/>
  <c r="BD108" i="5" a="1"/>
  <c r="BD108" i="5" s="1"/>
  <c r="BE108" i="5" a="1"/>
  <c r="BE108" i="5" s="1"/>
  <c r="BF108" i="5" a="1"/>
  <c r="BF108" i="5" s="1"/>
  <c r="BG108" i="5" a="1"/>
  <c r="BG108" i="5" s="1"/>
  <c r="AF109" i="5" a="1"/>
  <c r="AF109" i="5" s="1"/>
  <c r="AG109" i="5" a="1"/>
  <c r="AG109" i="5" s="1"/>
  <c r="AH109" i="5" a="1"/>
  <c r="AH109" i="5" s="1"/>
  <c r="AI109" i="5" a="1"/>
  <c r="AI109" i="5" s="1"/>
  <c r="AJ109" i="5" a="1"/>
  <c r="AJ109" i="5" s="1"/>
  <c r="AK109" i="5" a="1"/>
  <c r="AK109" i="5" s="1"/>
  <c r="AL109" i="5" a="1"/>
  <c r="AL109" i="5" s="1"/>
  <c r="AM109" i="5" a="1"/>
  <c r="AM109" i="5" s="1"/>
  <c r="AN109" i="5" a="1"/>
  <c r="AN109" i="5" s="1"/>
  <c r="AO109" i="5" a="1"/>
  <c r="AO109" i="5" s="1"/>
  <c r="AP109" i="5" a="1"/>
  <c r="AP109" i="5" s="1"/>
  <c r="AQ109" i="5" a="1"/>
  <c r="AQ109" i="5" s="1"/>
  <c r="AR109" i="5" a="1"/>
  <c r="AR109" i="5" s="1"/>
  <c r="AS109" i="5" a="1"/>
  <c r="AS109" i="5" s="1"/>
  <c r="AT109" i="5" a="1"/>
  <c r="AT109" i="5" s="1"/>
  <c r="AU109" i="5" a="1"/>
  <c r="AU109" i="5" s="1"/>
  <c r="AV109" i="5" a="1"/>
  <c r="AV109" i="5" s="1"/>
  <c r="AW109" i="5" a="1"/>
  <c r="AW109" i="5" s="1"/>
  <c r="AX109" i="5" a="1"/>
  <c r="AX109" i="5" s="1"/>
  <c r="AY109" i="5" a="1"/>
  <c r="AY109" i="5" s="1"/>
  <c r="AZ109" i="5" a="1"/>
  <c r="AZ109" i="5" s="1"/>
  <c r="BA109" i="5" a="1"/>
  <c r="BA109" i="5" s="1"/>
  <c r="BB109" i="5" a="1"/>
  <c r="BB109" i="5" s="1"/>
  <c r="BC109" i="5" a="1"/>
  <c r="BC109" i="5" s="1"/>
  <c r="BD109" i="5" a="1"/>
  <c r="BD109" i="5" s="1"/>
  <c r="BE109" i="5" a="1"/>
  <c r="BE109" i="5" s="1"/>
  <c r="BF109" i="5" a="1"/>
  <c r="BF109" i="5" s="1"/>
  <c r="BG109" i="5" a="1"/>
  <c r="BG109" i="5" s="1"/>
  <c r="AF110" i="5" a="1"/>
  <c r="AF110" i="5" s="1"/>
  <c r="AG110" i="5" a="1"/>
  <c r="AG110" i="5" s="1"/>
  <c r="AH110" i="5" a="1"/>
  <c r="AH110" i="5" s="1"/>
  <c r="AI110" i="5" a="1"/>
  <c r="AI110" i="5" s="1"/>
  <c r="AJ110" i="5" a="1"/>
  <c r="AJ110" i="5" s="1"/>
  <c r="AK110" i="5" a="1"/>
  <c r="AK110" i="5" s="1"/>
  <c r="AL110" i="5" a="1"/>
  <c r="AL110" i="5" s="1"/>
  <c r="AM110" i="5" a="1"/>
  <c r="AM110" i="5" s="1"/>
  <c r="AN110" i="5" a="1"/>
  <c r="AN110" i="5" s="1"/>
  <c r="AO110" i="5" a="1"/>
  <c r="AO110" i="5" s="1"/>
  <c r="AP110" i="5" a="1"/>
  <c r="AP110" i="5" s="1"/>
  <c r="AQ110" i="5" a="1"/>
  <c r="AQ110" i="5" s="1"/>
  <c r="AR110" i="5" a="1"/>
  <c r="AR110" i="5" s="1"/>
  <c r="AS110" i="5" a="1"/>
  <c r="AS110" i="5" s="1"/>
  <c r="AT110" i="5" a="1"/>
  <c r="AT110" i="5" s="1"/>
  <c r="AU110" i="5" a="1"/>
  <c r="AU110" i="5" s="1"/>
  <c r="AV110" i="5" a="1"/>
  <c r="AV110" i="5" s="1"/>
  <c r="AW110" i="5" a="1"/>
  <c r="AW110" i="5" s="1"/>
  <c r="AX110" i="5" a="1"/>
  <c r="AX110" i="5" s="1"/>
  <c r="AY110" i="5" a="1"/>
  <c r="AY110" i="5" s="1"/>
  <c r="AZ110" i="5" a="1"/>
  <c r="AZ110" i="5" s="1"/>
  <c r="BA110" i="5" a="1"/>
  <c r="BA110" i="5" s="1"/>
  <c r="BB110" i="5" a="1"/>
  <c r="BB110" i="5" s="1"/>
  <c r="BC110" i="5" a="1"/>
  <c r="BC110" i="5" s="1"/>
  <c r="BD110" i="5" a="1"/>
  <c r="BD110" i="5" s="1"/>
  <c r="BE110" i="5" a="1"/>
  <c r="BE110" i="5" s="1"/>
  <c r="BF110" i="5" a="1"/>
  <c r="BF110" i="5" s="1"/>
  <c r="BG110" i="5" a="1"/>
  <c r="BG110" i="5" s="1"/>
  <c r="AF111" i="5" a="1"/>
  <c r="AF111" i="5" s="1"/>
  <c r="AG111" i="5" a="1"/>
  <c r="AG111" i="5" s="1"/>
  <c r="AH111" i="5" a="1"/>
  <c r="AH111" i="5" s="1"/>
  <c r="AI111" i="5" a="1"/>
  <c r="AI111" i="5" s="1"/>
  <c r="AJ111" i="5" a="1"/>
  <c r="AJ111" i="5" s="1"/>
  <c r="AK111" i="5" a="1"/>
  <c r="AK111" i="5" s="1"/>
  <c r="AL111" i="5" a="1"/>
  <c r="AL111" i="5" s="1"/>
  <c r="AM111" i="5" a="1"/>
  <c r="AM111" i="5" s="1"/>
  <c r="AN111" i="5" a="1"/>
  <c r="AN111" i="5" s="1"/>
  <c r="AO111" i="5" a="1"/>
  <c r="AO111" i="5" s="1"/>
  <c r="AP111" i="5" a="1"/>
  <c r="AP111" i="5" s="1"/>
  <c r="AQ111" i="5" a="1"/>
  <c r="AQ111" i="5" s="1"/>
  <c r="AR111" i="5" a="1"/>
  <c r="AR111" i="5" s="1"/>
  <c r="AS111" i="5" a="1"/>
  <c r="AS111" i="5" s="1"/>
  <c r="AT111" i="5" a="1"/>
  <c r="AT111" i="5" s="1"/>
  <c r="AU111" i="5" a="1"/>
  <c r="AU111" i="5" s="1"/>
  <c r="AV111" i="5" a="1"/>
  <c r="AV111" i="5" s="1"/>
  <c r="AW111" i="5" a="1"/>
  <c r="AW111" i="5" s="1"/>
  <c r="AX111" i="5" a="1"/>
  <c r="AX111" i="5" s="1"/>
  <c r="AY111" i="5" a="1"/>
  <c r="AY111" i="5" s="1"/>
  <c r="AZ111" i="5" a="1"/>
  <c r="AZ111" i="5" s="1"/>
  <c r="BA111" i="5" a="1"/>
  <c r="BA111" i="5" s="1"/>
  <c r="BB111" i="5" a="1"/>
  <c r="BB111" i="5" s="1"/>
  <c r="BC111" i="5" a="1"/>
  <c r="BC111" i="5" s="1"/>
  <c r="BD111" i="5" a="1"/>
  <c r="BD111" i="5" s="1"/>
  <c r="BE111" i="5" a="1"/>
  <c r="BE111" i="5" s="1"/>
  <c r="BF111" i="5" a="1"/>
  <c r="BF111" i="5" s="1"/>
  <c r="BG111" i="5" a="1"/>
  <c r="BG111" i="5" s="1"/>
  <c r="AF112" i="5" a="1"/>
  <c r="AF112" i="5" s="1"/>
  <c r="AG112" i="5" a="1"/>
  <c r="AG112" i="5" s="1"/>
  <c r="AH112" i="5" a="1"/>
  <c r="AH112" i="5" s="1"/>
  <c r="AI112" i="5" a="1"/>
  <c r="AI112" i="5" s="1"/>
  <c r="AJ112" i="5" a="1"/>
  <c r="AJ112" i="5" s="1"/>
  <c r="AK112" i="5" a="1"/>
  <c r="AK112" i="5" s="1"/>
  <c r="AL112" i="5" a="1"/>
  <c r="AL112" i="5" s="1"/>
  <c r="AM112" i="5" a="1"/>
  <c r="AM112" i="5" s="1"/>
  <c r="AN112" i="5" a="1"/>
  <c r="AN112" i="5" s="1"/>
  <c r="AO112" i="5" a="1"/>
  <c r="AO112" i="5" s="1"/>
  <c r="AP112" i="5" a="1"/>
  <c r="AP112" i="5" s="1"/>
  <c r="AQ112" i="5" a="1"/>
  <c r="AQ112" i="5" s="1"/>
  <c r="AR112" i="5" a="1"/>
  <c r="AR112" i="5" s="1"/>
  <c r="AS112" i="5" a="1"/>
  <c r="AS112" i="5" s="1"/>
  <c r="AT112" i="5" a="1"/>
  <c r="AT112" i="5" s="1"/>
  <c r="AU112" i="5" a="1"/>
  <c r="AU112" i="5" s="1"/>
  <c r="AV112" i="5" a="1"/>
  <c r="AV112" i="5" s="1"/>
  <c r="AW112" i="5" a="1"/>
  <c r="AW112" i="5" s="1"/>
  <c r="AX112" i="5" a="1"/>
  <c r="AX112" i="5" s="1"/>
  <c r="AY112" i="5" a="1"/>
  <c r="AY112" i="5" s="1"/>
  <c r="AZ112" i="5" a="1"/>
  <c r="AZ112" i="5" s="1"/>
  <c r="BA112" i="5" a="1"/>
  <c r="BA112" i="5" s="1"/>
  <c r="BB112" i="5" a="1"/>
  <c r="BB112" i="5" s="1"/>
  <c r="BC112" i="5" a="1"/>
  <c r="BC112" i="5" s="1"/>
  <c r="BD112" i="5" a="1"/>
  <c r="BD112" i="5" s="1"/>
  <c r="BE112" i="5" a="1"/>
  <c r="BE112" i="5" s="1"/>
  <c r="BF112" i="5" a="1"/>
  <c r="BF112" i="5" s="1"/>
  <c r="BG112" i="5" a="1"/>
  <c r="BG112" i="5" s="1"/>
  <c r="AF113" i="5" a="1"/>
  <c r="AF113" i="5" s="1"/>
  <c r="AG113" i="5" a="1"/>
  <c r="AG113" i="5" s="1"/>
  <c r="AH113" i="5" a="1"/>
  <c r="AH113" i="5" s="1"/>
  <c r="AI113" i="5" a="1"/>
  <c r="AI113" i="5" s="1"/>
  <c r="AJ113" i="5" a="1"/>
  <c r="AJ113" i="5" s="1"/>
  <c r="AK113" i="5" a="1"/>
  <c r="AK113" i="5" s="1"/>
  <c r="AL113" i="5" a="1"/>
  <c r="AL113" i="5" s="1"/>
  <c r="AM113" i="5" a="1"/>
  <c r="AM113" i="5" s="1"/>
  <c r="AN113" i="5" a="1"/>
  <c r="AN113" i="5" s="1"/>
  <c r="AO113" i="5" a="1"/>
  <c r="AO113" i="5" s="1"/>
  <c r="AP113" i="5" a="1"/>
  <c r="AP113" i="5" s="1"/>
  <c r="AQ113" i="5" a="1"/>
  <c r="AQ113" i="5" s="1"/>
  <c r="AR113" i="5" a="1"/>
  <c r="AR113" i="5" s="1"/>
  <c r="AS113" i="5" a="1"/>
  <c r="AS113" i="5" s="1"/>
  <c r="AT113" i="5" a="1"/>
  <c r="AT113" i="5" s="1"/>
  <c r="AU113" i="5" a="1"/>
  <c r="AU113" i="5" s="1"/>
  <c r="AV113" i="5" a="1"/>
  <c r="AV113" i="5" s="1"/>
  <c r="AW113" i="5" a="1"/>
  <c r="AW113" i="5" s="1"/>
  <c r="AX113" i="5" a="1"/>
  <c r="AX113" i="5" s="1"/>
  <c r="AY113" i="5" a="1"/>
  <c r="AY113" i="5" s="1"/>
  <c r="AZ113" i="5" a="1"/>
  <c r="AZ113" i="5" s="1"/>
  <c r="BA113" i="5" a="1"/>
  <c r="BA113" i="5" s="1"/>
  <c r="BB113" i="5" a="1"/>
  <c r="BB113" i="5" s="1"/>
  <c r="BC113" i="5" a="1"/>
  <c r="BC113" i="5" s="1"/>
  <c r="BD113" i="5" a="1"/>
  <c r="BD113" i="5" s="1"/>
  <c r="BE113" i="5" a="1"/>
  <c r="BE113" i="5" s="1"/>
  <c r="BF113" i="5" a="1"/>
  <c r="BF113" i="5" s="1"/>
  <c r="BG113" i="5" a="1"/>
  <c r="BG113" i="5" s="1"/>
  <c r="AF114" i="5" a="1"/>
  <c r="AF114" i="5" s="1"/>
  <c r="AG114" i="5" a="1"/>
  <c r="AG114" i="5" s="1"/>
  <c r="AH114" i="5" a="1"/>
  <c r="AH114" i="5" s="1"/>
  <c r="AI114" i="5" a="1"/>
  <c r="AI114" i="5" s="1"/>
  <c r="AJ114" i="5" a="1"/>
  <c r="AJ114" i="5" s="1"/>
  <c r="AK114" i="5" a="1"/>
  <c r="AK114" i="5" s="1"/>
  <c r="AL114" i="5" a="1"/>
  <c r="AL114" i="5" s="1"/>
  <c r="AM114" i="5" a="1"/>
  <c r="AM114" i="5" s="1"/>
  <c r="AN114" i="5" a="1"/>
  <c r="AN114" i="5" s="1"/>
  <c r="AO114" i="5" a="1"/>
  <c r="AO114" i="5" s="1"/>
  <c r="AP114" i="5" a="1"/>
  <c r="AP114" i="5" s="1"/>
  <c r="AQ114" i="5" a="1"/>
  <c r="AQ114" i="5" s="1"/>
  <c r="AR114" i="5" a="1"/>
  <c r="AR114" i="5" s="1"/>
  <c r="AS114" i="5" a="1"/>
  <c r="AS114" i="5" s="1"/>
  <c r="AT114" i="5" a="1"/>
  <c r="AT114" i="5" s="1"/>
  <c r="AU114" i="5" a="1"/>
  <c r="AU114" i="5" s="1"/>
  <c r="AV114" i="5" a="1"/>
  <c r="AV114" i="5" s="1"/>
  <c r="AW114" i="5" a="1"/>
  <c r="AW114" i="5" s="1"/>
  <c r="AX114" i="5" a="1"/>
  <c r="AX114" i="5" s="1"/>
  <c r="AY114" i="5" a="1"/>
  <c r="AY114" i="5" s="1"/>
  <c r="AZ114" i="5" a="1"/>
  <c r="AZ114" i="5" s="1"/>
  <c r="BA114" i="5" a="1"/>
  <c r="BA114" i="5" s="1"/>
  <c r="BB114" i="5" a="1"/>
  <c r="BB114" i="5" s="1"/>
  <c r="BC114" i="5" a="1"/>
  <c r="BC114" i="5" s="1"/>
  <c r="BD114" i="5" a="1"/>
  <c r="BD114" i="5" s="1"/>
  <c r="BE114" i="5" a="1"/>
  <c r="BE114" i="5" s="1"/>
  <c r="BF114" i="5" a="1"/>
  <c r="BF114" i="5" s="1"/>
  <c r="BG114" i="5" a="1"/>
  <c r="BG114" i="5" s="1"/>
  <c r="AF115" i="5" a="1"/>
  <c r="AF115" i="5" s="1"/>
  <c r="AG115" i="5" a="1"/>
  <c r="AG115" i="5" s="1"/>
  <c r="AH115" i="5" a="1"/>
  <c r="AH115" i="5" s="1"/>
  <c r="AI115" i="5" a="1"/>
  <c r="AI115" i="5" s="1"/>
  <c r="AJ115" i="5" a="1"/>
  <c r="AJ115" i="5" s="1"/>
  <c r="AK115" i="5" a="1"/>
  <c r="AK115" i="5" s="1"/>
  <c r="AL115" i="5" a="1"/>
  <c r="AL115" i="5" s="1"/>
  <c r="AM115" i="5" a="1"/>
  <c r="AM115" i="5" s="1"/>
  <c r="AN115" i="5" a="1"/>
  <c r="AN115" i="5" s="1"/>
  <c r="AO115" i="5" a="1"/>
  <c r="AO115" i="5" s="1"/>
  <c r="AP115" i="5" a="1"/>
  <c r="AP115" i="5" s="1"/>
  <c r="AQ115" i="5" a="1"/>
  <c r="AQ115" i="5" s="1"/>
  <c r="AR115" i="5" a="1"/>
  <c r="AR115" i="5" s="1"/>
  <c r="AS115" i="5" a="1"/>
  <c r="AS115" i="5" s="1"/>
  <c r="AT115" i="5" a="1"/>
  <c r="AT115" i="5" s="1"/>
  <c r="AU115" i="5" a="1"/>
  <c r="AU115" i="5" s="1"/>
  <c r="AV115" i="5" a="1"/>
  <c r="AV115" i="5" s="1"/>
  <c r="AW115" i="5" a="1"/>
  <c r="AW115" i="5" s="1"/>
  <c r="AX115" i="5" a="1"/>
  <c r="AX115" i="5" s="1"/>
  <c r="AY115" i="5" a="1"/>
  <c r="AY115" i="5" s="1"/>
  <c r="AZ115" i="5" a="1"/>
  <c r="AZ115" i="5" s="1"/>
  <c r="BA115" i="5" a="1"/>
  <c r="BA115" i="5" s="1"/>
  <c r="BB115" i="5" a="1"/>
  <c r="BB115" i="5" s="1"/>
  <c r="BC115" i="5" a="1"/>
  <c r="BC115" i="5" s="1"/>
  <c r="BD115" i="5" a="1"/>
  <c r="BD115" i="5" s="1"/>
  <c r="BE115" i="5" a="1"/>
  <c r="BE115" i="5" s="1"/>
  <c r="BF115" i="5" a="1"/>
  <c r="BF115" i="5" s="1"/>
  <c r="BG115" i="5" a="1"/>
  <c r="BG115" i="5" s="1"/>
  <c r="AF116" i="5" a="1"/>
  <c r="AF116" i="5" s="1"/>
  <c r="AG116" i="5" a="1"/>
  <c r="AG116" i="5" s="1"/>
  <c r="AH116" i="5" a="1"/>
  <c r="AH116" i="5" s="1"/>
  <c r="AI116" i="5" a="1"/>
  <c r="AI116" i="5" s="1"/>
  <c r="AJ116" i="5" a="1"/>
  <c r="AJ116" i="5" s="1"/>
  <c r="AK116" i="5" a="1"/>
  <c r="AK116" i="5" s="1"/>
  <c r="AL116" i="5" a="1"/>
  <c r="AL116" i="5" s="1"/>
  <c r="AM116" i="5" a="1"/>
  <c r="AM116" i="5" s="1"/>
  <c r="AN116" i="5" a="1"/>
  <c r="AN116" i="5" s="1"/>
  <c r="AO116" i="5" a="1"/>
  <c r="AO116" i="5" s="1"/>
  <c r="AP116" i="5" a="1"/>
  <c r="AP116" i="5" s="1"/>
  <c r="AQ116" i="5" a="1"/>
  <c r="AQ116" i="5" s="1"/>
  <c r="AR116" i="5" a="1"/>
  <c r="AR116" i="5" s="1"/>
  <c r="AS116" i="5" a="1"/>
  <c r="AS116" i="5" s="1"/>
  <c r="AT116" i="5" a="1"/>
  <c r="AT116" i="5" s="1"/>
  <c r="AU116" i="5" a="1"/>
  <c r="AU116" i="5" s="1"/>
  <c r="AV116" i="5" a="1"/>
  <c r="AV116" i="5" s="1"/>
  <c r="AW116" i="5" a="1"/>
  <c r="AW116" i="5" s="1"/>
  <c r="AX116" i="5" a="1"/>
  <c r="AX116" i="5" s="1"/>
  <c r="AY116" i="5" a="1"/>
  <c r="AY116" i="5" s="1"/>
  <c r="AZ116" i="5" a="1"/>
  <c r="AZ116" i="5" s="1"/>
  <c r="BA116" i="5" a="1"/>
  <c r="BA116" i="5" s="1"/>
  <c r="BB116" i="5" a="1"/>
  <c r="BB116" i="5" s="1"/>
  <c r="BC116" i="5" a="1"/>
  <c r="BC116" i="5" s="1"/>
  <c r="BD116" i="5" a="1"/>
  <c r="BD116" i="5" s="1"/>
  <c r="BE116" i="5" a="1"/>
  <c r="BE116" i="5" s="1"/>
  <c r="BF116" i="5" a="1"/>
  <c r="BF116" i="5" s="1"/>
  <c r="BG116" i="5" a="1"/>
  <c r="BG116" i="5" s="1"/>
  <c r="AF117" i="5" a="1"/>
  <c r="AF117" i="5" s="1"/>
  <c r="AG117" i="5" a="1"/>
  <c r="AG117" i="5" s="1"/>
  <c r="AH117" i="5" a="1"/>
  <c r="AH117" i="5" s="1"/>
  <c r="AI117" i="5" a="1"/>
  <c r="AI117" i="5" s="1"/>
  <c r="AJ117" i="5" a="1"/>
  <c r="AJ117" i="5" s="1"/>
  <c r="AK117" i="5" a="1"/>
  <c r="AK117" i="5" s="1"/>
  <c r="AL117" i="5" a="1"/>
  <c r="AL117" i="5" s="1"/>
  <c r="AM117" i="5" a="1"/>
  <c r="AM117" i="5" s="1"/>
  <c r="AN117" i="5" a="1"/>
  <c r="AN117" i="5" s="1"/>
  <c r="AO117" i="5" a="1"/>
  <c r="AO117" i="5" s="1"/>
  <c r="AP117" i="5" a="1"/>
  <c r="AP117" i="5" s="1"/>
  <c r="AQ117" i="5" a="1"/>
  <c r="AQ117" i="5" s="1"/>
  <c r="AR117" i="5" a="1"/>
  <c r="AR117" i="5" s="1"/>
  <c r="AS117" i="5" a="1"/>
  <c r="AS117" i="5" s="1"/>
  <c r="AT117" i="5" a="1"/>
  <c r="AT117" i="5" s="1"/>
  <c r="AU117" i="5" a="1"/>
  <c r="AU117" i="5" s="1"/>
  <c r="AV117" i="5" a="1"/>
  <c r="AV117" i="5" s="1"/>
  <c r="AW117" i="5" a="1"/>
  <c r="AW117" i="5" s="1"/>
  <c r="AX117" i="5" a="1"/>
  <c r="AX117" i="5" s="1"/>
  <c r="AY117" i="5" a="1"/>
  <c r="AY117" i="5" s="1"/>
  <c r="AZ117" i="5" a="1"/>
  <c r="AZ117" i="5" s="1"/>
  <c r="BA117" i="5" a="1"/>
  <c r="BA117" i="5" s="1"/>
  <c r="BB117" i="5" a="1"/>
  <c r="BB117" i="5" s="1"/>
  <c r="BC117" i="5" a="1"/>
  <c r="BC117" i="5" s="1"/>
  <c r="BD117" i="5" a="1"/>
  <c r="BD117" i="5" s="1"/>
  <c r="BE117" i="5" a="1"/>
  <c r="BE117" i="5" s="1"/>
  <c r="BF117" i="5" a="1"/>
  <c r="BF117" i="5" s="1"/>
  <c r="BG117" i="5" a="1"/>
  <c r="BG117" i="5" s="1"/>
  <c r="AF118" i="5" a="1"/>
  <c r="AF118" i="5" s="1"/>
  <c r="AG118" i="5" a="1"/>
  <c r="AG118" i="5" s="1"/>
  <c r="AH118" i="5" a="1"/>
  <c r="AH118" i="5" s="1"/>
  <c r="AI118" i="5" a="1"/>
  <c r="AI118" i="5" s="1"/>
  <c r="AJ118" i="5" a="1"/>
  <c r="AJ118" i="5" s="1"/>
  <c r="AK118" i="5" a="1"/>
  <c r="AK118" i="5" s="1"/>
  <c r="AL118" i="5" a="1"/>
  <c r="AL118" i="5" s="1"/>
  <c r="AM118" i="5" a="1"/>
  <c r="AM118" i="5" s="1"/>
  <c r="AN118" i="5" a="1"/>
  <c r="AN118" i="5" s="1"/>
  <c r="AO118" i="5" a="1"/>
  <c r="AO118" i="5" s="1"/>
  <c r="AP118" i="5" a="1"/>
  <c r="AP118" i="5" s="1"/>
  <c r="AQ118" i="5" a="1"/>
  <c r="AQ118" i="5" s="1"/>
  <c r="AR118" i="5" a="1"/>
  <c r="AR118" i="5" s="1"/>
  <c r="AS118" i="5" a="1"/>
  <c r="AS118" i="5" s="1"/>
  <c r="AT118" i="5" a="1"/>
  <c r="AT118" i="5" s="1"/>
  <c r="AU118" i="5" a="1"/>
  <c r="AU118" i="5" s="1"/>
  <c r="AV118" i="5" a="1"/>
  <c r="AV118" i="5" s="1"/>
  <c r="AW118" i="5" a="1"/>
  <c r="AW118" i="5" s="1"/>
  <c r="AX118" i="5" a="1"/>
  <c r="AX118" i="5" s="1"/>
  <c r="AY118" i="5" a="1"/>
  <c r="AY118" i="5" s="1"/>
  <c r="AZ118" i="5" a="1"/>
  <c r="AZ118" i="5" s="1"/>
  <c r="BA118" i="5" a="1"/>
  <c r="BA118" i="5" s="1"/>
  <c r="BB118" i="5" a="1"/>
  <c r="BB118" i="5" s="1"/>
  <c r="BC118" i="5" a="1"/>
  <c r="BC118" i="5" s="1"/>
  <c r="BD118" i="5" a="1"/>
  <c r="BD118" i="5" s="1"/>
  <c r="BE118" i="5" a="1"/>
  <c r="BE118" i="5" s="1"/>
  <c r="BF118" i="5" a="1"/>
  <c r="BF118" i="5" s="1"/>
  <c r="BG118" i="5" a="1"/>
  <c r="BG118" i="5" s="1"/>
  <c r="AF119" i="5" a="1"/>
  <c r="AF119" i="5" s="1"/>
  <c r="AG119" i="5" a="1"/>
  <c r="AG119" i="5" s="1"/>
  <c r="AH119" i="5" a="1"/>
  <c r="AH119" i="5" s="1"/>
  <c r="AI119" i="5" a="1"/>
  <c r="AI119" i="5" s="1"/>
  <c r="AJ119" i="5" a="1"/>
  <c r="AJ119" i="5" s="1"/>
  <c r="AK119" i="5" a="1"/>
  <c r="AK119" i="5" s="1"/>
  <c r="AL119" i="5" a="1"/>
  <c r="AL119" i="5" s="1"/>
  <c r="AM119" i="5" a="1"/>
  <c r="AM119" i="5" s="1"/>
  <c r="AN119" i="5" a="1"/>
  <c r="AN119" i="5" s="1"/>
  <c r="AO119" i="5" a="1"/>
  <c r="AO119" i="5" s="1"/>
  <c r="AP119" i="5" a="1"/>
  <c r="AP119" i="5" s="1"/>
  <c r="AQ119" i="5" a="1"/>
  <c r="AQ119" i="5" s="1"/>
  <c r="AR119" i="5" a="1"/>
  <c r="AR119" i="5" s="1"/>
  <c r="AS119" i="5" a="1"/>
  <c r="AS119" i="5" s="1"/>
  <c r="AT119" i="5" a="1"/>
  <c r="AT119" i="5" s="1"/>
  <c r="AU119" i="5" a="1"/>
  <c r="AU119" i="5" s="1"/>
  <c r="AV119" i="5" a="1"/>
  <c r="AV119" i="5" s="1"/>
  <c r="AW119" i="5" a="1"/>
  <c r="AW119" i="5" s="1"/>
  <c r="AX119" i="5" a="1"/>
  <c r="AX119" i="5" s="1"/>
  <c r="AY119" i="5" a="1"/>
  <c r="AY119" i="5" s="1"/>
  <c r="AZ119" i="5" a="1"/>
  <c r="AZ119" i="5" s="1"/>
  <c r="BA119" i="5" a="1"/>
  <c r="BA119" i="5" s="1"/>
  <c r="BB119" i="5" a="1"/>
  <c r="BB119" i="5" s="1"/>
  <c r="BC119" i="5" a="1"/>
  <c r="BC119" i="5" s="1"/>
  <c r="BD119" i="5" a="1"/>
  <c r="BD119" i="5" s="1"/>
  <c r="BE119" i="5" a="1"/>
  <c r="BE119" i="5" s="1"/>
  <c r="BF119" i="5" a="1"/>
  <c r="BF119" i="5" s="1"/>
  <c r="BG119" i="5" a="1"/>
  <c r="BG119" i="5" s="1"/>
  <c r="AF120" i="5" a="1"/>
  <c r="AF120" i="5" s="1"/>
  <c r="AG120" i="5" a="1"/>
  <c r="AG120" i="5" s="1"/>
  <c r="AH120" i="5" a="1"/>
  <c r="AH120" i="5" s="1"/>
  <c r="AI120" i="5" a="1"/>
  <c r="AI120" i="5" s="1"/>
  <c r="AJ120" i="5" a="1"/>
  <c r="AJ120" i="5" s="1"/>
  <c r="AK120" i="5" a="1"/>
  <c r="AK120" i="5" s="1"/>
  <c r="AL120" i="5" a="1"/>
  <c r="AL120" i="5" s="1"/>
  <c r="AM120" i="5" a="1"/>
  <c r="AM120" i="5" s="1"/>
  <c r="AN120" i="5" a="1"/>
  <c r="AN120" i="5" s="1"/>
  <c r="AO120" i="5" a="1"/>
  <c r="AO120" i="5" s="1"/>
  <c r="AP120" i="5" a="1"/>
  <c r="AP120" i="5" s="1"/>
  <c r="AQ120" i="5" a="1"/>
  <c r="AQ120" i="5" s="1"/>
  <c r="AR120" i="5" a="1"/>
  <c r="AR120" i="5" s="1"/>
  <c r="AS120" i="5" a="1"/>
  <c r="AS120" i="5" s="1"/>
  <c r="AT120" i="5" a="1"/>
  <c r="AT120" i="5" s="1"/>
  <c r="AU120" i="5" a="1"/>
  <c r="AU120" i="5" s="1"/>
  <c r="AV120" i="5" a="1"/>
  <c r="AV120" i="5" s="1"/>
  <c r="AW120" i="5" a="1"/>
  <c r="AW120" i="5" s="1"/>
  <c r="AX120" i="5" a="1"/>
  <c r="AX120" i="5" s="1"/>
  <c r="AY120" i="5" a="1"/>
  <c r="AY120" i="5" s="1"/>
  <c r="AZ120" i="5" a="1"/>
  <c r="AZ120" i="5" s="1"/>
  <c r="BA120" i="5" a="1"/>
  <c r="BA120" i="5" s="1"/>
  <c r="BB120" i="5" a="1"/>
  <c r="BB120" i="5" s="1"/>
  <c r="BC120" i="5" a="1"/>
  <c r="BC120" i="5" s="1"/>
  <c r="BD120" i="5" a="1"/>
  <c r="BD120" i="5" s="1"/>
  <c r="BE120" i="5" a="1"/>
  <c r="BE120" i="5" s="1"/>
  <c r="BF120" i="5" a="1"/>
  <c r="BF120" i="5" s="1"/>
  <c r="BG120" i="5" a="1"/>
  <c r="BG120" i="5" s="1"/>
  <c r="AF121" i="5" a="1"/>
  <c r="AF121" i="5" s="1"/>
  <c r="AG121" i="5" a="1"/>
  <c r="AG121" i="5" s="1"/>
  <c r="AH121" i="5" a="1"/>
  <c r="AH121" i="5" s="1"/>
  <c r="AI121" i="5" a="1"/>
  <c r="AI121" i="5" s="1"/>
  <c r="AJ121" i="5" a="1"/>
  <c r="AJ121" i="5" s="1"/>
  <c r="AK121" i="5" a="1"/>
  <c r="AK121" i="5" s="1"/>
  <c r="AL121" i="5" a="1"/>
  <c r="AL121" i="5" s="1"/>
  <c r="AM121" i="5" a="1"/>
  <c r="AM121" i="5" s="1"/>
  <c r="AN121" i="5" a="1"/>
  <c r="AN121" i="5" s="1"/>
  <c r="AO121" i="5" a="1"/>
  <c r="AO121" i="5" s="1"/>
  <c r="AP121" i="5" a="1"/>
  <c r="AP121" i="5" s="1"/>
  <c r="AQ121" i="5" a="1"/>
  <c r="AQ121" i="5" s="1"/>
  <c r="AR121" i="5" a="1"/>
  <c r="AR121" i="5" s="1"/>
  <c r="AS121" i="5" a="1"/>
  <c r="AS121" i="5" s="1"/>
  <c r="AT121" i="5" a="1"/>
  <c r="AT121" i="5" s="1"/>
  <c r="AU121" i="5" a="1"/>
  <c r="AU121" i="5" s="1"/>
  <c r="AV121" i="5" a="1"/>
  <c r="AV121" i="5" s="1"/>
  <c r="AW121" i="5" a="1"/>
  <c r="AW121" i="5" s="1"/>
  <c r="AX121" i="5" a="1"/>
  <c r="AX121" i="5" s="1"/>
  <c r="AY121" i="5" a="1"/>
  <c r="AY121" i="5" s="1"/>
  <c r="AZ121" i="5" a="1"/>
  <c r="AZ121" i="5" s="1"/>
  <c r="BA121" i="5" a="1"/>
  <c r="BA121" i="5" s="1"/>
  <c r="BB121" i="5" a="1"/>
  <c r="BB121" i="5" s="1"/>
  <c r="BC121" i="5" a="1"/>
  <c r="BC121" i="5" s="1"/>
  <c r="BD121" i="5" a="1"/>
  <c r="BD121" i="5" s="1"/>
  <c r="BE121" i="5" a="1"/>
  <c r="BE121" i="5" s="1"/>
  <c r="BF121" i="5" a="1"/>
  <c r="BF121" i="5" s="1"/>
  <c r="BG121" i="5" a="1"/>
  <c r="BG121" i="5" s="1"/>
  <c r="AF122" i="5" a="1"/>
  <c r="AF122" i="5" s="1"/>
  <c r="AG122" i="5" a="1"/>
  <c r="AG122" i="5" s="1"/>
  <c r="AH122" i="5" a="1"/>
  <c r="AH122" i="5" s="1"/>
  <c r="AI122" i="5" a="1"/>
  <c r="AI122" i="5" s="1"/>
  <c r="AJ122" i="5" a="1"/>
  <c r="AJ122" i="5" s="1"/>
  <c r="AK122" i="5" a="1"/>
  <c r="AK122" i="5" s="1"/>
  <c r="AL122" i="5" a="1"/>
  <c r="AL122" i="5" s="1"/>
  <c r="AM122" i="5" a="1"/>
  <c r="AM122" i="5" s="1"/>
  <c r="AN122" i="5" a="1"/>
  <c r="AN122" i="5" s="1"/>
  <c r="AO122" i="5" a="1"/>
  <c r="AO122" i="5" s="1"/>
  <c r="AP122" i="5" a="1"/>
  <c r="AP122" i="5" s="1"/>
  <c r="AQ122" i="5" a="1"/>
  <c r="AQ122" i="5" s="1"/>
  <c r="AR122" i="5" a="1"/>
  <c r="AR122" i="5" s="1"/>
  <c r="AS122" i="5" a="1"/>
  <c r="AS122" i="5" s="1"/>
  <c r="AT122" i="5" a="1"/>
  <c r="AT122" i="5" s="1"/>
  <c r="AU122" i="5" a="1"/>
  <c r="AU122" i="5" s="1"/>
  <c r="AV122" i="5" a="1"/>
  <c r="AV122" i="5" s="1"/>
  <c r="AW122" i="5" a="1"/>
  <c r="AW122" i="5" s="1"/>
  <c r="AX122" i="5" a="1"/>
  <c r="AX122" i="5" s="1"/>
  <c r="AY122" i="5" a="1"/>
  <c r="AY122" i="5" s="1"/>
  <c r="AZ122" i="5" a="1"/>
  <c r="AZ122" i="5" s="1"/>
  <c r="BA122" i="5" a="1"/>
  <c r="BA122" i="5" s="1"/>
  <c r="BB122" i="5" a="1"/>
  <c r="BB122" i="5" s="1"/>
  <c r="BC122" i="5" a="1"/>
  <c r="BC122" i="5" s="1"/>
  <c r="BD122" i="5" a="1"/>
  <c r="BD122" i="5" s="1"/>
  <c r="BE122" i="5" a="1"/>
  <c r="BE122" i="5" s="1"/>
  <c r="BF122" i="5" a="1"/>
  <c r="BF122" i="5" s="1"/>
  <c r="BG122" i="5" a="1"/>
  <c r="BG122" i="5" s="1"/>
  <c r="AF123" i="5" a="1"/>
  <c r="AF123" i="5" s="1"/>
  <c r="AG123" i="5" a="1"/>
  <c r="AG123" i="5" s="1"/>
  <c r="AH123" i="5" a="1"/>
  <c r="AH123" i="5" s="1"/>
  <c r="AI123" i="5" a="1"/>
  <c r="AI123" i="5" s="1"/>
  <c r="AJ123" i="5" a="1"/>
  <c r="AJ123" i="5" s="1"/>
  <c r="AK123" i="5" a="1"/>
  <c r="AK123" i="5" s="1"/>
  <c r="AL123" i="5" a="1"/>
  <c r="AL123" i="5" s="1"/>
  <c r="AM123" i="5" a="1"/>
  <c r="AM123" i="5" s="1"/>
  <c r="AN123" i="5" a="1"/>
  <c r="AN123" i="5" s="1"/>
  <c r="AO123" i="5" a="1"/>
  <c r="AO123" i="5" s="1"/>
  <c r="AP123" i="5" a="1"/>
  <c r="AP123" i="5" s="1"/>
  <c r="AQ123" i="5" a="1"/>
  <c r="AQ123" i="5" s="1"/>
  <c r="AR123" i="5" a="1"/>
  <c r="AR123" i="5" s="1"/>
  <c r="AS123" i="5" a="1"/>
  <c r="AS123" i="5" s="1"/>
  <c r="AT123" i="5" a="1"/>
  <c r="AT123" i="5" s="1"/>
  <c r="AU123" i="5" a="1"/>
  <c r="AU123" i="5" s="1"/>
  <c r="AV123" i="5" a="1"/>
  <c r="AV123" i="5" s="1"/>
  <c r="AW123" i="5" a="1"/>
  <c r="AW123" i="5" s="1"/>
  <c r="AX123" i="5" a="1"/>
  <c r="AX123" i="5" s="1"/>
  <c r="AY123" i="5" a="1"/>
  <c r="AY123" i="5" s="1"/>
  <c r="AZ123" i="5" a="1"/>
  <c r="AZ123" i="5" s="1"/>
  <c r="BA123" i="5" a="1"/>
  <c r="BA123" i="5" s="1"/>
  <c r="BB123" i="5" a="1"/>
  <c r="BB123" i="5" s="1"/>
  <c r="BC123" i="5" a="1"/>
  <c r="BC123" i="5" s="1"/>
  <c r="BD123" i="5" a="1"/>
  <c r="BD123" i="5" s="1"/>
  <c r="BE123" i="5" a="1"/>
  <c r="BE123" i="5" s="1"/>
  <c r="BF123" i="5" a="1"/>
  <c r="BF123" i="5" s="1"/>
  <c r="BG123" i="5" a="1"/>
  <c r="BG123" i="5" s="1"/>
  <c r="AF124" i="5" a="1"/>
  <c r="AF124" i="5" s="1"/>
  <c r="AG124" i="5" a="1"/>
  <c r="AG124" i="5" s="1"/>
  <c r="AH124" i="5" a="1"/>
  <c r="AH124" i="5" s="1"/>
  <c r="AI124" i="5" a="1"/>
  <c r="AI124" i="5" s="1"/>
  <c r="AJ124" i="5" a="1"/>
  <c r="AJ124" i="5" s="1"/>
  <c r="AK124" i="5" a="1"/>
  <c r="AK124" i="5" s="1"/>
  <c r="AL124" i="5" a="1"/>
  <c r="AL124" i="5" s="1"/>
  <c r="AM124" i="5" a="1"/>
  <c r="AM124" i="5" s="1"/>
  <c r="AN124" i="5" a="1"/>
  <c r="AN124" i="5" s="1"/>
  <c r="AO124" i="5" a="1"/>
  <c r="AO124" i="5" s="1"/>
  <c r="AP124" i="5" a="1"/>
  <c r="AP124" i="5" s="1"/>
  <c r="AQ124" i="5" a="1"/>
  <c r="AQ124" i="5" s="1"/>
  <c r="AR124" i="5" a="1"/>
  <c r="AR124" i="5" s="1"/>
  <c r="AS124" i="5" a="1"/>
  <c r="AS124" i="5" s="1"/>
  <c r="AT124" i="5" a="1"/>
  <c r="AT124" i="5" s="1"/>
  <c r="AU124" i="5" a="1"/>
  <c r="AU124" i="5" s="1"/>
  <c r="AV124" i="5" a="1"/>
  <c r="AV124" i="5" s="1"/>
  <c r="AW124" i="5" a="1"/>
  <c r="AW124" i="5" s="1"/>
  <c r="AX124" i="5" a="1"/>
  <c r="AX124" i="5" s="1"/>
  <c r="AY124" i="5" a="1"/>
  <c r="AY124" i="5" s="1"/>
  <c r="AZ124" i="5" a="1"/>
  <c r="AZ124" i="5" s="1"/>
  <c r="BA124" i="5" a="1"/>
  <c r="BA124" i="5" s="1"/>
  <c r="BB124" i="5" a="1"/>
  <c r="BB124" i="5" s="1"/>
  <c r="BC124" i="5" a="1"/>
  <c r="BC124" i="5" s="1"/>
  <c r="BD124" i="5" a="1"/>
  <c r="BD124" i="5" s="1"/>
  <c r="BE124" i="5" a="1"/>
  <c r="BE124" i="5" s="1"/>
  <c r="BF124" i="5" a="1"/>
  <c r="BF124" i="5" s="1"/>
  <c r="BG124" i="5" a="1"/>
  <c r="BG124" i="5" s="1"/>
  <c r="AF125" i="5" a="1"/>
  <c r="AF125" i="5" s="1"/>
  <c r="AG125" i="5" a="1"/>
  <c r="AG125" i="5" s="1"/>
  <c r="AH125" i="5" a="1"/>
  <c r="AH125" i="5" s="1"/>
  <c r="AI125" i="5" a="1"/>
  <c r="AI125" i="5" s="1"/>
  <c r="AJ125" i="5" a="1"/>
  <c r="AJ125" i="5" s="1"/>
  <c r="AK125" i="5" a="1"/>
  <c r="AK125" i="5" s="1"/>
  <c r="AL125" i="5" a="1"/>
  <c r="AL125" i="5" s="1"/>
  <c r="AM125" i="5" a="1"/>
  <c r="AM125" i="5" s="1"/>
  <c r="AN125" i="5" a="1"/>
  <c r="AN125" i="5" s="1"/>
  <c r="AO125" i="5" a="1"/>
  <c r="AO125" i="5" s="1"/>
  <c r="AP125" i="5" a="1"/>
  <c r="AP125" i="5" s="1"/>
  <c r="AQ125" i="5" a="1"/>
  <c r="AQ125" i="5" s="1"/>
  <c r="AR125" i="5" a="1"/>
  <c r="AR125" i="5" s="1"/>
  <c r="AS125" i="5" a="1"/>
  <c r="AS125" i="5" s="1"/>
  <c r="AT125" i="5" a="1"/>
  <c r="AT125" i="5" s="1"/>
  <c r="AU125" i="5" a="1"/>
  <c r="AU125" i="5" s="1"/>
  <c r="AV125" i="5" a="1"/>
  <c r="AV125" i="5" s="1"/>
  <c r="AW125" i="5" a="1"/>
  <c r="AW125" i="5" s="1"/>
  <c r="AX125" i="5" a="1"/>
  <c r="AX125" i="5" s="1"/>
  <c r="AY125" i="5" a="1"/>
  <c r="AY125" i="5" s="1"/>
  <c r="AZ125" i="5" a="1"/>
  <c r="AZ125" i="5" s="1"/>
  <c r="BA125" i="5" a="1"/>
  <c r="BA125" i="5" s="1"/>
  <c r="BB125" i="5" a="1"/>
  <c r="BB125" i="5" s="1"/>
  <c r="BC125" i="5" a="1"/>
  <c r="BC125" i="5" s="1"/>
  <c r="BD125" i="5" a="1"/>
  <c r="BD125" i="5" s="1"/>
  <c r="BE125" i="5" a="1"/>
  <c r="BE125" i="5" s="1"/>
  <c r="BF125" i="5" a="1"/>
  <c r="BF125" i="5" s="1"/>
  <c r="BG125" i="5" a="1"/>
  <c r="BG125" i="5" s="1"/>
  <c r="AF126" i="5" a="1"/>
  <c r="AF126" i="5" s="1"/>
  <c r="AG126" i="5" a="1"/>
  <c r="AG126" i="5" s="1"/>
  <c r="AH126" i="5" a="1"/>
  <c r="AH126" i="5" s="1"/>
  <c r="AI126" i="5" a="1"/>
  <c r="AI126" i="5" s="1"/>
  <c r="AJ126" i="5" a="1"/>
  <c r="AJ126" i="5" s="1"/>
  <c r="AK126" i="5" a="1"/>
  <c r="AK126" i="5" s="1"/>
  <c r="AL126" i="5" a="1"/>
  <c r="AL126" i="5" s="1"/>
  <c r="AM126" i="5" a="1"/>
  <c r="AM126" i="5" s="1"/>
  <c r="AN126" i="5" a="1"/>
  <c r="AN126" i="5" s="1"/>
  <c r="AO126" i="5" a="1"/>
  <c r="AO126" i="5" s="1"/>
  <c r="AP126" i="5" a="1"/>
  <c r="AP126" i="5" s="1"/>
  <c r="AQ126" i="5" a="1"/>
  <c r="AQ126" i="5" s="1"/>
  <c r="AR126" i="5" a="1"/>
  <c r="AR126" i="5" s="1"/>
  <c r="AS126" i="5" a="1"/>
  <c r="AS126" i="5" s="1"/>
  <c r="AT126" i="5" a="1"/>
  <c r="AT126" i="5" s="1"/>
  <c r="AU126" i="5" a="1"/>
  <c r="AU126" i="5" s="1"/>
  <c r="AV126" i="5" a="1"/>
  <c r="AV126" i="5" s="1"/>
  <c r="AW126" i="5" a="1"/>
  <c r="AW126" i="5" s="1"/>
  <c r="AX126" i="5" a="1"/>
  <c r="AX126" i="5" s="1"/>
  <c r="AY126" i="5" a="1"/>
  <c r="AY126" i="5" s="1"/>
  <c r="AZ126" i="5" a="1"/>
  <c r="AZ126" i="5" s="1"/>
  <c r="BA126" i="5" a="1"/>
  <c r="BA126" i="5" s="1"/>
  <c r="BB126" i="5" a="1"/>
  <c r="BB126" i="5" s="1"/>
  <c r="BC126" i="5" a="1"/>
  <c r="BC126" i="5" s="1"/>
  <c r="BD126" i="5" a="1"/>
  <c r="BD126" i="5" s="1"/>
  <c r="BE126" i="5" a="1"/>
  <c r="BE126" i="5" s="1"/>
  <c r="BF126" i="5" a="1"/>
  <c r="BF126" i="5" s="1"/>
  <c r="BG126" i="5" a="1"/>
  <c r="BG126" i="5" s="1"/>
  <c r="AF127" i="5" a="1"/>
  <c r="AF127" i="5" s="1"/>
  <c r="AG127" i="5" a="1"/>
  <c r="AG127" i="5" s="1"/>
  <c r="AH127" i="5" a="1"/>
  <c r="AH127" i="5" s="1"/>
  <c r="AI127" i="5" a="1"/>
  <c r="AI127" i="5" s="1"/>
  <c r="AJ127" i="5" a="1"/>
  <c r="AJ127" i="5" s="1"/>
  <c r="AK127" i="5" a="1"/>
  <c r="AK127" i="5" s="1"/>
  <c r="AL127" i="5" a="1"/>
  <c r="AL127" i="5" s="1"/>
  <c r="AM127" i="5" a="1"/>
  <c r="AM127" i="5" s="1"/>
  <c r="AN127" i="5" a="1"/>
  <c r="AN127" i="5" s="1"/>
  <c r="AO127" i="5" a="1"/>
  <c r="AO127" i="5" s="1"/>
  <c r="AP127" i="5" a="1"/>
  <c r="AP127" i="5" s="1"/>
  <c r="AQ127" i="5" a="1"/>
  <c r="AQ127" i="5" s="1"/>
  <c r="AR127" i="5" a="1"/>
  <c r="AR127" i="5" s="1"/>
  <c r="AS127" i="5" a="1"/>
  <c r="AS127" i="5" s="1"/>
  <c r="AT127" i="5" a="1"/>
  <c r="AT127" i="5" s="1"/>
  <c r="AU127" i="5" a="1"/>
  <c r="AU127" i="5" s="1"/>
  <c r="AV127" i="5" a="1"/>
  <c r="AV127" i="5" s="1"/>
  <c r="AW127" i="5" a="1"/>
  <c r="AW127" i="5" s="1"/>
  <c r="AX127" i="5" a="1"/>
  <c r="AX127" i="5" s="1"/>
  <c r="AY127" i="5" a="1"/>
  <c r="AY127" i="5" s="1"/>
  <c r="AZ127" i="5" a="1"/>
  <c r="AZ127" i="5" s="1"/>
  <c r="BA127" i="5" a="1"/>
  <c r="BA127" i="5" s="1"/>
  <c r="BB127" i="5" a="1"/>
  <c r="BB127" i="5" s="1"/>
  <c r="BC127" i="5" a="1"/>
  <c r="BC127" i="5" s="1"/>
  <c r="BD127" i="5" a="1"/>
  <c r="BD127" i="5" s="1"/>
  <c r="BE127" i="5" a="1"/>
  <c r="BE127" i="5" s="1"/>
  <c r="BF127" i="5" a="1"/>
  <c r="BF127" i="5" s="1"/>
  <c r="BG127" i="5" a="1"/>
  <c r="BG127" i="5" s="1"/>
  <c r="AF128" i="5" a="1"/>
  <c r="AF128" i="5" s="1"/>
  <c r="AG128" i="5" a="1"/>
  <c r="AG128" i="5" s="1"/>
  <c r="AH128" i="5" a="1"/>
  <c r="AH128" i="5" s="1"/>
  <c r="AI128" i="5" a="1"/>
  <c r="AI128" i="5" s="1"/>
  <c r="AJ128" i="5" a="1"/>
  <c r="AJ128" i="5" s="1"/>
  <c r="AK128" i="5" a="1"/>
  <c r="AK128" i="5" s="1"/>
  <c r="AL128" i="5" a="1"/>
  <c r="AL128" i="5" s="1"/>
  <c r="AM128" i="5" a="1"/>
  <c r="AM128" i="5" s="1"/>
  <c r="AN128" i="5" a="1"/>
  <c r="AN128" i="5" s="1"/>
  <c r="AO128" i="5" a="1"/>
  <c r="AO128" i="5" s="1"/>
  <c r="AP128" i="5" a="1"/>
  <c r="AP128" i="5" s="1"/>
  <c r="AQ128" i="5" a="1"/>
  <c r="AQ128" i="5" s="1"/>
  <c r="AR128" i="5" a="1"/>
  <c r="AR128" i="5" s="1"/>
  <c r="AS128" i="5" a="1"/>
  <c r="AS128" i="5" s="1"/>
  <c r="AT128" i="5" a="1"/>
  <c r="AT128" i="5" s="1"/>
  <c r="AU128" i="5" a="1"/>
  <c r="AU128" i="5" s="1"/>
  <c r="AV128" i="5" a="1"/>
  <c r="AV128" i="5" s="1"/>
  <c r="AW128" i="5" a="1"/>
  <c r="AW128" i="5" s="1"/>
  <c r="AX128" i="5" a="1"/>
  <c r="AX128" i="5" s="1"/>
  <c r="AY128" i="5" a="1"/>
  <c r="AY128" i="5" s="1"/>
  <c r="AZ128" i="5" a="1"/>
  <c r="AZ128" i="5" s="1"/>
  <c r="BA128" i="5" a="1"/>
  <c r="BA128" i="5" s="1"/>
  <c r="BB128" i="5" a="1"/>
  <c r="BB128" i="5" s="1"/>
  <c r="BC128" i="5" a="1"/>
  <c r="BC128" i="5" s="1"/>
  <c r="BD128" i="5" a="1"/>
  <c r="BD128" i="5" s="1"/>
  <c r="BE128" i="5" a="1"/>
  <c r="BE128" i="5" s="1"/>
  <c r="BF128" i="5" a="1"/>
  <c r="BF128" i="5" s="1"/>
  <c r="BG128" i="5" a="1"/>
  <c r="BG128" i="5" s="1"/>
  <c r="AF129" i="5" a="1"/>
  <c r="AF129" i="5" s="1"/>
  <c r="AG129" i="5" a="1"/>
  <c r="AG129" i="5" s="1"/>
  <c r="AH129" i="5" a="1"/>
  <c r="AH129" i="5" s="1"/>
  <c r="AI129" i="5" a="1"/>
  <c r="AI129" i="5" s="1"/>
  <c r="AJ129" i="5" a="1"/>
  <c r="AJ129" i="5" s="1"/>
  <c r="AK129" i="5" a="1"/>
  <c r="AK129" i="5" s="1"/>
  <c r="AL129" i="5" a="1"/>
  <c r="AL129" i="5" s="1"/>
  <c r="AM129" i="5" a="1"/>
  <c r="AM129" i="5" s="1"/>
  <c r="AN129" i="5" a="1"/>
  <c r="AN129" i="5" s="1"/>
  <c r="AO129" i="5" a="1"/>
  <c r="AO129" i="5" s="1"/>
  <c r="AP129" i="5" a="1"/>
  <c r="AP129" i="5" s="1"/>
  <c r="AQ129" i="5" a="1"/>
  <c r="AQ129" i="5" s="1"/>
  <c r="AR129" i="5" a="1"/>
  <c r="AR129" i="5" s="1"/>
  <c r="AS129" i="5" a="1"/>
  <c r="AS129" i="5" s="1"/>
  <c r="AT129" i="5" a="1"/>
  <c r="AT129" i="5" s="1"/>
  <c r="AU129" i="5" a="1"/>
  <c r="AU129" i="5" s="1"/>
  <c r="AV129" i="5" a="1"/>
  <c r="AV129" i="5" s="1"/>
  <c r="AW129" i="5" a="1"/>
  <c r="AW129" i="5" s="1"/>
  <c r="AX129" i="5" a="1"/>
  <c r="AX129" i="5" s="1"/>
  <c r="AY129" i="5" a="1"/>
  <c r="AY129" i="5" s="1"/>
  <c r="AZ129" i="5" a="1"/>
  <c r="AZ129" i="5" s="1"/>
  <c r="BA129" i="5" a="1"/>
  <c r="BA129" i="5" s="1"/>
  <c r="BB129" i="5" a="1"/>
  <c r="BB129" i="5" s="1"/>
  <c r="BC129" i="5" a="1"/>
  <c r="BC129" i="5" s="1"/>
  <c r="BD129" i="5" a="1"/>
  <c r="BD129" i="5" s="1"/>
  <c r="BE129" i="5" a="1"/>
  <c r="BE129" i="5" s="1"/>
  <c r="BF129" i="5" a="1"/>
  <c r="BF129" i="5" s="1"/>
  <c r="BG129" i="5" a="1"/>
  <c r="BG129" i="5" s="1"/>
  <c r="AF130" i="5" a="1"/>
  <c r="AF130" i="5" s="1"/>
  <c r="AG130" i="5" a="1"/>
  <c r="AG130" i="5" s="1"/>
  <c r="AH130" i="5" a="1"/>
  <c r="AH130" i="5" s="1"/>
  <c r="AI130" i="5" a="1"/>
  <c r="AI130" i="5" s="1"/>
  <c r="AJ130" i="5" a="1"/>
  <c r="AJ130" i="5" s="1"/>
  <c r="AK130" i="5" a="1"/>
  <c r="AK130" i="5" s="1"/>
  <c r="AL130" i="5" a="1"/>
  <c r="AL130" i="5" s="1"/>
  <c r="AM130" i="5" a="1"/>
  <c r="AM130" i="5" s="1"/>
  <c r="AN130" i="5" a="1"/>
  <c r="AN130" i="5" s="1"/>
  <c r="AO130" i="5" a="1"/>
  <c r="AO130" i="5" s="1"/>
  <c r="AP130" i="5" a="1"/>
  <c r="AP130" i="5" s="1"/>
  <c r="AQ130" i="5" a="1"/>
  <c r="AQ130" i="5" s="1"/>
  <c r="AR130" i="5" a="1"/>
  <c r="AR130" i="5" s="1"/>
  <c r="AS130" i="5" a="1"/>
  <c r="AS130" i="5" s="1"/>
  <c r="AT130" i="5" a="1"/>
  <c r="AT130" i="5" s="1"/>
  <c r="AU130" i="5" a="1"/>
  <c r="AU130" i="5" s="1"/>
  <c r="AV130" i="5" a="1"/>
  <c r="AV130" i="5" s="1"/>
  <c r="AW130" i="5" a="1"/>
  <c r="AW130" i="5" s="1"/>
  <c r="AX130" i="5" a="1"/>
  <c r="AX130" i="5" s="1"/>
  <c r="AY130" i="5" a="1"/>
  <c r="AY130" i="5" s="1"/>
  <c r="AZ130" i="5" a="1"/>
  <c r="AZ130" i="5" s="1"/>
  <c r="BA130" i="5" a="1"/>
  <c r="BA130" i="5" s="1"/>
  <c r="BB130" i="5" a="1"/>
  <c r="BB130" i="5" s="1"/>
  <c r="BC130" i="5" a="1"/>
  <c r="BC130" i="5" s="1"/>
  <c r="BD130" i="5" a="1"/>
  <c r="BD130" i="5" s="1"/>
  <c r="BE130" i="5" a="1"/>
  <c r="BE130" i="5" s="1"/>
  <c r="BF130" i="5" a="1"/>
  <c r="BF130" i="5" s="1"/>
  <c r="BG130" i="5" a="1"/>
  <c r="BG130" i="5" s="1"/>
  <c r="AF131" i="5" a="1"/>
  <c r="AF131" i="5" s="1"/>
  <c r="AG131" i="5" a="1"/>
  <c r="AG131" i="5" s="1"/>
  <c r="AH131" i="5" a="1"/>
  <c r="AH131" i="5" s="1"/>
  <c r="AI131" i="5" a="1"/>
  <c r="AI131" i="5" s="1"/>
  <c r="AJ131" i="5" a="1"/>
  <c r="AJ131" i="5" s="1"/>
  <c r="AK131" i="5" a="1"/>
  <c r="AK131" i="5" s="1"/>
  <c r="AL131" i="5" a="1"/>
  <c r="AL131" i="5" s="1"/>
  <c r="AM131" i="5" a="1"/>
  <c r="AM131" i="5" s="1"/>
  <c r="AN131" i="5" a="1"/>
  <c r="AN131" i="5" s="1"/>
  <c r="AO131" i="5" a="1"/>
  <c r="AO131" i="5" s="1"/>
  <c r="AP131" i="5" a="1"/>
  <c r="AP131" i="5" s="1"/>
  <c r="AQ131" i="5" a="1"/>
  <c r="AQ131" i="5" s="1"/>
  <c r="AR131" i="5" a="1"/>
  <c r="AR131" i="5" s="1"/>
  <c r="AS131" i="5" a="1"/>
  <c r="AS131" i="5" s="1"/>
  <c r="AT131" i="5" a="1"/>
  <c r="AT131" i="5" s="1"/>
  <c r="AU131" i="5" a="1"/>
  <c r="AU131" i="5" s="1"/>
  <c r="AV131" i="5" a="1"/>
  <c r="AV131" i="5" s="1"/>
  <c r="AW131" i="5" a="1"/>
  <c r="AW131" i="5" s="1"/>
  <c r="AX131" i="5" a="1"/>
  <c r="AX131" i="5" s="1"/>
  <c r="AY131" i="5" a="1"/>
  <c r="AY131" i="5" s="1"/>
  <c r="AZ131" i="5" a="1"/>
  <c r="AZ131" i="5" s="1"/>
  <c r="BA131" i="5" a="1"/>
  <c r="BA131" i="5" s="1"/>
  <c r="BB131" i="5" a="1"/>
  <c r="BB131" i="5" s="1"/>
  <c r="BC131" i="5" a="1"/>
  <c r="BC131" i="5" s="1"/>
  <c r="BD131" i="5" a="1"/>
  <c r="BD131" i="5" s="1"/>
  <c r="BE131" i="5" a="1"/>
  <c r="BE131" i="5" s="1"/>
  <c r="BF131" i="5" a="1"/>
  <c r="BF131" i="5" s="1"/>
  <c r="BG131" i="5" a="1"/>
  <c r="BG131" i="5" s="1"/>
  <c r="AF132" i="5" a="1"/>
  <c r="AF132" i="5" s="1"/>
  <c r="AG132" i="5" a="1"/>
  <c r="AG132" i="5" s="1"/>
  <c r="AH132" i="5" a="1"/>
  <c r="AH132" i="5" s="1"/>
  <c r="AI132" i="5" a="1"/>
  <c r="AI132" i="5" s="1"/>
  <c r="AJ132" i="5" a="1"/>
  <c r="AJ132" i="5" s="1"/>
  <c r="AK132" i="5" a="1"/>
  <c r="AK132" i="5" s="1"/>
  <c r="AL132" i="5" a="1"/>
  <c r="AL132" i="5" s="1"/>
  <c r="AM132" i="5" a="1"/>
  <c r="AM132" i="5" s="1"/>
  <c r="AN132" i="5" a="1"/>
  <c r="AN132" i="5" s="1"/>
  <c r="AO132" i="5" a="1"/>
  <c r="AO132" i="5" s="1"/>
  <c r="AP132" i="5" a="1"/>
  <c r="AP132" i="5" s="1"/>
  <c r="AQ132" i="5" a="1"/>
  <c r="AQ132" i="5" s="1"/>
  <c r="AR132" i="5" a="1"/>
  <c r="AR132" i="5" s="1"/>
  <c r="AS132" i="5" a="1"/>
  <c r="AS132" i="5" s="1"/>
  <c r="AT132" i="5" a="1"/>
  <c r="AT132" i="5" s="1"/>
  <c r="AU132" i="5" a="1"/>
  <c r="AU132" i="5" s="1"/>
  <c r="AV132" i="5" a="1"/>
  <c r="AV132" i="5" s="1"/>
  <c r="AW132" i="5" a="1"/>
  <c r="AW132" i="5" s="1"/>
  <c r="AX132" i="5" a="1"/>
  <c r="AX132" i="5" s="1"/>
  <c r="AY132" i="5" a="1"/>
  <c r="AY132" i="5" s="1"/>
  <c r="AZ132" i="5" a="1"/>
  <c r="AZ132" i="5" s="1"/>
  <c r="BA132" i="5" a="1"/>
  <c r="BA132" i="5" s="1"/>
  <c r="BB132" i="5" a="1"/>
  <c r="BB132" i="5" s="1"/>
  <c r="BC132" i="5" a="1"/>
  <c r="BC132" i="5" s="1"/>
  <c r="BD132" i="5" a="1"/>
  <c r="BD132" i="5" s="1"/>
  <c r="BE132" i="5" a="1"/>
  <c r="BE132" i="5" s="1"/>
  <c r="BF132" i="5" a="1"/>
  <c r="BF132" i="5" s="1"/>
  <c r="BG132" i="5" a="1"/>
  <c r="BG132" i="5" s="1"/>
  <c r="AF133" i="5" a="1"/>
  <c r="AF133" i="5" s="1"/>
  <c r="AG133" i="5" a="1"/>
  <c r="AG133" i="5" s="1"/>
  <c r="AH133" i="5" a="1"/>
  <c r="AH133" i="5" s="1"/>
  <c r="AI133" i="5" a="1"/>
  <c r="AI133" i="5" s="1"/>
  <c r="AJ133" i="5" a="1"/>
  <c r="AJ133" i="5" s="1"/>
  <c r="AK133" i="5" a="1"/>
  <c r="AK133" i="5" s="1"/>
  <c r="AL133" i="5" a="1"/>
  <c r="AL133" i="5" s="1"/>
  <c r="AM133" i="5" a="1"/>
  <c r="AM133" i="5" s="1"/>
  <c r="AN133" i="5" a="1"/>
  <c r="AN133" i="5" s="1"/>
  <c r="AO133" i="5" a="1"/>
  <c r="AO133" i="5" s="1"/>
  <c r="AP133" i="5" a="1"/>
  <c r="AP133" i="5" s="1"/>
  <c r="AQ133" i="5" a="1"/>
  <c r="AQ133" i="5" s="1"/>
  <c r="AR133" i="5" a="1"/>
  <c r="AR133" i="5" s="1"/>
  <c r="AS133" i="5" a="1"/>
  <c r="AS133" i="5" s="1"/>
  <c r="AT133" i="5" a="1"/>
  <c r="AT133" i="5" s="1"/>
  <c r="AU133" i="5" a="1"/>
  <c r="AU133" i="5" s="1"/>
  <c r="AV133" i="5" a="1"/>
  <c r="AV133" i="5" s="1"/>
  <c r="AW133" i="5" a="1"/>
  <c r="AW133" i="5" s="1"/>
  <c r="AX133" i="5" a="1"/>
  <c r="AX133" i="5" s="1"/>
  <c r="AY133" i="5" a="1"/>
  <c r="AY133" i="5" s="1"/>
  <c r="AZ133" i="5" a="1"/>
  <c r="AZ133" i="5" s="1"/>
  <c r="BA133" i="5" a="1"/>
  <c r="BA133" i="5" s="1"/>
  <c r="BB133" i="5" a="1"/>
  <c r="BB133" i="5" s="1"/>
  <c r="BC133" i="5" a="1"/>
  <c r="BC133" i="5" s="1"/>
  <c r="BD133" i="5" a="1"/>
  <c r="BD133" i="5" s="1"/>
  <c r="BE133" i="5" a="1"/>
  <c r="BE133" i="5" s="1"/>
  <c r="BF133" i="5" a="1"/>
  <c r="BF133" i="5" s="1"/>
  <c r="BG133" i="5" a="1"/>
  <c r="BG133" i="5" s="1"/>
  <c r="AF134" i="5" a="1"/>
  <c r="AF134" i="5" s="1"/>
  <c r="AG134" i="5" a="1"/>
  <c r="AG134" i="5" s="1"/>
  <c r="AH134" i="5" a="1"/>
  <c r="AH134" i="5" s="1"/>
  <c r="AI134" i="5" a="1"/>
  <c r="AI134" i="5" s="1"/>
  <c r="AJ134" i="5" a="1"/>
  <c r="AJ134" i="5" s="1"/>
  <c r="AK134" i="5" a="1"/>
  <c r="AK134" i="5" s="1"/>
  <c r="AL134" i="5" a="1"/>
  <c r="AL134" i="5" s="1"/>
  <c r="AM134" i="5" a="1"/>
  <c r="AM134" i="5" s="1"/>
  <c r="AN134" i="5" a="1"/>
  <c r="AN134" i="5" s="1"/>
  <c r="AO134" i="5" a="1"/>
  <c r="AO134" i="5" s="1"/>
  <c r="AP134" i="5" a="1"/>
  <c r="AP134" i="5" s="1"/>
  <c r="AQ134" i="5" a="1"/>
  <c r="AQ134" i="5" s="1"/>
  <c r="AR134" i="5" a="1"/>
  <c r="AR134" i="5" s="1"/>
  <c r="AS134" i="5" a="1"/>
  <c r="AS134" i="5" s="1"/>
  <c r="AT134" i="5" a="1"/>
  <c r="AT134" i="5" s="1"/>
  <c r="AU134" i="5" a="1"/>
  <c r="AU134" i="5" s="1"/>
  <c r="AV134" i="5" a="1"/>
  <c r="AV134" i="5" s="1"/>
  <c r="AW134" i="5" a="1"/>
  <c r="AW134" i="5" s="1"/>
  <c r="AX134" i="5" a="1"/>
  <c r="AX134" i="5" s="1"/>
  <c r="AY134" i="5" a="1"/>
  <c r="AY134" i="5" s="1"/>
  <c r="AZ134" i="5" a="1"/>
  <c r="AZ134" i="5" s="1"/>
  <c r="BA134" i="5" a="1"/>
  <c r="BA134" i="5" s="1"/>
  <c r="BB134" i="5" a="1"/>
  <c r="BB134" i="5" s="1"/>
  <c r="BC134" i="5" a="1"/>
  <c r="BC134" i="5" s="1"/>
  <c r="BD134" i="5" a="1"/>
  <c r="BD134" i="5" s="1"/>
  <c r="BE134" i="5" a="1"/>
  <c r="BE134" i="5" s="1"/>
  <c r="BF134" i="5" a="1"/>
  <c r="BF134" i="5" s="1"/>
  <c r="BG134" i="5" a="1"/>
  <c r="BG134" i="5" s="1"/>
  <c r="AF135" i="5" a="1"/>
  <c r="AF135" i="5" s="1"/>
  <c r="AG135" i="5" a="1"/>
  <c r="AG135" i="5" s="1"/>
  <c r="AH135" i="5" a="1"/>
  <c r="AH135" i="5" s="1"/>
  <c r="AI135" i="5" a="1"/>
  <c r="AI135" i="5" s="1"/>
  <c r="AJ135" i="5" a="1"/>
  <c r="AJ135" i="5" s="1"/>
  <c r="AK135" i="5" a="1"/>
  <c r="AK135" i="5" s="1"/>
  <c r="AL135" i="5" a="1"/>
  <c r="AL135" i="5" s="1"/>
  <c r="AM135" i="5" a="1"/>
  <c r="AM135" i="5" s="1"/>
  <c r="AN135" i="5" a="1"/>
  <c r="AN135" i="5" s="1"/>
  <c r="AO135" i="5" a="1"/>
  <c r="AO135" i="5" s="1"/>
  <c r="AP135" i="5" a="1"/>
  <c r="AP135" i="5" s="1"/>
  <c r="AQ135" i="5" a="1"/>
  <c r="AQ135" i="5" s="1"/>
  <c r="AR135" i="5" a="1"/>
  <c r="AR135" i="5" s="1"/>
  <c r="AS135" i="5" a="1"/>
  <c r="AS135" i="5" s="1"/>
  <c r="AT135" i="5" a="1"/>
  <c r="AT135" i="5" s="1"/>
  <c r="AU135" i="5" a="1"/>
  <c r="AU135" i="5" s="1"/>
  <c r="AV135" i="5" a="1"/>
  <c r="AV135" i="5" s="1"/>
  <c r="AW135" i="5" a="1"/>
  <c r="AW135" i="5" s="1"/>
  <c r="AX135" i="5" a="1"/>
  <c r="AX135" i="5" s="1"/>
  <c r="AY135" i="5" a="1"/>
  <c r="AY135" i="5" s="1"/>
  <c r="AZ135" i="5" a="1"/>
  <c r="AZ135" i="5" s="1"/>
  <c r="BA135" i="5" a="1"/>
  <c r="BA135" i="5" s="1"/>
  <c r="BB135" i="5" a="1"/>
  <c r="BB135" i="5" s="1"/>
  <c r="BC135" i="5" a="1"/>
  <c r="BC135" i="5" s="1"/>
  <c r="BD135" i="5" a="1"/>
  <c r="BD135" i="5" s="1"/>
  <c r="BE135" i="5" a="1"/>
  <c r="BE135" i="5" s="1"/>
  <c r="BF135" i="5" a="1"/>
  <c r="BF135" i="5" s="1"/>
  <c r="BG135" i="5" a="1"/>
  <c r="BG135" i="5" s="1"/>
  <c r="AF136" i="5" a="1"/>
  <c r="AF136" i="5" s="1"/>
  <c r="AG136" i="5" a="1"/>
  <c r="AG136" i="5" s="1"/>
  <c r="AH136" i="5" a="1"/>
  <c r="AH136" i="5" s="1"/>
  <c r="AI136" i="5" a="1"/>
  <c r="AI136" i="5" s="1"/>
  <c r="AJ136" i="5" a="1"/>
  <c r="AJ136" i="5" s="1"/>
  <c r="AK136" i="5" a="1"/>
  <c r="AK136" i="5" s="1"/>
  <c r="AL136" i="5" a="1"/>
  <c r="AL136" i="5" s="1"/>
  <c r="AM136" i="5" a="1"/>
  <c r="AM136" i="5" s="1"/>
  <c r="AN136" i="5" a="1"/>
  <c r="AN136" i="5" s="1"/>
  <c r="AO136" i="5" a="1"/>
  <c r="AO136" i="5" s="1"/>
  <c r="AP136" i="5" a="1"/>
  <c r="AP136" i="5" s="1"/>
  <c r="AQ136" i="5" a="1"/>
  <c r="AQ136" i="5" s="1"/>
  <c r="AR136" i="5" a="1"/>
  <c r="AR136" i="5" s="1"/>
  <c r="AS136" i="5" a="1"/>
  <c r="AS136" i="5" s="1"/>
  <c r="AT136" i="5" a="1"/>
  <c r="AT136" i="5" s="1"/>
  <c r="AU136" i="5" a="1"/>
  <c r="AU136" i="5" s="1"/>
  <c r="AV136" i="5" a="1"/>
  <c r="AV136" i="5" s="1"/>
  <c r="AW136" i="5" a="1"/>
  <c r="AW136" i="5" s="1"/>
  <c r="AX136" i="5" a="1"/>
  <c r="AX136" i="5" s="1"/>
  <c r="AY136" i="5" a="1"/>
  <c r="AY136" i="5" s="1"/>
  <c r="AZ136" i="5" a="1"/>
  <c r="AZ136" i="5" s="1"/>
  <c r="BA136" i="5" a="1"/>
  <c r="BA136" i="5" s="1"/>
  <c r="BB136" i="5" a="1"/>
  <c r="BB136" i="5" s="1"/>
  <c r="BC136" i="5" a="1"/>
  <c r="BC136" i="5" s="1"/>
  <c r="BD136" i="5" a="1"/>
  <c r="BD136" i="5" s="1"/>
  <c r="BE136" i="5" a="1"/>
  <c r="BE136" i="5" s="1"/>
  <c r="BF136" i="5" a="1"/>
  <c r="BF136" i="5" s="1"/>
  <c r="BG136" i="5" a="1"/>
  <c r="BG136" i="5" s="1"/>
  <c r="AF137" i="5" a="1"/>
  <c r="AF137" i="5" s="1"/>
  <c r="AG137" i="5" a="1"/>
  <c r="AG137" i="5" s="1"/>
  <c r="AH137" i="5" a="1"/>
  <c r="AH137" i="5" s="1"/>
  <c r="AI137" i="5" a="1"/>
  <c r="AI137" i="5" s="1"/>
  <c r="AJ137" i="5" a="1"/>
  <c r="AJ137" i="5" s="1"/>
  <c r="AK137" i="5" a="1"/>
  <c r="AK137" i="5" s="1"/>
  <c r="AL137" i="5" a="1"/>
  <c r="AL137" i="5" s="1"/>
  <c r="AM137" i="5" a="1"/>
  <c r="AM137" i="5" s="1"/>
  <c r="AN137" i="5" a="1"/>
  <c r="AN137" i="5" s="1"/>
  <c r="AO137" i="5" a="1"/>
  <c r="AO137" i="5" s="1"/>
  <c r="AP137" i="5" a="1"/>
  <c r="AP137" i="5" s="1"/>
  <c r="AQ137" i="5" a="1"/>
  <c r="AQ137" i="5" s="1"/>
  <c r="AR137" i="5" a="1"/>
  <c r="AR137" i="5" s="1"/>
  <c r="AS137" i="5" a="1"/>
  <c r="AS137" i="5" s="1"/>
  <c r="AT137" i="5" a="1"/>
  <c r="AT137" i="5" s="1"/>
  <c r="AU137" i="5" a="1"/>
  <c r="AU137" i="5" s="1"/>
  <c r="AV137" i="5" a="1"/>
  <c r="AV137" i="5" s="1"/>
  <c r="AW137" i="5" a="1"/>
  <c r="AW137" i="5" s="1"/>
  <c r="AX137" i="5" a="1"/>
  <c r="AX137" i="5" s="1"/>
  <c r="AY137" i="5" a="1"/>
  <c r="AY137" i="5" s="1"/>
  <c r="AZ137" i="5" a="1"/>
  <c r="AZ137" i="5" s="1"/>
  <c r="BA137" i="5" a="1"/>
  <c r="BA137" i="5" s="1"/>
  <c r="BB137" i="5" a="1"/>
  <c r="BB137" i="5" s="1"/>
  <c r="BC137" i="5" a="1"/>
  <c r="BC137" i="5" s="1"/>
  <c r="BD137" i="5" a="1"/>
  <c r="BD137" i="5" s="1"/>
  <c r="BE137" i="5" a="1"/>
  <c r="BE137" i="5" s="1"/>
  <c r="BF137" i="5" a="1"/>
  <c r="BF137" i="5" s="1"/>
  <c r="BG137" i="5" a="1"/>
  <c r="BG137" i="5" s="1"/>
  <c r="AF138" i="5" a="1"/>
  <c r="AF138" i="5" s="1"/>
  <c r="AG138" i="5" a="1"/>
  <c r="AG138" i="5" s="1"/>
  <c r="AH138" i="5" a="1"/>
  <c r="AH138" i="5" s="1"/>
  <c r="AI138" i="5" a="1"/>
  <c r="AI138" i="5" s="1"/>
  <c r="AJ138" i="5" a="1"/>
  <c r="AJ138" i="5" s="1"/>
  <c r="AK138" i="5" a="1"/>
  <c r="AK138" i="5" s="1"/>
  <c r="AL138" i="5" a="1"/>
  <c r="AL138" i="5" s="1"/>
  <c r="AM138" i="5" a="1"/>
  <c r="AM138" i="5" s="1"/>
  <c r="AN138" i="5" a="1"/>
  <c r="AN138" i="5" s="1"/>
  <c r="AO138" i="5" a="1"/>
  <c r="AO138" i="5" s="1"/>
  <c r="AP138" i="5" a="1"/>
  <c r="AP138" i="5" s="1"/>
  <c r="AQ138" i="5" a="1"/>
  <c r="AQ138" i="5" s="1"/>
  <c r="AR138" i="5" a="1"/>
  <c r="AR138" i="5" s="1"/>
  <c r="AS138" i="5" a="1"/>
  <c r="AS138" i="5" s="1"/>
  <c r="AT138" i="5" a="1"/>
  <c r="AT138" i="5" s="1"/>
  <c r="AU138" i="5" a="1"/>
  <c r="AU138" i="5" s="1"/>
  <c r="AV138" i="5" a="1"/>
  <c r="AV138" i="5" s="1"/>
  <c r="AW138" i="5" a="1"/>
  <c r="AW138" i="5" s="1"/>
  <c r="AX138" i="5" a="1"/>
  <c r="AX138" i="5" s="1"/>
  <c r="AY138" i="5" a="1"/>
  <c r="AY138" i="5" s="1"/>
  <c r="AZ138" i="5" a="1"/>
  <c r="AZ138" i="5" s="1"/>
  <c r="BA138" i="5" a="1"/>
  <c r="BA138" i="5" s="1"/>
  <c r="BB138" i="5" a="1"/>
  <c r="BB138" i="5" s="1"/>
  <c r="BC138" i="5" a="1"/>
  <c r="BC138" i="5" s="1"/>
  <c r="BD138" i="5" a="1"/>
  <c r="BD138" i="5" s="1"/>
  <c r="BE138" i="5" a="1"/>
  <c r="BE138" i="5" s="1"/>
  <c r="BF138" i="5" a="1"/>
  <c r="BF138" i="5" s="1"/>
  <c r="BG138" i="5" a="1"/>
  <c r="BG138" i="5" s="1"/>
  <c r="AF139" i="5" a="1"/>
  <c r="AF139" i="5" s="1"/>
  <c r="AG139" i="5" a="1"/>
  <c r="AG139" i="5" s="1"/>
  <c r="AH139" i="5" a="1"/>
  <c r="AH139" i="5" s="1"/>
  <c r="AI139" i="5" a="1"/>
  <c r="AI139" i="5" s="1"/>
  <c r="AJ139" i="5" a="1"/>
  <c r="AJ139" i="5" s="1"/>
  <c r="AK139" i="5" a="1"/>
  <c r="AK139" i="5" s="1"/>
  <c r="AL139" i="5" a="1"/>
  <c r="AL139" i="5" s="1"/>
  <c r="AM139" i="5" a="1"/>
  <c r="AM139" i="5" s="1"/>
  <c r="AN139" i="5" a="1"/>
  <c r="AN139" i="5" s="1"/>
  <c r="AO139" i="5" a="1"/>
  <c r="AO139" i="5" s="1"/>
  <c r="AP139" i="5" a="1"/>
  <c r="AP139" i="5" s="1"/>
  <c r="AQ139" i="5" a="1"/>
  <c r="AQ139" i="5" s="1"/>
  <c r="AR139" i="5" a="1"/>
  <c r="AR139" i="5" s="1"/>
  <c r="AS139" i="5" a="1"/>
  <c r="AS139" i="5" s="1"/>
  <c r="AT139" i="5" a="1"/>
  <c r="AT139" i="5" s="1"/>
  <c r="AU139" i="5" a="1"/>
  <c r="AU139" i="5" s="1"/>
  <c r="AV139" i="5" a="1"/>
  <c r="AV139" i="5" s="1"/>
  <c r="AW139" i="5" a="1"/>
  <c r="AW139" i="5" s="1"/>
  <c r="AX139" i="5" a="1"/>
  <c r="AX139" i="5" s="1"/>
  <c r="AY139" i="5" a="1"/>
  <c r="AY139" i="5" s="1"/>
  <c r="AZ139" i="5" a="1"/>
  <c r="AZ139" i="5" s="1"/>
  <c r="BA139" i="5" a="1"/>
  <c r="BA139" i="5" s="1"/>
  <c r="BB139" i="5" a="1"/>
  <c r="BB139" i="5" s="1"/>
  <c r="BC139" i="5" a="1"/>
  <c r="BC139" i="5" s="1"/>
  <c r="BD139" i="5" a="1"/>
  <c r="BD139" i="5" s="1"/>
  <c r="BE139" i="5" a="1"/>
  <c r="BE139" i="5" s="1"/>
  <c r="BF139" i="5" a="1"/>
  <c r="BF139" i="5" s="1"/>
  <c r="BG139" i="5" a="1"/>
  <c r="BG139" i="5" s="1"/>
  <c r="AF140" i="5" a="1"/>
  <c r="AF140" i="5" s="1"/>
  <c r="AG140" i="5" a="1"/>
  <c r="AG140" i="5" s="1"/>
  <c r="AH140" i="5" a="1"/>
  <c r="AH140" i="5" s="1"/>
  <c r="AI140" i="5" a="1"/>
  <c r="AI140" i="5" s="1"/>
  <c r="AJ140" i="5" a="1"/>
  <c r="AJ140" i="5" s="1"/>
  <c r="AK140" i="5" a="1"/>
  <c r="AK140" i="5" s="1"/>
  <c r="AL140" i="5" a="1"/>
  <c r="AL140" i="5" s="1"/>
  <c r="AM140" i="5" a="1"/>
  <c r="AM140" i="5" s="1"/>
  <c r="AN140" i="5" a="1"/>
  <c r="AN140" i="5" s="1"/>
  <c r="AO140" i="5" a="1"/>
  <c r="AO140" i="5" s="1"/>
  <c r="AP140" i="5" a="1"/>
  <c r="AP140" i="5" s="1"/>
  <c r="AQ140" i="5" a="1"/>
  <c r="AQ140" i="5" s="1"/>
  <c r="AR140" i="5" a="1"/>
  <c r="AR140" i="5" s="1"/>
  <c r="AS140" i="5" a="1"/>
  <c r="AS140" i="5" s="1"/>
  <c r="AT140" i="5" a="1"/>
  <c r="AT140" i="5" s="1"/>
  <c r="AU140" i="5" a="1"/>
  <c r="AU140" i="5" s="1"/>
  <c r="AV140" i="5" a="1"/>
  <c r="AV140" i="5" s="1"/>
  <c r="AW140" i="5" a="1"/>
  <c r="AW140" i="5" s="1"/>
  <c r="AX140" i="5" a="1"/>
  <c r="AX140" i="5" s="1"/>
  <c r="AY140" i="5" a="1"/>
  <c r="AY140" i="5" s="1"/>
  <c r="AZ140" i="5" a="1"/>
  <c r="AZ140" i="5" s="1"/>
  <c r="BA140" i="5" a="1"/>
  <c r="BA140" i="5" s="1"/>
  <c r="BB140" i="5" a="1"/>
  <c r="BB140" i="5" s="1"/>
  <c r="BC140" i="5" a="1"/>
  <c r="BC140" i="5" s="1"/>
  <c r="BD140" i="5" a="1"/>
  <c r="BD140" i="5" s="1"/>
  <c r="BE140" i="5" a="1"/>
  <c r="BE140" i="5" s="1"/>
  <c r="BF140" i="5" a="1"/>
  <c r="BF140" i="5" s="1"/>
  <c r="BG140" i="5" a="1"/>
  <c r="BG140" i="5" s="1"/>
  <c r="AF141" i="5" a="1"/>
  <c r="AF141" i="5" s="1"/>
  <c r="AG141" i="5" a="1"/>
  <c r="AG141" i="5" s="1"/>
  <c r="AH141" i="5" a="1"/>
  <c r="AH141" i="5" s="1"/>
  <c r="AI141" i="5" a="1"/>
  <c r="AI141" i="5" s="1"/>
  <c r="AJ141" i="5" a="1"/>
  <c r="AJ141" i="5" s="1"/>
  <c r="AK141" i="5" a="1"/>
  <c r="AK141" i="5" s="1"/>
  <c r="AL141" i="5" a="1"/>
  <c r="AL141" i="5" s="1"/>
  <c r="AM141" i="5" a="1"/>
  <c r="AM141" i="5" s="1"/>
  <c r="AN141" i="5" a="1"/>
  <c r="AN141" i="5" s="1"/>
  <c r="AO141" i="5" a="1"/>
  <c r="AO141" i="5" s="1"/>
  <c r="AP141" i="5" a="1"/>
  <c r="AP141" i="5" s="1"/>
  <c r="AQ141" i="5" a="1"/>
  <c r="AQ141" i="5" s="1"/>
  <c r="AR141" i="5" a="1"/>
  <c r="AR141" i="5" s="1"/>
  <c r="AS141" i="5" a="1"/>
  <c r="AS141" i="5" s="1"/>
  <c r="AT141" i="5" a="1"/>
  <c r="AT141" i="5" s="1"/>
  <c r="AU141" i="5" a="1"/>
  <c r="AU141" i="5" s="1"/>
  <c r="AV141" i="5" a="1"/>
  <c r="AV141" i="5" s="1"/>
  <c r="AW141" i="5" a="1"/>
  <c r="AW141" i="5" s="1"/>
  <c r="AX141" i="5" a="1"/>
  <c r="AX141" i="5" s="1"/>
  <c r="AY141" i="5" a="1"/>
  <c r="AY141" i="5" s="1"/>
  <c r="AZ141" i="5" a="1"/>
  <c r="AZ141" i="5" s="1"/>
  <c r="BA141" i="5" a="1"/>
  <c r="BA141" i="5" s="1"/>
  <c r="BB141" i="5" a="1"/>
  <c r="BB141" i="5" s="1"/>
  <c r="BC141" i="5" a="1"/>
  <c r="BC141" i="5" s="1"/>
  <c r="BD141" i="5" a="1"/>
  <c r="BD141" i="5" s="1"/>
  <c r="BE141" i="5" a="1"/>
  <c r="BE141" i="5" s="1"/>
  <c r="BF141" i="5" a="1"/>
  <c r="BF141" i="5" s="1"/>
  <c r="BG141" i="5" a="1"/>
  <c r="BG141" i="5" s="1"/>
  <c r="AF142" i="5" a="1"/>
  <c r="AF142" i="5" s="1"/>
  <c r="AG142" i="5" a="1"/>
  <c r="AG142" i="5" s="1"/>
  <c r="AH142" i="5" a="1"/>
  <c r="AH142" i="5" s="1"/>
  <c r="AI142" i="5" a="1"/>
  <c r="AI142" i="5" s="1"/>
  <c r="AJ142" i="5" a="1"/>
  <c r="AJ142" i="5" s="1"/>
  <c r="AK142" i="5" a="1"/>
  <c r="AK142" i="5" s="1"/>
  <c r="AL142" i="5" a="1"/>
  <c r="AL142" i="5" s="1"/>
  <c r="AM142" i="5" a="1"/>
  <c r="AM142" i="5" s="1"/>
  <c r="AN142" i="5" a="1"/>
  <c r="AN142" i="5" s="1"/>
  <c r="AO142" i="5" a="1"/>
  <c r="AO142" i="5" s="1"/>
  <c r="AP142" i="5" a="1"/>
  <c r="AP142" i="5" s="1"/>
  <c r="AQ142" i="5" a="1"/>
  <c r="AQ142" i="5" s="1"/>
  <c r="AR142" i="5" a="1"/>
  <c r="AR142" i="5" s="1"/>
  <c r="AS142" i="5" a="1"/>
  <c r="AS142" i="5" s="1"/>
  <c r="AT142" i="5" a="1"/>
  <c r="AT142" i="5" s="1"/>
  <c r="AU142" i="5" a="1"/>
  <c r="AU142" i="5" s="1"/>
  <c r="AV142" i="5" a="1"/>
  <c r="AV142" i="5" s="1"/>
  <c r="AW142" i="5" a="1"/>
  <c r="AW142" i="5" s="1"/>
  <c r="AX142" i="5" a="1"/>
  <c r="AX142" i="5" s="1"/>
  <c r="AY142" i="5" a="1"/>
  <c r="AY142" i="5" s="1"/>
  <c r="AZ142" i="5" a="1"/>
  <c r="AZ142" i="5" s="1"/>
  <c r="BA142" i="5" a="1"/>
  <c r="BA142" i="5" s="1"/>
  <c r="BB142" i="5" a="1"/>
  <c r="BB142" i="5" s="1"/>
  <c r="BC142" i="5" a="1"/>
  <c r="BC142" i="5" s="1"/>
  <c r="BD142" i="5" a="1"/>
  <c r="BD142" i="5" s="1"/>
  <c r="BE142" i="5" a="1"/>
  <c r="BE142" i="5" s="1"/>
  <c r="BF142" i="5" a="1"/>
  <c r="BF142" i="5" s="1"/>
  <c r="BG142" i="5" a="1"/>
  <c r="BG142" i="5" s="1"/>
  <c r="AF143" i="5" a="1"/>
  <c r="AF143" i="5" s="1"/>
  <c r="AG143" i="5" a="1"/>
  <c r="AG143" i="5" s="1"/>
  <c r="AH143" i="5" a="1"/>
  <c r="AH143" i="5" s="1"/>
  <c r="AI143" i="5" a="1"/>
  <c r="AI143" i="5" s="1"/>
  <c r="AJ143" i="5" a="1"/>
  <c r="AJ143" i="5" s="1"/>
  <c r="AK143" i="5" a="1"/>
  <c r="AK143" i="5" s="1"/>
  <c r="AL143" i="5" a="1"/>
  <c r="AL143" i="5" s="1"/>
  <c r="AM143" i="5" a="1"/>
  <c r="AM143" i="5" s="1"/>
  <c r="AN143" i="5" a="1"/>
  <c r="AN143" i="5" s="1"/>
  <c r="AO143" i="5" a="1"/>
  <c r="AO143" i="5" s="1"/>
  <c r="AP143" i="5" a="1"/>
  <c r="AP143" i="5" s="1"/>
  <c r="AQ143" i="5" a="1"/>
  <c r="AQ143" i="5" s="1"/>
  <c r="AR143" i="5" a="1"/>
  <c r="AR143" i="5" s="1"/>
  <c r="AS143" i="5" a="1"/>
  <c r="AS143" i="5" s="1"/>
  <c r="AT143" i="5" a="1"/>
  <c r="AT143" i="5" s="1"/>
  <c r="AU143" i="5" a="1"/>
  <c r="AU143" i="5" s="1"/>
  <c r="AV143" i="5" a="1"/>
  <c r="AV143" i="5" s="1"/>
  <c r="AW143" i="5" a="1"/>
  <c r="AW143" i="5" s="1"/>
  <c r="AX143" i="5" a="1"/>
  <c r="AX143" i="5" s="1"/>
  <c r="AY143" i="5" a="1"/>
  <c r="AY143" i="5" s="1"/>
  <c r="AZ143" i="5" a="1"/>
  <c r="AZ143" i="5" s="1"/>
  <c r="BA143" i="5" a="1"/>
  <c r="BA143" i="5" s="1"/>
  <c r="BB143" i="5" a="1"/>
  <c r="BB143" i="5" s="1"/>
  <c r="BC143" i="5" a="1"/>
  <c r="BC143" i="5" s="1"/>
  <c r="BD143" i="5" a="1"/>
  <c r="BD143" i="5" s="1"/>
  <c r="BE143" i="5" a="1"/>
  <c r="BE143" i="5" s="1"/>
  <c r="BF143" i="5" a="1"/>
  <c r="BF143" i="5" s="1"/>
  <c r="BG143" i="5" a="1"/>
  <c r="BG143" i="5" s="1"/>
  <c r="AF144" i="5" a="1"/>
  <c r="AF144" i="5" s="1"/>
  <c r="AG144" i="5" a="1"/>
  <c r="AG144" i="5" s="1"/>
  <c r="AH144" i="5" a="1"/>
  <c r="AH144" i="5" s="1"/>
  <c r="AI144" i="5" a="1"/>
  <c r="AI144" i="5" s="1"/>
  <c r="AJ144" i="5" a="1"/>
  <c r="AJ144" i="5" s="1"/>
  <c r="AK144" i="5" a="1"/>
  <c r="AK144" i="5" s="1"/>
  <c r="AL144" i="5" a="1"/>
  <c r="AL144" i="5" s="1"/>
  <c r="AM144" i="5" a="1"/>
  <c r="AM144" i="5" s="1"/>
  <c r="AN144" i="5" a="1"/>
  <c r="AN144" i="5" s="1"/>
  <c r="AO144" i="5" a="1"/>
  <c r="AO144" i="5" s="1"/>
  <c r="AP144" i="5" a="1"/>
  <c r="AP144" i="5" s="1"/>
  <c r="AQ144" i="5" a="1"/>
  <c r="AQ144" i="5" s="1"/>
  <c r="AR144" i="5" a="1"/>
  <c r="AR144" i="5" s="1"/>
  <c r="AS144" i="5" a="1"/>
  <c r="AS144" i="5" s="1"/>
  <c r="AT144" i="5" a="1"/>
  <c r="AT144" i="5" s="1"/>
  <c r="AU144" i="5" a="1"/>
  <c r="AU144" i="5" s="1"/>
  <c r="AV144" i="5" a="1"/>
  <c r="AV144" i="5" s="1"/>
  <c r="AW144" i="5" a="1"/>
  <c r="AW144" i="5" s="1"/>
  <c r="AX144" i="5" a="1"/>
  <c r="AX144" i="5" s="1"/>
  <c r="AY144" i="5" a="1"/>
  <c r="AY144" i="5" s="1"/>
  <c r="AZ144" i="5" a="1"/>
  <c r="AZ144" i="5" s="1"/>
  <c r="BA144" i="5" a="1"/>
  <c r="BA144" i="5" s="1"/>
  <c r="BB144" i="5" a="1"/>
  <c r="BB144" i="5" s="1"/>
  <c r="BC144" i="5" a="1"/>
  <c r="BC144" i="5" s="1"/>
  <c r="BD144" i="5" a="1"/>
  <c r="BD144" i="5" s="1"/>
  <c r="BE144" i="5" a="1"/>
  <c r="BE144" i="5" s="1"/>
  <c r="BF144" i="5" a="1"/>
  <c r="BF144" i="5" s="1"/>
  <c r="BG144" i="5" a="1"/>
  <c r="BG144" i="5" s="1"/>
  <c r="AF145" i="5" a="1"/>
  <c r="AF145" i="5" s="1"/>
  <c r="AG145" i="5" a="1"/>
  <c r="AG145" i="5" s="1"/>
  <c r="AH145" i="5" a="1"/>
  <c r="AH145" i="5" s="1"/>
  <c r="AI145" i="5" a="1"/>
  <c r="AI145" i="5" s="1"/>
  <c r="AJ145" i="5" a="1"/>
  <c r="AJ145" i="5" s="1"/>
  <c r="AK145" i="5" a="1"/>
  <c r="AK145" i="5" s="1"/>
  <c r="AL145" i="5" a="1"/>
  <c r="AL145" i="5" s="1"/>
  <c r="AM145" i="5" a="1"/>
  <c r="AM145" i="5" s="1"/>
  <c r="AN145" i="5" a="1"/>
  <c r="AN145" i="5" s="1"/>
  <c r="AO145" i="5" a="1"/>
  <c r="AO145" i="5" s="1"/>
  <c r="AP145" i="5" a="1"/>
  <c r="AP145" i="5" s="1"/>
  <c r="AQ145" i="5" a="1"/>
  <c r="AQ145" i="5" s="1"/>
  <c r="AR145" i="5" a="1"/>
  <c r="AR145" i="5" s="1"/>
  <c r="AS145" i="5" a="1"/>
  <c r="AS145" i="5" s="1"/>
  <c r="AT145" i="5" a="1"/>
  <c r="AT145" i="5" s="1"/>
  <c r="AU145" i="5" a="1"/>
  <c r="AU145" i="5" s="1"/>
  <c r="AV145" i="5" a="1"/>
  <c r="AV145" i="5" s="1"/>
  <c r="AW145" i="5" a="1"/>
  <c r="AW145" i="5" s="1"/>
  <c r="AX145" i="5" a="1"/>
  <c r="AX145" i="5" s="1"/>
  <c r="AY145" i="5" a="1"/>
  <c r="AY145" i="5" s="1"/>
  <c r="AZ145" i="5" a="1"/>
  <c r="AZ145" i="5" s="1"/>
  <c r="BA145" i="5" a="1"/>
  <c r="BA145" i="5" s="1"/>
  <c r="BB145" i="5" a="1"/>
  <c r="BB145" i="5" s="1"/>
  <c r="BC145" i="5" a="1"/>
  <c r="BC145" i="5" s="1"/>
  <c r="BD145" i="5" a="1"/>
  <c r="BD145" i="5" s="1"/>
  <c r="BE145" i="5" a="1"/>
  <c r="BE145" i="5" s="1"/>
  <c r="BF145" i="5" a="1"/>
  <c r="BF145" i="5" s="1"/>
  <c r="BG145" i="5" a="1"/>
  <c r="BG145" i="5" s="1"/>
  <c r="AF146" i="5" a="1"/>
  <c r="AF146" i="5" s="1"/>
  <c r="AG146" i="5" a="1"/>
  <c r="AG146" i="5" s="1"/>
  <c r="AH146" i="5" a="1"/>
  <c r="AH146" i="5" s="1"/>
  <c r="AI146" i="5" a="1"/>
  <c r="AI146" i="5" s="1"/>
  <c r="AJ146" i="5" a="1"/>
  <c r="AJ146" i="5" s="1"/>
  <c r="AK146" i="5" a="1"/>
  <c r="AK146" i="5" s="1"/>
  <c r="AL146" i="5" a="1"/>
  <c r="AL146" i="5" s="1"/>
  <c r="AM146" i="5" a="1"/>
  <c r="AM146" i="5" s="1"/>
  <c r="AN146" i="5" a="1"/>
  <c r="AN146" i="5" s="1"/>
  <c r="AO146" i="5" a="1"/>
  <c r="AO146" i="5" s="1"/>
  <c r="AP146" i="5" a="1"/>
  <c r="AP146" i="5" s="1"/>
  <c r="AQ146" i="5" a="1"/>
  <c r="AQ146" i="5" s="1"/>
  <c r="AR146" i="5" a="1"/>
  <c r="AR146" i="5" s="1"/>
  <c r="AS146" i="5" a="1"/>
  <c r="AS146" i="5" s="1"/>
  <c r="AT146" i="5" a="1"/>
  <c r="AT146" i="5" s="1"/>
  <c r="AU146" i="5" a="1"/>
  <c r="AU146" i="5" s="1"/>
  <c r="AV146" i="5" a="1"/>
  <c r="AV146" i="5" s="1"/>
  <c r="AW146" i="5" a="1"/>
  <c r="AW146" i="5" s="1"/>
  <c r="AX146" i="5" a="1"/>
  <c r="AX146" i="5" s="1"/>
  <c r="AY146" i="5" a="1"/>
  <c r="AY146" i="5" s="1"/>
  <c r="AZ146" i="5" a="1"/>
  <c r="AZ146" i="5" s="1"/>
  <c r="BA146" i="5" a="1"/>
  <c r="BA146" i="5" s="1"/>
  <c r="BB146" i="5" a="1"/>
  <c r="BB146" i="5" s="1"/>
  <c r="BC146" i="5" a="1"/>
  <c r="BC146" i="5" s="1"/>
  <c r="BD146" i="5" a="1"/>
  <c r="BD146" i="5" s="1"/>
  <c r="BE146" i="5" a="1"/>
  <c r="BE146" i="5" s="1"/>
  <c r="BF146" i="5" a="1"/>
  <c r="BF146" i="5" s="1"/>
  <c r="BG146" i="5" a="1"/>
  <c r="BG146" i="5" s="1"/>
  <c r="AF147" i="5" a="1"/>
  <c r="AF147" i="5" s="1"/>
  <c r="AG147" i="5" a="1"/>
  <c r="AG147" i="5" s="1"/>
  <c r="AH147" i="5" a="1"/>
  <c r="AH147" i="5" s="1"/>
  <c r="AI147" i="5" a="1"/>
  <c r="AI147" i="5" s="1"/>
  <c r="AJ147" i="5" a="1"/>
  <c r="AJ147" i="5" s="1"/>
  <c r="AK147" i="5" a="1"/>
  <c r="AK147" i="5" s="1"/>
  <c r="AL147" i="5" a="1"/>
  <c r="AL147" i="5" s="1"/>
  <c r="AM147" i="5" a="1"/>
  <c r="AM147" i="5" s="1"/>
  <c r="AN147" i="5" a="1"/>
  <c r="AN147" i="5" s="1"/>
  <c r="AO147" i="5" a="1"/>
  <c r="AO147" i="5" s="1"/>
  <c r="AP147" i="5" a="1"/>
  <c r="AP147" i="5" s="1"/>
  <c r="AQ147" i="5" a="1"/>
  <c r="AQ147" i="5" s="1"/>
  <c r="AR147" i="5" a="1"/>
  <c r="AR147" i="5" s="1"/>
  <c r="AS147" i="5" a="1"/>
  <c r="AS147" i="5" s="1"/>
  <c r="AT147" i="5" a="1"/>
  <c r="AT147" i="5" s="1"/>
  <c r="AU147" i="5" a="1"/>
  <c r="AU147" i="5" s="1"/>
  <c r="AV147" i="5" a="1"/>
  <c r="AV147" i="5" s="1"/>
  <c r="AW147" i="5" a="1"/>
  <c r="AW147" i="5" s="1"/>
  <c r="AX147" i="5" a="1"/>
  <c r="AX147" i="5" s="1"/>
  <c r="AY147" i="5" a="1"/>
  <c r="AY147" i="5" s="1"/>
  <c r="AZ147" i="5" a="1"/>
  <c r="AZ147" i="5" s="1"/>
  <c r="BA147" i="5" a="1"/>
  <c r="BA147" i="5" s="1"/>
  <c r="BB147" i="5" a="1"/>
  <c r="BB147" i="5" s="1"/>
  <c r="BC147" i="5" a="1"/>
  <c r="BC147" i="5" s="1"/>
  <c r="BD147" i="5" a="1"/>
  <c r="BD147" i="5" s="1"/>
  <c r="BE147" i="5" a="1"/>
  <c r="BE147" i="5" s="1"/>
  <c r="BF147" i="5" a="1"/>
  <c r="BF147" i="5" s="1"/>
  <c r="BG147" i="5" a="1"/>
  <c r="BG147" i="5" s="1"/>
  <c r="AF148" i="5" a="1"/>
  <c r="AF148" i="5" s="1"/>
  <c r="AG148" i="5" a="1"/>
  <c r="AG148" i="5" s="1"/>
  <c r="AH148" i="5" a="1"/>
  <c r="AH148" i="5" s="1"/>
  <c r="AI148" i="5" a="1"/>
  <c r="AI148" i="5" s="1"/>
  <c r="AJ148" i="5" a="1"/>
  <c r="AJ148" i="5" s="1"/>
  <c r="AK148" i="5" a="1"/>
  <c r="AK148" i="5" s="1"/>
  <c r="AL148" i="5" a="1"/>
  <c r="AL148" i="5" s="1"/>
  <c r="AM148" i="5" a="1"/>
  <c r="AM148" i="5" s="1"/>
  <c r="AN148" i="5" a="1"/>
  <c r="AN148" i="5" s="1"/>
  <c r="AO148" i="5" a="1"/>
  <c r="AO148" i="5" s="1"/>
  <c r="AP148" i="5" a="1"/>
  <c r="AP148" i="5" s="1"/>
  <c r="AQ148" i="5" a="1"/>
  <c r="AQ148" i="5" s="1"/>
  <c r="AR148" i="5" a="1"/>
  <c r="AR148" i="5" s="1"/>
  <c r="AS148" i="5" a="1"/>
  <c r="AS148" i="5" s="1"/>
  <c r="AT148" i="5" a="1"/>
  <c r="AT148" i="5" s="1"/>
  <c r="AU148" i="5" a="1"/>
  <c r="AU148" i="5" s="1"/>
  <c r="AV148" i="5" a="1"/>
  <c r="AV148" i="5" s="1"/>
  <c r="AW148" i="5" a="1"/>
  <c r="AW148" i="5" s="1"/>
  <c r="AX148" i="5" a="1"/>
  <c r="AX148" i="5" s="1"/>
  <c r="AY148" i="5" a="1"/>
  <c r="AY148" i="5" s="1"/>
  <c r="AZ148" i="5" a="1"/>
  <c r="AZ148" i="5" s="1"/>
  <c r="BA148" i="5" a="1"/>
  <c r="BA148" i="5" s="1"/>
  <c r="BB148" i="5" a="1"/>
  <c r="BB148" i="5" s="1"/>
  <c r="BC148" i="5" a="1"/>
  <c r="BC148" i="5" s="1"/>
  <c r="BD148" i="5" a="1"/>
  <c r="BD148" i="5" s="1"/>
  <c r="BE148" i="5" a="1"/>
  <c r="BE148" i="5" s="1"/>
  <c r="BF148" i="5" a="1"/>
  <c r="BF148" i="5" s="1"/>
  <c r="BG148" i="5" a="1"/>
  <c r="BG148" i="5" s="1"/>
  <c r="AF149" i="5" a="1"/>
  <c r="AF149" i="5" s="1"/>
  <c r="AG149" i="5" a="1"/>
  <c r="AG149" i="5" s="1"/>
  <c r="AH149" i="5" a="1"/>
  <c r="AH149" i="5" s="1"/>
  <c r="AI149" i="5" a="1"/>
  <c r="AI149" i="5" s="1"/>
  <c r="AJ149" i="5" a="1"/>
  <c r="AJ149" i="5" s="1"/>
  <c r="AK149" i="5" a="1"/>
  <c r="AK149" i="5" s="1"/>
  <c r="AL149" i="5" a="1"/>
  <c r="AL149" i="5" s="1"/>
  <c r="AM149" i="5" a="1"/>
  <c r="AM149" i="5" s="1"/>
  <c r="AN149" i="5" a="1"/>
  <c r="AN149" i="5" s="1"/>
  <c r="AO149" i="5" a="1"/>
  <c r="AO149" i="5" s="1"/>
  <c r="AP149" i="5" a="1"/>
  <c r="AP149" i="5" s="1"/>
  <c r="AQ149" i="5" a="1"/>
  <c r="AQ149" i="5" s="1"/>
  <c r="AR149" i="5" a="1"/>
  <c r="AR149" i="5" s="1"/>
  <c r="AS149" i="5" a="1"/>
  <c r="AS149" i="5" s="1"/>
  <c r="AT149" i="5" a="1"/>
  <c r="AT149" i="5" s="1"/>
  <c r="AU149" i="5" a="1"/>
  <c r="AU149" i="5" s="1"/>
  <c r="AV149" i="5" a="1"/>
  <c r="AV149" i="5" s="1"/>
  <c r="AW149" i="5" a="1"/>
  <c r="AW149" i="5" s="1"/>
  <c r="AX149" i="5" a="1"/>
  <c r="AX149" i="5" s="1"/>
  <c r="AY149" i="5" a="1"/>
  <c r="AY149" i="5" s="1"/>
  <c r="AZ149" i="5" a="1"/>
  <c r="AZ149" i="5" s="1"/>
  <c r="BA149" i="5" a="1"/>
  <c r="BA149" i="5" s="1"/>
  <c r="BB149" i="5" a="1"/>
  <c r="BB149" i="5" s="1"/>
  <c r="BC149" i="5" a="1"/>
  <c r="BC149" i="5" s="1"/>
  <c r="BD149" i="5" a="1"/>
  <c r="BD149" i="5" s="1"/>
  <c r="BE149" i="5" a="1"/>
  <c r="BE149" i="5" s="1"/>
  <c r="BF149" i="5" a="1"/>
  <c r="BF149" i="5" s="1"/>
  <c r="BG149" i="5" a="1"/>
  <c r="BG149" i="5" s="1"/>
  <c r="AF150" i="5" a="1"/>
  <c r="AF150" i="5" s="1"/>
  <c r="AG150" i="5" a="1"/>
  <c r="AG150" i="5" s="1"/>
  <c r="AH150" i="5" a="1"/>
  <c r="AH150" i="5" s="1"/>
  <c r="AI150" i="5" a="1"/>
  <c r="AI150" i="5" s="1"/>
  <c r="AJ150" i="5" a="1"/>
  <c r="AJ150" i="5" s="1"/>
  <c r="AK150" i="5" a="1"/>
  <c r="AK150" i="5" s="1"/>
  <c r="AL150" i="5" a="1"/>
  <c r="AL150" i="5" s="1"/>
  <c r="AM150" i="5" a="1"/>
  <c r="AM150" i="5" s="1"/>
  <c r="AN150" i="5" a="1"/>
  <c r="AN150" i="5" s="1"/>
  <c r="AO150" i="5" a="1"/>
  <c r="AO150" i="5" s="1"/>
  <c r="AP150" i="5" a="1"/>
  <c r="AP150" i="5" s="1"/>
  <c r="AQ150" i="5" a="1"/>
  <c r="AQ150" i="5" s="1"/>
  <c r="AR150" i="5" a="1"/>
  <c r="AR150" i="5" s="1"/>
  <c r="AS150" i="5" a="1"/>
  <c r="AS150" i="5" s="1"/>
  <c r="AT150" i="5" a="1"/>
  <c r="AT150" i="5" s="1"/>
  <c r="AU150" i="5" a="1"/>
  <c r="AU150" i="5" s="1"/>
  <c r="AV150" i="5" a="1"/>
  <c r="AV150" i="5" s="1"/>
  <c r="AW150" i="5" a="1"/>
  <c r="AW150" i="5" s="1"/>
  <c r="AX150" i="5" a="1"/>
  <c r="AX150" i="5" s="1"/>
  <c r="AY150" i="5" a="1"/>
  <c r="AY150" i="5" s="1"/>
  <c r="AZ150" i="5" a="1"/>
  <c r="AZ150" i="5" s="1"/>
  <c r="BA150" i="5" a="1"/>
  <c r="BA150" i="5" s="1"/>
  <c r="BB150" i="5" a="1"/>
  <c r="BB150" i="5" s="1"/>
  <c r="BC150" i="5" a="1"/>
  <c r="BC150" i="5" s="1"/>
  <c r="BD150" i="5" a="1"/>
  <c r="BD150" i="5" s="1"/>
  <c r="BE150" i="5" a="1"/>
  <c r="BE150" i="5" s="1"/>
  <c r="BF150" i="5" a="1"/>
  <c r="BF150" i="5" s="1"/>
  <c r="BG150" i="5" a="1"/>
  <c r="BG150" i="5" s="1"/>
  <c r="AF151" i="5" a="1"/>
  <c r="AF151" i="5" s="1"/>
  <c r="AG151" i="5" a="1"/>
  <c r="AG151" i="5" s="1"/>
  <c r="AH151" i="5" a="1"/>
  <c r="AH151" i="5" s="1"/>
  <c r="AI151" i="5" a="1"/>
  <c r="AI151" i="5" s="1"/>
  <c r="AJ151" i="5" a="1"/>
  <c r="AJ151" i="5" s="1"/>
  <c r="AK151" i="5" a="1"/>
  <c r="AK151" i="5" s="1"/>
  <c r="AL151" i="5" a="1"/>
  <c r="AL151" i="5" s="1"/>
  <c r="AM151" i="5" a="1"/>
  <c r="AM151" i="5" s="1"/>
  <c r="AN151" i="5" a="1"/>
  <c r="AN151" i="5" s="1"/>
  <c r="AO151" i="5" a="1"/>
  <c r="AO151" i="5" s="1"/>
  <c r="AP151" i="5" a="1"/>
  <c r="AP151" i="5" s="1"/>
  <c r="AQ151" i="5" a="1"/>
  <c r="AQ151" i="5" s="1"/>
  <c r="AR151" i="5" a="1"/>
  <c r="AR151" i="5" s="1"/>
  <c r="AS151" i="5" a="1"/>
  <c r="AS151" i="5" s="1"/>
  <c r="AT151" i="5" a="1"/>
  <c r="AT151" i="5" s="1"/>
  <c r="AU151" i="5" a="1"/>
  <c r="AU151" i="5" s="1"/>
  <c r="AV151" i="5" a="1"/>
  <c r="AV151" i="5" s="1"/>
  <c r="AW151" i="5" a="1"/>
  <c r="AW151" i="5" s="1"/>
  <c r="AX151" i="5" a="1"/>
  <c r="AX151" i="5" s="1"/>
  <c r="AY151" i="5" a="1"/>
  <c r="AY151" i="5" s="1"/>
  <c r="AZ151" i="5" a="1"/>
  <c r="AZ151" i="5" s="1"/>
  <c r="BA151" i="5" a="1"/>
  <c r="BA151" i="5" s="1"/>
  <c r="BB151" i="5" a="1"/>
  <c r="BB151" i="5" s="1"/>
  <c r="BC151" i="5" a="1"/>
  <c r="BC151" i="5" s="1"/>
  <c r="BD151" i="5" a="1"/>
  <c r="BD151" i="5" s="1"/>
  <c r="BE151" i="5" a="1"/>
  <c r="BE151" i="5" s="1"/>
  <c r="BF151" i="5" a="1"/>
  <c r="BF151" i="5" s="1"/>
  <c r="BG151" i="5" a="1"/>
  <c r="BG151" i="5" s="1"/>
  <c r="AF152" i="5" a="1"/>
  <c r="AF152" i="5" s="1"/>
  <c r="AG152" i="5" a="1"/>
  <c r="AG152" i="5" s="1"/>
  <c r="AH152" i="5" a="1"/>
  <c r="AH152" i="5" s="1"/>
  <c r="AI152" i="5" a="1"/>
  <c r="AI152" i="5" s="1"/>
  <c r="AJ152" i="5" a="1"/>
  <c r="AJ152" i="5" s="1"/>
  <c r="AK152" i="5" a="1"/>
  <c r="AK152" i="5" s="1"/>
  <c r="AL152" i="5" a="1"/>
  <c r="AL152" i="5" s="1"/>
  <c r="AM152" i="5" a="1"/>
  <c r="AM152" i="5" s="1"/>
  <c r="AN152" i="5" a="1"/>
  <c r="AN152" i="5" s="1"/>
  <c r="AO152" i="5" a="1"/>
  <c r="AO152" i="5" s="1"/>
  <c r="AP152" i="5" a="1"/>
  <c r="AP152" i="5" s="1"/>
  <c r="AQ152" i="5" a="1"/>
  <c r="AQ152" i="5" s="1"/>
  <c r="AR152" i="5" a="1"/>
  <c r="AR152" i="5" s="1"/>
  <c r="AS152" i="5" a="1"/>
  <c r="AS152" i="5" s="1"/>
  <c r="AT152" i="5" a="1"/>
  <c r="AT152" i="5" s="1"/>
  <c r="AU152" i="5" a="1"/>
  <c r="AU152" i="5" s="1"/>
  <c r="AV152" i="5" a="1"/>
  <c r="AV152" i="5" s="1"/>
  <c r="AW152" i="5" a="1"/>
  <c r="AW152" i="5" s="1"/>
  <c r="AX152" i="5" a="1"/>
  <c r="AX152" i="5" s="1"/>
  <c r="AY152" i="5" a="1"/>
  <c r="AY152" i="5" s="1"/>
  <c r="AZ152" i="5" a="1"/>
  <c r="AZ152" i="5" s="1"/>
  <c r="BA152" i="5" a="1"/>
  <c r="BA152" i="5" s="1"/>
  <c r="BB152" i="5" a="1"/>
  <c r="BB152" i="5" s="1"/>
  <c r="BC152" i="5" a="1"/>
  <c r="BC152" i="5" s="1"/>
  <c r="BD152" i="5" a="1"/>
  <c r="BD152" i="5" s="1"/>
  <c r="BE152" i="5" a="1"/>
  <c r="BE152" i="5" s="1"/>
  <c r="BF152" i="5" a="1"/>
  <c r="BF152" i="5" s="1"/>
  <c r="BG152" i="5" a="1"/>
  <c r="BG152" i="5" s="1"/>
  <c r="AF153" i="5" a="1"/>
  <c r="AF153" i="5" s="1"/>
  <c r="AG153" i="5" a="1"/>
  <c r="AG153" i="5" s="1"/>
  <c r="AH153" i="5" a="1"/>
  <c r="AH153" i="5" s="1"/>
  <c r="AI153" i="5" a="1"/>
  <c r="AI153" i="5" s="1"/>
  <c r="AJ153" i="5" a="1"/>
  <c r="AJ153" i="5" s="1"/>
  <c r="AK153" i="5" a="1"/>
  <c r="AK153" i="5" s="1"/>
  <c r="AL153" i="5" a="1"/>
  <c r="AL153" i="5" s="1"/>
  <c r="AM153" i="5" a="1"/>
  <c r="AM153" i="5" s="1"/>
  <c r="AN153" i="5" a="1"/>
  <c r="AN153" i="5" s="1"/>
  <c r="AO153" i="5" a="1"/>
  <c r="AO153" i="5" s="1"/>
  <c r="AP153" i="5" a="1"/>
  <c r="AP153" i="5" s="1"/>
  <c r="AQ153" i="5" a="1"/>
  <c r="AQ153" i="5" s="1"/>
  <c r="AR153" i="5" a="1"/>
  <c r="AR153" i="5" s="1"/>
  <c r="AS153" i="5" a="1"/>
  <c r="AS153" i="5" s="1"/>
  <c r="AT153" i="5" a="1"/>
  <c r="AT153" i="5" s="1"/>
  <c r="AU153" i="5" a="1"/>
  <c r="AU153" i="5" s="1"/>
  <c r="AV153" i="5" a="1"/>
  <c r="AV153" i="5" s="1"/>
  <c r="AW153" i="5" a="1"/>
  <c r="AW153" i="5" s="1"/>
  <c r="AX153" i="5" a="1"/>
  <c r="AX153" i="5" s="1"/>
  <c r="AY153" i="5" a="1"/>
  <c r="AY153" i="5" s="1"/>
  <c r="AZ153" i="5" a="1"/>
  <c r="AZ153" i="5" s="1"/>
  <c r="BA153" i="5" a="1"/>
  <c r="BA153" i="5" s="1"/>
  <c r="BB153" i="5" a="1"/>
  <c r="BB153" i="5" s="1"/>
  <c r="BC153" i="5" a="1"/>
  <c r="BC153" i="5" s="1"/>
  <c r="BD153" i="5" a="1"/>
  <c r="BD153" i="5" s="1"/>
  <c r="BE153" i="5" a="1"/>
  <c r="BE153" i="5" s="1"/>
  <c r="BF153" i="5" a="1"/>
  <c r="BF153" i="5" s="1"/>
  <c r="BG153" i="5" a="1"/>
  <c r="BG153" i="5" s="1"/>
  <c r="AF154" i="5" a="1"/>
  <c r="AF154" i="5" s="1"/>
  <c r="AG154" i="5" a="1"/>
  <c r="AG154" i="5" s="1"/>
  <c r="AH154" i="5" a="1"/>
  <c r="AH154" i="5" s="1"/>
  <c r="AI154" i="5" a="1"/>
  <c r="AI154" i="5" s="1"/>
  <c r="AJ154" i="5" a="1"/>
  <c r="AJ154" i="5" s="1"/>
  <c r="AK154" i="5" a="1"/>
  <c r="AK154" i="5" s="1"/>
  <c r="AL154" i="5" a="1"/>
  <c r="AL154" i="5" s="1"/>
  <c r="AM154" i="5" a="1"/>
  <c r="AM154" i="5" s="1"/>
  <c r="AN154" i="5" a="1"/>
  <c r="AN154" i="5" s="1"/>
  <c r="AO154" i="5" a="1"/>
  <c r="AO154" i="5" s="1"/>
  <c r="AP154" i="5" a="1"/>
  <c r="AP154" i="5" s="1"/>
  <c r="AQ154" i="5" a="1"/>
  <c r="AQ154" i="5" s="1"/>
  <c r="AR154" i="5" a="1"/>
  <c r="AR154" i="5" s="1"/>
  <c r="AS154" i="5" a="1"/>
  <c r="AS154" i="5" s="1"/>
  <c r="AT154" i="5" a="1"/>
  <c r="AT154" i="5" s="1"/>
  <c r="AU154" i="5" a="1"/>
  <c r="AU154" i="5" s="1"/>
  <c r="AV154" i="5" a="1"/>
  <c r="AV154" i="5" s="1"/>
  <c r="AW154" i="5" a="1"/>
  <c r="AW154" i="5" s="1"/>
  <c r="AX154" i="5" a="1"/>
  <c r="AX154" i="5" s="1"/>
  <c r="AY154" i="5" a="1"/>
  <c r="AY154" i="5" s="1"/>
  <c r="AZ154" i="5" a="1"/>
  <c r="AZ154" i="5" s="1"/>
  <c r="BA154" i="5" a="1"/>
  <c r="BA154" i="5" s="1"/>
  <c r="BB154" i="5" a="1"/>
  <c r="BB154" i="5" s="1"/>
  <c r="BC154" i="5" a="1"/>
  <c r="BC154" i="5" s="1"/>
  <c r="BD154" i="5" a="1"/>
  <c r="BD154" i="5" s="1"/>
  <c r="BE154" i="5" a="1"/>
  <c r="BE154" i="5" s="1"/>
  <c r="BF154" i="5" a="1"/>
  <c r="BF154" i="5" s="1"/>
  <c r="BG154" i="5" a="1"/>
  <c r="BG154" i="5" s="1"/>
  <c r="AF155" i="5" a="1"/>
  <c r="AF155" i="5" s="1"/>
  <c r="AG155" i="5" a="1"/>
  <c r="AG155" i="5" s="1"/>
  <c r="AH155" i="5" a="1"/>
  <c r="AH155" i="5" s="1"/>
  <c r="AI155" i="5" a="1"/>
  <c r="AI155" i="5" s="1"/>
  <c r="AJ155" i="5" a="1"/>
  <c r="AJ155" i="5" s="1"/>
  <c r="AK155" i="5" a="1"/>
  <c r="AK155" i="5" s="1"/>
  <c r="AL155" i="5" a="1"/>
  <c r="AL155" i="5" s="1"/>
  <c r="AM155" i="5" a="1"/>
  <c r="AM155" i="5" s="1"/>
  <c r="AN155" i="5" a="1"/>
  <c r="AN155" i="5" s="1"/>
  <c r="AO155" i="5" a="1"/>
  <c r="AO155" i="5" s="1"/>
  <c r="AP155" i="5" a="1"/>
  <c r="AP155" i="5" s="1"/>
  <c r="AQ155" i="5" a="1"/>
  <c r="AQ155" i="5" s="1"/>
  <c r="AR155" i="5" a="1"/>
  <c r="AR155" i="5" s="1"/>
  <c r="AS155" i="5" a="1"/>
  <c r="AS155" i="5" s="1"/>
  <c r="AT155" i="5" a="1"/>
  <c r="AT155" i="5" s="1"/>
  <c r="AU155" i="5" a="1"/>
  <c r="AU155" i="5" s="1"/>
  <c r="AV155" i="5" a="1"/>
  <c r="AV155" i="5" s="1"/>
  <c r="AW155" i="5" a="1"/>
  <c r="AW155" i="5" s="1"/>
  <c r="AX155" i="5" a="1"/>
  <c r="AX155" i="5" s="1"/>
  <c r="AY155" i="5" a="1"/>
  <c r="AY155" i="5" s="1"/>
  <c r="AZ155" i="5" a="1"/>
  <c r="AZ155" i="5" s="1"/>
  <c r="BA155" i="5" a="1"/>
  <c r="BA155" i="5" s="1"/>
  <c r="BB155" i="5" a="1"/>
  <c r="BB155" i="5" s="1"/>
  <c r="BC155" i="5" a="1"/>
  <c r="BC155" i="5" s="1"/>
  <c r="BD155" i="5" a="1"/>
  <c r="BD155" i="5" s="1"/>
  <c r="BE155" i="5" a="1"/>
  <c r="BE155" i="5" s="1"/>
  <c r="BF155" i="5" a="1"/>
  <c r="BF155" i="5" s="1"/>
  <c r="BG155" i="5" a="1"/>
  <c r="BG155" i="5" s="1"/>
  <c r="AF156" i="5" a="1"/>
  <c r="AF156" i="5" s="1"/>
  <c r="AG156" i="5" a="1"/>
  <c r="AG156" i="5" s="1"/>
  <c r="AH156" i="5" a="1"/>
  <c r="AH156" i="5" s="1"/>
  <c r="AI156" i="5" a="1"/>
  <c r="AI156" i="5" s="1"/>
  <c r="AJ156" i="5" a="1"/>
  <c r="AJ156" i="5" s="1"/>
  <c r="AK156" i="5" a="1"/>
  <c r="AK156" i="5" s="1"/>
  <c r="AL156" i="5" a="1"/>
  <c r="AL156" i="5" s="1"/>
  <c r="AM156" i="5" a="1"/>
  <c r="AM156" i="5" s="1"/>
  <c r="AN156" i="5" a="1"/>
  <c r="AN156" i="5" s="1"/>
  <c r="AO156" i="5" a="1"/>
  <c r="AO156" i="5" s="1"/>
  <c r="AP156" i="5" a="1"/>
  <c r="AP156" i="5" s="1"/>
  <c r="AQ156" i="5" a="1"/>
  <c r="AQ156" i="5" s="1"/>
  <c r="AR156" i="5" a="1"/>
  <c r="AR156" i="5" s="1"/>
  <c r="AS156" i="5" a="1"/>
  <c r="AS156" i="5" s="1"/>
  <c r="AT156" i="5" a="1"/>
  <c r="AT156" i="5" s="1"/>
  <c r="AU156" i="5" a="1"/>
  <c r="AU156" i="5" s="1"/>
  <c r="AV156" i="5" a="1"/>
  <c r="AV156" i="5" s="1"/>
  <c r="AW156" i="5" a="1"/>
  <c r="AW156" i="5" s="1"/>
  <c r="AX156" i="5" a="1"/>
  <c r="AX156" i="5" s="1"/>
  <c r="AY156" i="5" a="1"/>
  <c r="AY156" i="5" s="1"/>
  <c r="AZ156" i="5" a="1"/>
  <c r="AZ156" i="5" s="1"/>
  <c r="BA156" i="5" a="1"/>
  <c r="BA156" i="5" s="1"/>
  <c r="BB156" i="5" a="1"/>
  <c r="BB156" i="5" s="1"/>
  <c r="BC156" i="5" a="1"/>
  <c r="BC156" i="5" s="1"/>
  <c r="BD156" i="5" a="1"/>
  <c r="BD156" i="5" s="1"/>
  <c r="BE156" i="5" a="1"/>
  <c r="BE156" i="5" s="1"/>
  <c r="BF156" i="5" a="1"/>
  <c r="BF156" i="5" s="1"/>
  <c r="BG156" i="5" a="1"/>
  <c r="BG156" i="5" s="1"/>
  <c r="AF157" i="5" a="1"/>
  <c r="AF157" i="5" s="1"/>
  <c r="AG157" i="5" a="1"/>
  <c r="AG157" i="5" s="1"/>
  <c r="AH157" i="5" a="1"/>
  <c r="AH157" i="5" s="1"/>
  <c r="AI157" i="5" a="1"/>
  <c r="AI157" i="5" s="1"/>
  <c r="AJ157" i="5" a="1"/>
  <c r="AJ157" i="5" s="1"/>
  <c r="AK157" i="5" a="1"/>
  <c r="AK157" i="5" s="1"/>
  <c r="AL157" i="5" a="1"/>
  <c r="AL157" i="5" s="1"/>
  <c r="AM157" i="5" a="1"/>
  <c r="AM157" i="5" s="1"/>
  <c r="AN157" i="5" a="1"/>
  <c r="AN157" i="5" s="1"/>
  <c r="AO157" i="5" a="1"/>
  <c r="AO157" i="5" s="1"/>
  <c r="AP157" i="5" a="1"/>
  <c r="AP157" i="5" s="1"/>
  <c r="AQ157" i="5" a="1"/>
  <c r="AQ157" i="5" s="1"/>
  <c r="AR157" i="5" a="1"/>
  <c r="AR157" i="5" s="1"/>
  <c r="AS157" i="5" a="1"/>
  <c r="AS157" i="5" s="1"/>
  <c r="AT157" i="5" a="1"/>
  <c r="AT157" i="5" s="1"/>
  <c r="AU157" i="5" a="1"/>
  <c r="AU157" i="5" s="1"/>
  <c r="AV157" i="5" a="1"/>
  <c r="AV157" i="5" s="1"/>
  <c r="AW157" i="5" a="1"/>
  <c r="AW157" i="5" s="1"/>
  <c r="AX157" i="5" a="1"/>
  <c r="AX157" i="5" s="1"/>
  <c r="AY157" i="5" a="1"/>
  <c r="AY157" i="5" s="1"/>
  <c r="AZ157" i="5" a="1"/>
  <c r="AZ157" i="5" s="1"/>
  <c r="BA157" i="5" a="1"/>
  <c r="BA157" i="5" s="1"/>
  <c r="BB157" i="5" a="1"/>
  <c r="BB157" i="5" s="1"/>
  <c r="BC157" i="5" a="1"/>
  <c r="BC157" i="5" s="1"/>
  <c r="BD157" i="5" a="1"/>
  <c r="BD157" i="5" s="1"/>
  <c r="BE157" i="5" a="1"/>
  <c r="BE157" i="5" s="1"/>
  <c r="BF157" i="5" a="1"/>
  <c r="BF157" i="5" s="1"/>
  <c r="BG157" i="5" a="1"/>
  <c r="BG157" i="5" s="1"/>
  <c r="AF158" i="5" a="1"/>
  <c r="AF158" i="5" s="1"/>
  <c r="AG158" i="5" a="1"/>
  <c r="AG158" i="5" s="1"/>
  <c r="AH158" i="5" a="1"/>
  <c r="AH158" i="5" s="1"/>
  <c r="AI158" i="5" a="1"/>
  <c r="AI158" i="5" s="1"/>
  <c r="AJ158" i="5" a="1"/>
  <c r="AJ158" i="5" s="1"/>
  <c r="AK158" i="5" a="1"/>
  <c r="AK158" i="5" s="1"/>
  <c r="AL158" i="5" a="1"/>
  <c r="AL158" i="5" s="1"/>
  <c r="AM158" i="5" a="1"/>
  <c r="AM158" i="5" s="1"/>
  <c r="AN158" i="5" a="1"/>
  <c r="AN158" i="5" s="1"/>
  <c r="AO158" i="5" a="1"/>
  <c r="AO158" i="5" s="1"/>
  <c r="AP158" i="5" a="1"/>
  <c r="AP158" i="5" s="1"/>
  <c r="AQ158" i="5" a="1"/>
  <c r="AQ158" i="5" s="1"/>
  <c r="AR158" i="5" a="1"/>
  <c r="AR158" i="5" s="1"/>
  <c r="AS158" i="5" a="1"/>
  <c r="AS158" i="5" s="1"/>
  <c r="AT158" i="5" a="1"/>
  <c r="AT158" i="5" s="1"/>
  <c r="AU158" i="5" a="1"/>
  <c r="AU158" i="5" s="1"/>
  <c r="AV158" i="5" a="1"/>
  <c r="AV158" i="5" s="1"/>
  <c r="AW158" i="5" a="1"/>
  <c r="AW158" i="5" s="1"/>
  <c r="AX158" i="5" a="1"/>
  <c r="AX158" i="5" s="1"/>
  <c r="AY158" i="5" a="1"/>
  <c r="AY158" i="5" s="1"/>
  <c r="AZ158" i="5" a="1"/>
  <c r="AZ158" i="5" s="1"/>
  <c r="BA158" i="5" a="1"/>
  <c r="BA158" i="5" s="1"/>
  <c r="BB158" i="5" a="1"/>
  <c r="BB158" i="5" s="1"/>
  <c r="BC158" i="5" a="1"/>
  <c r="BC158" i="5" s="1"/>
  <c r="BD158" i="5" a="1"/>
  <c r="BD158" i="5" s="1"/>
  <c r="BE158" i="5" a="1"/>
  <c r="BE158" i="5" s="1"/>
  <c r="BF158" i="5" a="1"/>
  <c r="BF158" i="5" s="1"/>
  <c r="BG158" i="5" a="1"/>
  <c r="BG158" i="5" s="1"/>
  <c r="AF159" i="5" a="1"/>
  <c r="AF159" i="5" s="1"/>
  <c r="AG159" i="5" a="1"/>
  <c r="AG159" i="5" s="1"/>
  <c r="AH159" i="5" a="1"/>
  <c r="AH159" i="5" s="1"/>
  <c r="AI159" i="5" a="1"/>
  <c r="AI159" i="5" s="1"/>
  <c r="AJ159" i="5" a="1"/>
  <c r="AJ159" i="5" s="1"/>
  <c r="AK159" i="5" a="1"/>
  <c r="AK159" i="5" s="1"/>
  <c r="AL159" i="5" a="1"/>
  <c r="AL159" i="5" s="1"/>
  <c r="AM159" i="5" a="1"/>
  <c r="AM159" i="5" s="1"/>
  <c r="AN159" i="5" a="1"/>
  <c r="AN159" i="5" s="1"/>
  <c r="AO159" i="5" a="1"/>
  <c r="AO159" i="5" s="1"/>
  <c r="AP159" i="5" a="1"/>
  <c r="AP159" i="5" s="1"/>
  <c r="AQ159" i="5" a="1"/>
  <c r="AQ159" i="5" s="1"/>
  <c r="AR159" i="5" a="1"/>
  <c r="AR159" i="5" s="1"/>
  <c r="AS159" i="5" a="1"/>
  <c r="AS159" i="5" s="1"/>
  <c r="AT159" i="5" a="1"/>
  <c r="AT159" i="5" s="1"/>
  <c r="AU159" i="5" a="1"/>
  <c r="AU159" i="5" s="1"/>
  <c r="AV159" i="5" a="1"/>
  <c r="AV159" i="5" s="1"/>
  <c r="AW159" i="5" a="1"/>
  <c r="AW159" i="5" s="1"/>
  <c r="AX159" i="5" a="1"/>
  <c r="AX159" i="5" s="1"/>
  <c r="AY159" i="5" a="1"/>
  <c r="AY159" i="5" s="1"/>
  <c r="AZ159" i="5" a="1"/>
  <c r="AZ159" i="5" s="1"/>
  <c r="BA159" i="5" a="1"/>
  <c r="BA159" i="5" s="1"/>
  <c r="BB159" i="5" a="1"/>
  <c r="BB159" i="5" s="1"/>
  <c r="BC159" i="5" a="1"/>
  <c r="BC159" i="5" s="1"/>
  <c r="BD159" i="5" a="1"/>
  <c r="BD159" i="5" s="1"/>
  <c r="BE159" i="5" a="1"/>
  <c r="BE159" i="5" s="1"/>
  <c r="BF159" i="5" a="1"/>
  <c r="BF159" i="5" s="1"/>
  <c r="BG159" i="5" a="1"/>
  <c r="BG159" i="5" s="1"/>
  <c r="AF160" i="5" a="1"/>
  <c r="AF160" i="5" s="1"/>
  <c r="AG160" i="5" a="1"/>
  <c r="AG160" i="5" s="1"/>
  <c r="AH160" i="5" a="1"/>
  <c r="AH160" i="5" s="1"/>
  <c r="AI160" i="5" a="1"/>
  <c r="AI160" i="5" s="1"/>
  <c r="AJ160" i="5" a="1"/>
  <c r="AJ160" i="5" s="1"/>
  <c r="AK160" i="5" a="1"/>
  <c r="AK160" i="5" s="1"/>
  <c r="AL160" i="5" a="1"/>
  <c r="AL160" i="5" s="1"/>
  <c r="AM160" i="5" a="1"/>
  <c r="AM160" i="5" s="1"/>
  <c r="AN160" i="5" a="1"/>
  <c r="AN160" i="5" s="1"/>
  <c r="AO160" i="5" a="1"/>
  <c r="AO160" i="5" s="1"/>
  <c r="AP160" i="5" a="1"/>
  <c r="AP160" i="5" s="1"/>
  <c r="AQ160" i="5" a="1"/>
  <c r="AQ160" i="5" s="1"/>
  <c r="AR160" i="5" a="1"/>
  <c r="AR160" i="5" s="1"/>
  <c r="AS160" i="5" a="1"/>
  <c r="AS160" i="5" s="1"/>
  <c r="AT160" i="5" a="1"/>
  <c r="AT160" i="5" s="1"/>
  <c r="AU160" i="5" a="1"/>
  <c r="AU160" i="5" s="1"/>
  <c r="AV160" i="5" a="1"/>
  <c r="AV160" i="5" s="1"/>
  <c r="AW160" i="5" a="1"/>
  <c r="AW160" i="5" s="1"/>
  <c r="AX160" i="5" a="1"/>
  <c r="AX160" i="5" s="1"/>
  <c r="AY160" i="5" a="1"/>
  <c r="AY160" i="5" s="1"/>
  <c r="AZ160" i="5" a="1"/>
  <c r="AZ160" i="5" s="1"/>
  <c r="BA160" i="5" a="1"/>
  <c r="BA160" i="5" s="1"/>
  <c r="BB160" i="5" a="1"/>
  <c r="BB160" i="5" s="1"/>
  <c r="BC160" i="5" a="1"/>
  <c r="BC160" i="5" s="1"/>
  <c r="BD160" i="5" a="1"/>
  <c r="BD160" i="5" s="1"/>
  <c r="BE160" i="5" a="1"/>
  <c r="BE160" i="5" s="1"/>
  <c r="BF160" i="5" a="1"/>
  <c r="BF160" i="5" s="1"/>
  <c r="BG160" i="5" a="1"/>
  <c r="BG160" i="5" s="1"/>
  <c r="AF161" i="5" a="1"/>
  <c r="AF161" i="5" s="1"/>
  <c r="AG161" i="5" a="1"/>
  <c r="AG161" i="5" s="1"/>
  <c r="AH161" i="5" a="1"/>
  <c r="AH161" i="5" s="1"/>
  <c r="AI161" i="5" a="1"/>
  <c r="AI161" i="5" s="1"/>
  <c r="AJ161" i="5" a="1"/>
  <c r="AJ161" i="5" s="1"/>
  <c r="AK161" i="5" a="1"/>
  <c r="AK161" i="5" s="1"/>
  <c r="AL161" i="5" a="1"/>
  <c r="AL161" i="5" s="1"/>
  <c r="AM161" i="5" a="1"/>
  <c r="AM161" i="5" s="1"/>
  <c r="AN161" i="5" a="1"/>
  <c r="AN161" i="5" s="1"/>
  <c r="AO161" i="5" a="1"/>
  <c r="AO161" i="5" s="1"/>
  <c r="AP161" i="5" a="1"/>
  <c r="AP161" i="5" s="1"/>
  <c r="AQ161" i="5" a="1"/>
  <c r="AQ161" i="5" s="1"/>
  <c r="AR161" i="5" a="1"/>
  <c r="AR161" i="5" s="1"/>
  <c r="AS161" i="5" a="1"/>
  <c r="AS161" i="5" s="1"/>
  <c r="AT161" i="5" a="1"/>
  <c r="AT161" i="5" s="1"/>
  <c r="AU161" i="5" a="1"/>
  <c r="AU161" i="5" s="1"/>
  <c r="AV161" i="5" a="1"/>
  <c r="AV161" i="5" s="1"/>
  <c r="AW161" i="5" a="1"/>
  <c r="AW161" i="5" s="1"/>
  <c r="AX161" i="5" a="1"/>
  <c r="AX161" i="5" s="1"/>
  <c r="AY161" i="5" a="1"/>
  <c r="AY161" i="5" s="1"/>
  <c r="AZ161" i="5" a="1"/>
  <c r="AZ161" i="5" s="1"/>
  <c r="BA161" i="5" a="1"/>
  <c r="BA161" i="5" s="1"/>
  <c r="BB161" i="5" a="1"/>
  <c r="BB161" i="5" s="1"/>
  <c r="BC161" i="5" a="1"/>
  <c r="BC161" i="5" s="1"/>
  <c r="BD161" i="5" a="1"/>
  <c r="BD161" i="5" s="1"/>
  <c r="BE161" i="5" a="1"/>
  <c r="BE161" i="5" s="1"/>
  <c r="BF161" i="5" a="1"/>
  <c r="BF161" i="5" s="1"/>
  <c r="BG161" i="5" a="1"/>
  <c r="BG161" i="5" s="1"/>
  <c r="AF162" i="5" a="1"/>
  <c r="AF162" i="5" s="1"/>
  <c r="AG162" i="5" a="1"/>
  <c r="AG162" i="5" s="1"/>
  <c r="AH162" i="5" a="1"/>
  <c r="AH162" i="5" s="1"/>
  <c r="AI162" i="5" a="1"/>
  <c r="AI162" i="5" s="1"/>
  <c r="AJ162" i="5" a="1"/>
  <c r="AJ162" i="5" s="1"/>
  <c r="AK162" i="5" a="1"/>
  <c r="AK162" i="5" s="1"/>
  <c r="AL162" i="5" a="1"/>
  <c r="AL162" i="5" s="1"/>
  <c r="AM162" i="5" a="1"/>
  <c r="AM162" i="5" s="1"/>
  <c r="AN162" i="5" a="1"/>
  <c r="AN162" i="5" s="1"/>
  <c r="AO162" i="5" a="1"/>
  <c r="AO162" i="5" s="1"/>
  <c r="AP162" i="5" a="1"/>
  <c r="AP162" i="5" s="1"/>
  <c r="AQ162" i="5" a="1"/>
  <c r="AQ162" i="5" s="1"/>
  <c r="AR162" i="5" a="1"/>
  <c r="AR162" i="5" s="1"/>
  <c r="AS162" i="5" a="1"/>
  <c r="AS162" i="5" s="1"/>
  <c r="AT162" i="5" a="1"/>
  <c r="AT162" i="5" s="1"/>
  <c r="AU162" i="5" a="1"/>
  <c r="AU162" i="5" s="1"/>
  <c r="AV162" i="5" a="1"/>
  <c r="AV162" i="5" s="1"/>
  <c r="AW162" i="5" a="1"/>
  <c r="AW162" i="5" s="1"/>
  <c r="AX162" i="5" a="1"/>
  <c r="AX162" i="5" s="1"/>
  <c r="AY162" i="5" a="1"/>
  <c r="AY162" i="5" s="1"/>
  <c r="AZ162" i="5" a="1"/>
  <c r="AZ162" i="5" s="1"/>
  <c r="BA162" i="5" a="1"/>
  <c r="BA162" i="5" s="1"/>
  <c r="BB162" i="5" a="1"/>
  <c r="BB162" i="5" s="1"/>
  <c r="BC162" i="5" a="1"/>
  <c r="BC162" i="5" s="1"/>
  <c r="BD162" i="5" a="1"/>
  <c r="BD162" i="5" s="1"/>
  <c r="BE162" i="5" a="1"/>
  <c r="BE162" i="5" s="1"/>
  <c r="BF162" i="5" a="1"/>
  <c r="BF162" i="5" s="1"/>
  <c r="BG162" i="5" a="1"/>
  <c r="BG162" i="5" s="1"/>
  <c r="AF163" i="5" a="1"/>
  <c r="AF163" i="5" s="1"/>
  <c r="AG163" i="5" a="1"/>
  <c r="AG163" i="5" s="1"/>
  <c r="AH163" i="5" a="1"/>
  <c r="AH163" i="5" s="1"/>
  <c r="AI163" i="5" a="1"/>
  <c r="AI163" i="5" s="1"/>
  <c r="AJ163" i="5" a="1"/>
  <c r="AJ163" i="5" s="1"/>
  <c r="AK163" i="5" a="1"/>
  <c r="AK163" i="5" s="1"/>
  <c r="AL163" i="5" a="1"/>
  <c r="AL163" i="5" s="1"/>
  <c r="AM163" i="5" a="1"/>
  <c r="AM163" i="5" s="1"/>
  <c r="AN163" i="5" a="1"/>
  <c r="AN163" i="5" s="1"/>
  <c r="AO163" i="5" a="1"/>
  <c r="AO163" i="5" s="1"/>
  <c r="AP163" i="5" a="1"/>
  <c r="AP163" i="5" s="1"/>
  <c r="AQ163" i="5" a="1"/>
  <c r="AQ163" i="5" s="1"/>
  <c r="AR163" i="5" a="1"/>
  <c r="AR163" i="5" s="1"/>
  <c r="AS163" i="5" a="1"/>
  <c r="AS163" i="5" s="1"/>
  <c r="AT163" i="5" a="1"/>
  <c r="AT163" i="5" s="1"/>
  <c r="AU163" i="5" a="1"/>
  <c r="AU163" i="5" s="1"/>
  <c r="AV163" i="5" a="1"/>
  <c r="AV163" i="5" s="1"/>
  <c r="AW163" i="5" a="1"/>
  <c r="AW163" i="5" s="1"/>
  <c r="AX163" i="5" a="1"/>
  <c r="AX163" i="5" s="1"/>
  <c r="AY163" i="5" a="1"/>
  <c r="AY163" i="5" s="1"/>
  <c r="AZ163" i="5" a="1"/>
  <c r="AZ163" i="5" s="1"/>
  <c r="BA163" i="5" a="1"/>
  <c r="BA163" i="5" s="1"/>
  <c r="BB163" i="5" a="1"/>
  <c r="BB163" i="5" s="1"/>
  <c r="BC163" i="5" a="1"/>
  <c r="BC163" i="5" s="1"/>
  <c r="BD163" i="5" a="1"/>
  <c r="BD163" i="5" s="1"/>
  <c r="BE163" i="5" a="1"/>
  <c r="BE163" i="5" s="1"/>
  <c r="BF163" i="5" a="1"/>
  <c r="BF163" i="5" s="1"/>
  <c r="BG163" i="5" a="1"/>
  <c r="BG163" i="5" s="1"/>
  <c r="AF164" i="5" a="1"/>
  <c r="AF164" i="5" s="1"/>
  <c r="AG164" i="5" a="1"/>
  <c r="AG164" i="5" s="1"/>
  <c r="AH164" i="5" a="1"/>
  <c r="AH164" i="5" s="1"/>
  <c r="AI164" i="5" a="1"/>
  <c r="AI164" i="5" s="1"/>
  <c r="AJ164" i="5" a="1"/>
  <c r="AJ164" i="5" s="1"/>
  <c r="AK164" i="5" a="1"/>
  <c r="AK164" i="5" s="1"/>
  <c r="AL164" i="5" a="1"/>
  <c r="AL164" i="5" s="1"/>
  <c r="AM164" i="5" a="1"/>
  <c r="AM164" i="5" s="1"/>
  <c r="AN164" i="5" a="1"/>
  <c r="AN164" i="5" s="1"/>
  <c r="AO164" i="5" a="1"/>
  <c r="AO164" i="5" s="1"/>
  <c r="AP164" i="5" a="1"/>
  <c r="AP164" i="5" s="1"/>
  <c r="AQ164" i="5" a="1"/>
  <c r="AQ164" i="5" s="1"/>
  <c r="AR164" i="5" a="1"/>
  <c r="AR164" i="5" s="1"/>
  <c r="AS164" i="5" a="1"/>
  <c r="AS164" i="5" s="1"/>
  <c r="AT164" i="5" a="1"/>
  <c r="AT164" i="5" s="1"/>
  <c r="AU164" i="5" a="1"/>
  <c r="AU164" i="5" s="1"/>
  <c r="AV164" i="5" a="1"/>
  <c r="AV164" i="5" s="1"/>
  <c r="AW164" i="5" a="1"/>
  <c r="AW164" i="5" s="1"/>
  <c r="AX164" i="5" a="1"/>
  <c r="AX164" i="5" s="1"/>
  <c r="AY164" i="5" a="1"/>
  <c r="AY164" i="5" s="1"/>
  <c r="AZ164" i="5" a="1"/>
  <c r="AZ164" i="5" s="1"/>
  <c r="BA164" i="5" a="1"/>
  <c r="BA164" i="5" s="1"/>
  <c r="BB164" i="5" a="1"/>
  <c r="BB164" i="5" s="1"/>
  <c r="BC164" i="5" a="1"/>
  <c r="BC164" i="5" s="1"/>
  <c r="BD164" i="5" a="1"/>
  <c r="BD164" i="5" s="1"/>
  <c r="BE164" i="5" a="1"/>
  <c r="BE164" i="5" s="1"/>
  <c r="BF164" i="5" a="1"/>
  <c r="BF164" i="5" s="1"/>
  <c r="BG164" i="5" a="1"/>
  <c r="BG164" i="5" s="1"/>
  <c r="AF165" i="5" a="1"/>
  <c r="AF165" i="5" s="1"/>
  <c r="AG165" i="5" a="1"/>
  <c r="AG165" i="5" s="1"/>
  <c r="AH165" i="5" a="1"/>
  <c r="AH165" i="5" s="1"/>
  <c r="AI165" i="5" a="1"/>
  <c r="AI165" i="5" s="1"/>
  <c r="AJ165" i="5" a="1"/>
  <c r="AJ165" i="5" s="1"/>
  <c r="AK165" i="5" a="1"/>
  <c r="AK165" i="5" s="1"/>
  <c r="AL165" i="5" a="1"/>
  <c r="AL165" i="5" s="1"/>
  <c r="AM165" i="5" a="1"/>
  <c r="AM165" i="5" s="1"/>
  <c r="AN165" i="5" a="1"/>
  <c r="AN165" i="5" s="1"/>
  <c r="AO165" i="5" a="1"/>
  <c r="AO165" i="5" s="1"/>
  <c r="AP165" i="5" a="1"/>
  <c r="AP165" i="5" s="1"/>
  <c r="AQ165" i="5" a="1"/>
  <c r="AQ165" i="5" s="1"/>
  <c r="AR165" i="5" a="1"/>
  <c r="AR165" i="5" s="1"/>
  <c r="AS165" i="5" a="1"/>
  <c r="AS165" i="5" s="1"/>
  <c r="AT165" i="5" a="1"/>
  <c r="AT165" i="5" s="1"/>
  <c r="AU165" i="5" a="1"/>
  <c r="AU165" i="5" s="1"/>
  <c r="AV165" i="5" a="1"/>
  <c r="AV165" i="5" s="1"/>
  <c r="AW165" i="5" a="1"/>
  <c r="AW165" i="5" s="1"/>
  <c r="AX165" i="5" a="1"/>
  <c r="AX165" i="5" s="1"/>
  <c r="AY165" i="5" a="1"/>
  <c r="AY165" i="5" s="1"/>
  <c r="AZ165" i="5" a="1"/>
  <c r="AZ165" i="5" s="1"/>
  <c r="BA165" i="5" a="1"/>
  <c r="BA165" i="5" s="1"/>
  <c r="BB165" i="5" a="1"/>
  <c r="BB165" i="5" s="1"/>
  <c r="BC165" i="5" a="1"/>
  <c r="BC165" i="5" s="1"/>
  <c r="BD165" i="5" a="1"/>
  <c r="BD165" i="5" s="1"/>
  <c r="BE165" i="5" a="1"/>
  <c r="BE165" i="5" s="1"/>
  <c r="BF165" i="5" a="1"/>
  <c r="BF165" i="5" s="1"/>
  <c r="BG165" i="5" a="1"/>
  <c r="BG165" i="5" s="1"/>
  <c r="AF166" i="5" a="1"/>
  <c r="AF166" i="5" s="1"/>
  <c r="AG166" i="5" a="1"/>
  <c r="AG166" i="5" s="1"/>
  <c r="AH166" i="5" a="1"/>
  <c r="AH166" i="5" s="1"/>
  <c r="AI166" i="5" a="1"/>
  <c r="AI166" i="5" s="1"/>
  <c r="AJ166" i="5" a="1"/>
  <c r="AJ166" i="5" s="1"/>
  <c r="AK166" i="5" a="1"/>
  <c r="AK166" i="5" s="1"/>
  <c r="AL166" i="5" a="1"/>
  <c r="AL166" i="5" s="1"/>
  <c r="AM166" i="5" a="1"/>
  <c r="AM166" i="5" s="1"/>
  <c r="AN166" i="5" a="1"/>
  <c r="AN166" i="5" s="1"/>
  <c r="AO166" i="5" a="1"/>
  <c r="AO166" i="5" s="1"/>
  <c r="AP166" i="5" a="1"/>
  <c r="AP166" i="5" s="1"/>
  <c r="AQ166" i="5" a="1"/>
  <c r="AQ166" i="5" s="1"/>
  <c r="AR166" i="5" a="1"/>
  <c r="AR166" i="5" s="1"/>
  <c r="AS166" i="5" a="1"/>
  <c r="AS166" i="5" s="1"/>
  <c r="AT166" i="5" a="1"/>
  <c r="AT166" i="5" s="1"/>
  <c r="AU166" i="5" a="1"/>
  <c r="AU166" i="5" s="1"/>
  <c r="AV166" i="5" a="1"/>
  <c r="AV166" i="5" s="1"/>
  <c r="AW166" i="5" a="1"/>
  <c r="AW166" i="5" s="1"/>
  <c r="AX166" i="5" a="1"/>
  <c r="AX166" i="5" s="1"/>
  <c r="AY166" i="5" a="1"/>
  <c r="AY166" i="5" s="1"/>
  <c r="AZ166" i="5" a="1"/>
  <c r="AZ166" i="5" s="1"/>
  <c r="BA166" i="5" a="1"/>
  <c r="BA166" i="5" s="1"/>
  <c r="BB166" i="5" a="1"/>
  <c r="BB166" i="5" s="1"/>
  <c r="BC166" i="5" a="1"/>
  <c r="BC166" i="5" s="1"/>
  <c r="BD166" i="5" a="1"/>
  <c r="BD166" i="5" s="1"/>
  <c r="BE166" i="5" a="1"/>
  <c r="BE166" i="5" s="1"/>
  <c r="BF166" i="5" a="1"/>
  <c r="BF166" i="5" s="1"/>
  <c r="BG166" i="5" a="1"/>
  <c r="BG166" i="5" s="1"/>
  <c r="AF167" i="5" a="1"/>
  <c r="AF167" i="5" s="1"/>
  <c r="AG167" i="5" a="1"/>
  <c r="AG167" i="5" s="1"/>
  <c r="AH167" i="5" a="1"/>
  <c r="AH167" i="5" s="1"/>
  <c r="AI167" i="5" a="1"/>
  <c r="AI167" i="5" s="1"/>
  <c r="AJ167" i="5" a="1"/>
  <c r="AJ167" i="5" s="1"/>
  <c r="AK167" i="5" a="1"/>
  <c r="AK167" i="5" s="1"/>
  <c r="AL167" i="5" a="1"/>
  <c r="AL167" i="5" s="1"/>
  <c r="AM167" i="5" a="1"/>
  <c r="AM167" i="5" s="1"/>
  <c r="AN167" i="5" a="1"/>
  <c r="AN167" i="5" s="1"/>
  <c r="AO167" i="5" a="1"/>
  <c r="AO167" i="5" s="1"/>
  <c r="AP167" i="5" a="1"/>
  <c r="AP167" i="5" s="1"/>
  <c r="AQ167" i="5" a="1"/>
  <c r="AQ167" i="5" s="1"/>
  <c r="AR167" i="5" a="1"/>
  <c r="AR167" i="5" s="1"/>
  <c r="AS167" i="5" a="1"/>
  <c r="AS167" i="5" s="1"/>
  <c r="AT167" i="5" a="1"/>
  <c r="AT167" i="5" s="1"/>
  <c r="AU167" i="5" a="1"/>
  <c r="AU167" i="5" s="1"/>
  <c r="AV167" i="5" a="1"/>
  <c r="AV167" i="5" s="1"/>
  <c r="AW167" i="5" a="1"/>
  <c r="AW167" i="5" s="1"/>
  <c r="AX167" i="5" a="1"/>
  <c r="AX167" i="5" s="1"/>
  <c r="AY167" i="5" a="1"/>
  <c r="AY167" i="5" s="1"/>
  <c r="AZ167" i="5" a="1"/>
  <c r="AZ167" i="5" s="1"/>
  <c r="BA167" i="5" a="1"/>
  <c r="BA167" i="5" s="1"/>
  <c r="BB167" i="5" a="1"/>
  <c r="BB167" i="5" s="1"/>
  <c r="BC167" i="5" a="1"/>
  <c r="BC167" i="5" s="1"/>
  <c r="BD167" i="5" a="1"/>
  <c r="BD167" i="5" s="1"/>
  <c r="BE167" i="5" a="1"/>
  <c r="BE167" i="5" s="1"/>
  <c r="BF167" i="5" a="1"/>
  <c r="BF167" i="5" s="1"/>
  <c r="BG167" i="5" a="1"/>
  <c r="BG167" i="5" s="1"/>
  <c r="AF168" i="5" a="1"/>
  <c r="AF168" i="5" s="1"/>
  <c r="AG168" i="5" a="1"/>
  <c r="AG168" i="5" s="1"/>
  <c r="AH168" i="5" a="1"/>
  <c r="AH168" i="5" s="1"/>
  <c r="AI168" i="5" a="1"/>
  <c r="AI168" i="5" s="1"/>
  <c r="AJ168" i="5" a="1"/>
  <c r="AJ168" i="5" s="1"/>
  <c r="AK168" i="5" a="1"/>
  <c r="AK168" i="5" s="1"/>
  <c r="AL168" i="5" a="1"/>
  <c r="AL168" i="5" s="1"/>
  <c r="AM168" i="5" a="1"/>
  <c r="AM168" i="5" s="1"/>
  <c r="AN168" i="5" a="1"/>
  <c r="AN168" i="5" s="1"/>
  <c r="AO168" i="5" a="1"/>
  <c r="AO168" i="5" s="1"/>
  <c r="AP168" i="5" a="1"/>
  <c r="AP168" i="5" s="1"/>
  <c r="AQ168" i="5" a="1"/>
  <c r="AQ168" i="5" s="1"/>
  <c r="AR168" i="5" a="1"/>
  <c r="AR168" i="5" s="1"/>
  <c r="AS168" i="5" a="1"/>
  <c r="AS168" i="5" s="1"/>
  <c r="AT168" i="5" a="1"/>
  <c r="AT168" i="5" s="1"/>
  <c r="AU168" i="5" a="1"/>
  <c r="AU168" i="5" s="1"/>
  <c r="AV168" i="5" a="1"/>
  <c r="AV168" i="5" s="1"/>
  <c r="AW168" i="5" a="1"/>
  <c r="AW168" i="5" s="1"/>
  <c r="AX168" i="5" a="1"/>
  <c r="AX168" i="5" s="1"/>
  <c r="AY168" i="5" a="1"/>
  <c r="AY168" i="5" s="1"/>
  <c r="AZ168" i="5" a="1"/>
  <c r="AZ168" i="5" s="1"/>
  <c r="BA168" i="5" a="1"/>
  <c r="BA168" i="5" s="1"/>
  <c r="BB168" i="5" a="1"/>
  <c r="BB168" i="5" s="1"/>
  <c r="BC168" i="5" a="1"/>
  <c r="BC168" i="5" s="1"/>
  <c r="BD168" i="5" a="1"/>
  <c r="BD168" i="5" s="1"/>
  <c r="BE168" i="5" a="1"/>
  <c r="BE168" i="5" s="1"/>
  <c r="BF168" i="5" a="1"/>
  <c r="BF168" i="5" s="1"/>
  <c r="BG168" i="5" a="1"/>
  <c r="BG168" i="5" s="1"/>
  <c r="AF169" i="5" a="1"/>
  <c r="AF169" i="5" s="1"/>
  <c r="AG169" i="5" a="1"/>
  <c r="AG169" i="5" s="1"/>
  <c r="AH169" i="5" a="1"/>
  <c r="AH169" i="5" s="1"/>
  <c r="AI169" i="5" a="1"/>
  <c r="AI169" i="5" s="1"/>
  <c r="AJ169" i="5" a="1"/>
  <c r="AJ169" i="5" s="1"/>
  <c r="AK169" i="5" a="1"/>
  <c r="AK169" i="5" s="1"/>
  <c r="AL169" i="5" a="1"/>
  <c r="AL169" i="5" s="1"/>
  <c r="AM169" i="5" a="1"/>
  <c r="AM169" i="5" s="1"/>
  <c r="AN169" i="5" a="1"/>
  <c r="AN169" i="5" s="1"/>
  <c r="AO169" i="5" a="1"/>
  <c r="AO169" i="5" s="1"/>
  <c r="AP169" i="5" a="1"/>
  <c r="AP169" i="5" s="1"/>
  <c r="AQ169" i="5" a="1"/>
  <c r="AQ169" i="5" s="1"/>
  <c r="AR169" i="5" a="1"/>
  <c r="AR169" i="5" s="1"/>
  <c r="AS169" i="5" a="1"/>
  <c r="AS169" i="5" s="1"/>
  <c r="AT169" i="5" a="1"/>
  <c r="AT169" i="5" s="1"/>
  <c r="AU169" i="5" a="1"/>
  <c r="AU169" i="5" s="1"/>
  <c r="AV169" i="5" a="1"/>
  <c r="AV169" i="5" s="1"/>
  <c r="AW169" i="5" a="1"/>
  <c r="AW169" i="5" s="1"/>
  <c r="AX169" i="5" a="1"/>
  <c r="AX169" i="5" s="1"/>
  <c r="AY169" i="5" a="1"/>
  <c r="AY169" i="5" s="1"/>
  <c r="AZ169" i="5" a="1"/>
  <c r="AZ169" i="5" s="1"/>
  <c r="BA169" i="5" a="1"/>
  <c r="BA169" i="5" s="1"/>
  <c r="BB169" i="5" a="1"/>
  <c r="BB169" i="5" s="1"/>
  <c r="BC169" i="5" a="1"/>
  <c r="BC169" i="5" s="1"/>
  <c r="BD169" i="5" a="1"/>
  <c r="BD169" i="5" s="1"/>
  <c r="BE169" i="5" a="1"/>
  <c r="BE169" i="5" s="1"/>
  <c r="BF169" i="5" a="1"/>
  <c r="BF169" i="5" s="1"/>
  <c r="BG169" i="5" a="1"/>
  <c r="BG169" i="5" s="1"/>
  <c r="AF170" i="5" a="1"/>
  <c r="AF170" i="5" s="1"/>
  <c r="AG170" i="5" a="1"/>
  <c r="AG170" i="5" s="1"/>
  <c r="AH170" i="5" a="1"/>
  <c r="AH170" i="5" s="1"/>
  <c r="AI170" i="5" a="1"/>
  <c r="AI170" i="5" s="1"/>
  <c r="AJ170" i="5" a="1"/>
  <c r="AJ170" i="5" s="1"/>
  <c r="AK170" i="5" a="1"/>
  <c r="AK170" i="5" s="1"/>
  <c r="AL170" i="5" a="1"/>
  <c r="AL170" i="5" s="1"/>
  <c r="AM170" i="5" a="1"/>
  <c r="AM170" i="5" s="1"/>
  <c r="AN170" i="5" a="1"/>
  <c r="AN170" i="5" s="1"/>
  <c r="AO170" i="5" a="1"/>
  <c r="AO170" i="5" s="1"/>
  <c r="AP170" i="5" a="1"/>
  <c r="AP170" i="5" s="1"/>
  <c r="AQ170" i="5" a="1"/>
  <c r="AQ170" i="5" s="1"/>
  <c r="AR170" i="5" a="1"/>
  <c r="AR170" i="5" s="1"/>
  <c r="AS170" i="5" a="1"/>
  <c r="AS170" i="5" s="1"/>
  <c r="AT170" i="5" a="1"/>
  <c r="AT170" i="5" s="1"/>
  <c r="AU170" i="5" a="1"/>
  <c r="AU170" i="5" s="1"/>
  <c r="AV170" i="5" a="1"/>
  <c r="AV170" i="5" s="1"/>
  <c r="AW170" i="5" a="1"/>
  <c r="AW170" i="5" s="1"/>
  <c r="AX170" i="5" a="1"/>
  <c r="AX170" i="5" s="1"/>
  <c r="AY170" i="5" a="1"/>
  <c r="AY170" i="5" s="1"/>
  <c r="AZ170" i="5" a="1"/>
  <c r="AZ170" i="5" s="1"/>
  <c r="BA170" i="5" a="1"/>
  <c r="BA170" i="5" s="1"/>
  <c r="BB170" i="5" a="1"/>
  <c r="BB170" i="5" s="1"/>
  <c r="BC170" i="5" a="1"/>
  <c r="BC170" i="5" s="1"/>
  <c r="BD170" i="5" a="1"/>
  <c r="BD170" i="5" s="1"/>
  <c r="BE170" i="5" a="1"/>
  <c r="BE170" i="5" s="1"/>
  <c r="BF170" i="5" a="1"/>
  <c r="BF170" i="5" s="1"/>
  <c r="BG170" i="5" a="1"/>
  <c r="BG170" i="5" s="1"/>
  <c r="AF171" i="5" a="1"/>
  <c r="AF171" i="5" s="1"/>
  <c r="AG171" i="5" a="1"/>
  <c r="AG171" i="5" s="1"/>
  <c r="AH171" i="5" a="1"/>
  <c r="AH171" i="5" s="1"/>
  <c r="AI171" i="5" a="1"/>
  <c r="AI171" i="5" s="1"/>
  <c r="AJ171" i="5" a="1"/>
  <c r="AJ171" i="5" s="1"/>
  <c r="AK171" i="5" a="1"/>
  <c r="AK171" i="5" s="1"/>
  <c r="AL171" i="5" a="1"/>
  <c r="AL171" i="5" s="1"/>
  <c r="AM171" i="5" a="1"/>
  <c r="AM171" i="5" s="1"/>
  <c r="AN171" i="5" a="1"/>
  <c r="AN171" i="5" s="1"/>
  <c r="AO171" i="5" a="1"/>
  <c r="AO171" i="5" s="1"/>
  <c r="AP171" i="5" a="1"/>
  <c r="AP171" i="5" s="1"/>
  <c r="AQ171" i="5" a="1"/>
  <c r="AQ171" i="5" s="1"/>
  <c r="AR171" i="5" a="1"/>
  <c r="AR171" i="5" s="1"/>
  <c r="AS171" i="5" a="1"/>
  <c r="AS171" i="5" s="1"/>
  <c r="AT171" i="5" a="1"/>
  <c r="AT171" i="5" s="1"/>
  <c r="AU171" i="5" a="1"/>
  <c r="AU171" i="5" s="1"/>
  <c r="AV171" i="5" a="1"/>
  <c r="AV171" i="5" s="1"/>
  <c r="AW171" i="5" a="1"/>
  <c r="AW171" i="5" s="1"/>
  <c r="AX171" i="5" a="1"/>
  <c r="AX171" i="5" s="1"/>
  <c r="AY171" i="5" a="1"/>
  <c r="AY171" i="5" s="1"/>
  <c r="AZ171" i="5" a="1"/>
  <c r="AZ171" i="5" s="1"/>
  <c r="BA171" i="5" a="1"/>
  <c r="BA171" i="5" s="1"/>
  <c r="BB171" i="5" a="1"/>
  <c r="BB171" i="5" s="1"/>
  <c r="BC171" i="5" a="1"/>
  <c r="BC171" i="5" s="1"/>
  <c r="BD171" i="5" a="1"/>
  <c r="BD171" i="5" s="1"/>
  <c r="BE171" i="5" a="1"/>
  <c r="BE171" i="5" s="1"/>
  <c r="BF171" i="5" a="1"/>
  <c r="BF171" i="5" s="1"/>
  <c r="BG171" i="5" a="1"/>
  <c r="BG171" i="5" s="1"/>
  <c r="AF172" i="5" a="1"/>
  <c r="AF172" i="5" s="1"/>
  <c r="AG172" i="5" a="1"/>
  <c r="AG172" i="5" s="1"/>
  <c r="AH172" i="5" a="1"/>
  <c r="AH172" i="5" s="1"/>
  <c r="AI172" i="5" a="1"/>
  <c r="AI172" i="5" s="1"/>
  <c r="AJ172" i="5" a="1"/>
  <c r="AJ172" i="5" s="1"/>
  <c r="AK172" i="5" a="1"/>
  <c r="AK172" i="5" s="1"/>
  <c r="AL172" i="5" a="1"/>
  <c r="AL172" i="5" s="1"/>
  <c r="AM172" i="5" a="1"/>
  <c r="AM172" i="5" s="1"/>
  <c r="AN172" i="5" a="1"/>
  <c r="AN172" i="5" s="1"/>
  <c r="AO172" i="5" a="1"/>
  <c r="AO172" i="5" s="1"/>
  <c r="AP172" i="5" a="1"/>
  <c r="AP172" i="5" s="1"/>
  <c r="AQ172" i="5" a="1"/>
  <c r="AQ172" i="5" s="1"/>
  <c r="AR172" i="5" a="1"/>
  <c r="AR172" i="5" s="1"/>
  <c r="AS172" i="5" a="1"/>
  <c r="AS172" i="5" s="1"/>
  <c r="AT172" i="5" a="1"/>
  <c r="AT172" i="5" s="1"/>
  <c r="AU172" i="5" a="1"/>
  <c r="AU172" i="5" s="1"/>
  <c r="AV172" i="5" a="1"/>
  <c r="AV172" i="5" s="1"/>
  <c r="AW172" i="5" a="1"/>
  <c r="AW172" i="5" s="1"/>
  <c r="AX172" i="5" a="1"/>
  <c r="AX172" i="5" s="1"/>
  <c r="AY172" i="5" a="1"/>
  <c r="AY172" i="5" s="1"/>
  <c r="AZ172" i="5" a="1"/>
  <c r="AZ172" i="5" s="1"/>
  <c r="BA172" i="5" a="1"/>
  <c r="BA172" i="5" s="1"/>
  <c r="BB172" i="5" a="1"/>
  <c r="BB172" i="5" s="1"/>
  <c r="BC172" i="5" a="1"/>
  <c r="BC172" i="5" s="1"/>
  <c r="BD172" i="5" a="1"/>
  <c r="BD172" i="5" s="1"/>
  <c r="BE172" i="5" a="1"/>
  <c r="BE172" i="5" s="1"/>
  <c r="BF172" i="5" a="1"/>
  <c r="BF172" i="5" s="1"/>
  <c r="BG172" i="5" a="1"/>
  <c r="BG172" i="5" s="1"/>
  <c r="AF173" i="5" a="1"/>
  <c r="AF173" i="5" s="1"/>
  <c r="AG173" i="5" a="1"/>
  <c r="AG173" i="5" s="1"/>
  <c r="AH173" i="5" a="1"/>
  <c r="AH173" i="5" s="1"/>
  <c r="AI173" i="5" a="1"/>
  <c r="AI173" i="5" s="1"/>
  <c r="AJ173" i="5" a="1"/>
  <c r="AJ173" i="5" s="1"/>
  <c r="AK173" i="5" a="1"/>
  <c r="AK173" i="5" s="1"/>
  <c r="AL173" i="5" a="1"/>
  <c r="AL173" i="5" s="1"/>
  <c r="AM173" i="5" a="1"/>
  <c r="AM173" i="5" s="1"/>
  <c r="AN173" i="5" a="1"/>
  <c r="AN173" i="5" s="1"/>
  <c r="AO173" i="5" a="1"/>
  <c r="AO173" i="5" s="1"/>
  <c r="AP173" i="5" a="1"/>
  <c r="AP173" i="5" s="1"/>
  <c r="AQ173" i="5" a="1"/>
  <c r="AQ173" i="5" s="1"/>
  <c r="AR173" i="5" a="1"/>
  <c r="AR173" i="5" s="1"/>
  <c r="AS173" i="5" a="1"/>
  <c r="AS173" i="5" s="1"/>
  <c r="AT173" i="5" a="1"/>
  <c r="AT173" i="5" s="1"/>
  <c r="AU173" i="5" a="1"/>
  <c r="AU173" i="5" s="1"/>
  <c r="AV173" i="5" a="1"/>
  <c r="AV173" i="5" s="1"/>
  <c r="AW173" i="5" a="1"/>
  <c r="AW173" i="5" s="1"/>
  <c r="AX173" i="5" a="1"/>
  <c r="AX173" i="5" s="1"/>
  <c r="AY173" i="5" a="1"/>
  <c r="AY173" i="5" s="1"/>
  <c r="AZ173" i="5" a="1"/>
  <c r="AZ173" i="5" s="1"/>
  <c r="BA173" i="5" a="1"/>
  <c r="BA173" i="5" s="1"/>
  <c r="BB173" i="5" a="1"/>
  <c r="BB173" i="5" s="1"/>
  <c r="BC173" i="5" a="1"/>
  <c r="BC173" i="5" s="1"/>
  <c r="BD173" i="5" a="1"/>
  <c r="BD173" i="5" s="1"/>
  <c r="BE173" i="5" a="1"/>
  <c r="BE173" i="5" s="1"/>
  <c r="BF173" i="5" a="1"/>
  <c r="BF173" i="5" s="1"/>
  <c r="BG173" i="5" a="1"/>
  <c r="BG173" i="5" s="1"/>
  <c r="AF174" i="5" a="1"/>
  <c r="AF174" i="5" s="1"/>
  <c r="AG174" i="5" a="1"/>
  <c r="AG174" i="5" s="1"/>
  <c r="AH174" i="5" a="1"/>
  <c r="AH174" i="5" s="1"/>
  <c r="AI174" i="5" a="1"/>
  <c r="AI174" i="5" s="1"/>
  <c r="AJ174" i="5" a="1"/>
  <c r="AJ174" i="5" s="1"/>
  <c r="AK174" i="5" a="1"/>
  <c r="AK174" i="5" s="1"/>
  <c r="AL174" i="5" a="1"/>
  <c r="AL174" i="5" s="1"/>
  <c r="AM174" i="5" a="1"/>
  <c r="AM174" i="5" s="1"/>
  <c r="AN174" i="5" a="1"/>
  <c r="AN174" i="5" s="1"/>
  <c r="AO174" i="5" a="1"/>
  <c r="AO174" i="5" s="1"/>
  <c r="AP174" i="5" a="1"/>
  <c r="AP174" i="5" s="1"/>
  <c r="AQ174" i="5" a="1"/>
  <c r="AQ174" i="5" s="1"/>
  <c r="AR174" i="5" a="1"/>
  <c r="AR174" i="5" s="1"/>
  <c r="AS174" i="5" a="1"/>
  <c r="AS174" i="5" s="1"/>
  <c r="AT174" i="5" a="1"/>
  <c r="AT174" i="5" s="1"/>
  <c r="AU174" i="5" a="1"/>
  <c r="AU174" i="5" s="1"/>
  <c r="AV174" i="5" a="1"/>
  <c r="AV174" i="5" s="1"/>
  <c r="AW174" i="5" a="1"/>
  <c r="AW174" i="5" s="1"/>
  <c r="AX174" i="5" a="1"/>
  <c r="AX174" i="5" s="1"/>
  <c r="AY174" i="5" a="1"/>
  <c r="AY174" i="5" s="1"/>
  <c r="AZ174" i="5" a="1"/>
  <c r="AZ174" i="5" s="1"/>
  <c r="BA174" i="5" a="1"/>
  <c r="BA174" i="5" s="1"/>
  <c r="BB174" i="5" a="1"/>
  <c r="BB174" i="5" s="1"/>
  <c r="BC174" i="5" a="1"/>
  <c r="BC174" i="5" s="1"/>
  <c r="BD174" i="5" a="1"/>
  <c r="BD174" i="5" s="1"/>
  <c r="BE174" i="5" a="1"/>
  <c r="BE174" i="5" s="1"/>
  <c r="BF174" i="5" a="1"/>
  <c r="BF174" i="5" s="1"/>
  <c r="BG174" i="5" a="1"/>
  <c r="BG174" i="5" s="1"/>
  <c r="AF175" i="5" a="1"/>
  <c r="AF175" i="5" s="1"/>
  <c r="AG175" i="5" a="1"/>
  <c r="AG175" i="5" s="1"/>
  <c r="AH175" i="5" a="1"/>
  <c r="AH175" i="5" s="1"/>
  <c r="AI175" i="5" a="1"/>
  <c r="AI175" i="5" s="1"/>
  <c r="AJ175" i="5" a="1"/>
  <c r="AJ175" i="5" s="1"/>
  <c r="AK175" i="5" a="1"/>
  <c r="AK175" i="5" s="1"/>
  <c r="AL175" i="5" a="1"/>
  <c r="AL175" i="5" s="1"/>
  <c r="AM175" i="5" a="1"/>
  <c r="AM175" i="5" s="1"/>
  <c r="AN175" i="5" a="1"/>
  <c r="AN175" i="5" s="1"/>
  <c r="AO175" i="5" a="1"/>
  <c r="AO175" i="5" s="1"/>
  <c r="AP175" i="5" a="1"/>
  <c r="AP175" i="5" s="1"/>
  <c r="AQ175" i="5" a="1"/>
  <c r="AQ175" i="5" s="1"/>
  <c r="AR175" i="5" a="1"/>
  <c r="AR175" i="5" s="1"/>
  <c r="AS175" i="5" a="1"/>
  <c r="AS175" i="5" s="1"/>
  <c r="AT175" i="5" a="1"/>
  <c r="AT175" i="5" s="1"/>
  <c r="AU175" i="5" a="1"/>
  <c r="AU175" i="5" s="1"/>
  <c r="AV175" i="5" a="1"/>
  <c r="AV175" i="5" s="1"/>
  <c r="AW175" i="5" a="1"/>
  <c r="AW175" i="5" s="1"/>
  <c r="AX175" i="5" a="1"/>
  <c r="AX175" i="5" s="1"/>
  <c r="AY175" i="5" a="1"/>
  <c r="AY175" i="5" s="1"/>
  <c r="AZ175" i="5" a="1"/>
  <c r="AZ175" i="5" s="1"/>
  <c r="BA175" i="5" a="1"/>
  <c r="BA175" i="5" s="1"/>
  <c r="BB175" i="5" a="1"/>
  <c r="BB175" i="5" s="1"/>
  <c r="BC175" i="5" a="1"/>
  <c r="BC175" i="5" s="1"/>
  <c r="BD175" i="5" a="1"/>
  <c r="BD175" i="5" s="1"/>
  <c r="BE175" i="5" a="1"/>
  <c r="BE175" i="5" s="1"/>
  <c r="BF175" i="5" a="1"/>
  <c r="BF175" i="5" s="1"/>
  <c r="BG175" i="5" a="1"/>
  <c r="BG175" i="5" s="1"/>
  <c r="AF176" i="5" a="1"/>
  <c r="AF176" i="5" s="1"/>
  <c r="AG176" i="5" a="1"/>
  <c r="AG176" i="5" s="1"/>
  <c r="AH176" i="5" a="1"/>
  <c r="AH176" i="5" s="1"/>
  <c r="AI176" i="5" a="1"/>
  <c r="AI176" i="5" s="1"/>
  <c r="AJ176" i="5" a="1"/>
  <c r="AJ176" i="5" s="1"/>
  <c r="AK176" i="5" a="1"/>
  <c r="AK176" i="5" s="1"/>
  <c r="AL176" i="5" a="1"/>
  <c r="AL176" i="5" s="1"/>
  <c r="AM176" i="5" a="1"/>
  <c r="AM176" i="5" s="1"/>
  <c r="AN176" i="5" a="1"/>
  <c r="AN176" i="5" s="1"/>
  <c r="AO176" i="5" a="1"/>
  <c r="AO176" i="5" s="1"/>
  <c r="AP176" i="5" a="1"/>
  <c r="AP176" i="5" s="1"/>
  <c r="AQ176" i="5" a="1"/>
  <c r="AQ176" i="5" s="1"/>
  <c r="AR176" i="5" a="1"/>
  <c r="AR176" i="5" s="1"/>
  <c r="AS176" i="5" a="1"/>
  <c r="AS176" i="5" s="1"/>
  <c r="AT176" i="5" a="1"/>
  <c r="AT176" i="5" s="1"/>
  <c r="AU176" i="5" a="1"/>
  <c r="AU176" i="5" s="1"/>
  <c r="AV176" i="5" a="1"/>
  <c r="AV176" i="5" s="1"/>
  <c r="AW176" i="5" a="1"/>
  <c r="AW176" i="5" s="1"/>
  <c r="AX176" i="5" a="1"/>
  <c r="AX176" i="5" s="1"/>
  <c r="AY176" i="5" a="1"/>
  <c r="AY176" i="5" s="1"/>
  <c r="AZ176" i="5" a="1"/>
  <c r="AZ176" i="5" s="1"/>
  <c r="BA176" i="5" a="1"/>
  <c r="BA176" i="5" s="1"/>
  <c r="BB176" i="5" a="1"/>
  <c r="BB176" i="5" s="1"/>
  <c r="BC176" i="5" a="1"/>
  <c r="BC176" i="5" s="1"/>
  <c r="BD176" i="5" a="1"/>
  <c r="BD176" i="5" s="1"/>
  <c r="BE176" i="5" a="1"/>
  <c r="BE176" i="5" s="1"/>
  <c r="BF176" i="5" a="1"/>
  <c r="BF176" i="5" s="1"/>
  <c r="BG176" i="5" a="1"/>
  <c r="BG176" i="5" s="1"/>
  <c r="AF177" i="5" a="1"/>
  <c r="AF177" i="5" s="1"/>
  <c r="AG177" i="5" a="1"/>
  <c r="AG177" i="5" s="1"/>
  <c r="AH177" i="5" a="1"/>
  <c r="AH177" i="5" s="1"/>
  <c r="AI177" i="5" a="1"/>
  <c r="AI177" i="5" s="1"/>
  <c r="AJ177" i="5" a="1"/>
  <c r="AJ177" i="5" s="1"/>
  <c r="AK177" i="5" a="1"/>
  <c r="AK177" i="5" s="1"/>
  <c r="AL177" i="5" a="1"/>
  <c r="AL177" i="5" s="1"/>
  <c r="AM177" i="5" a="1"/>
  <c r="AM177" i="5" s="1"/>
  <c r="AN177" i="5" a="1"/>
  <c r="AN177" i="5" s="1"/>
  <c r="AO177" i="5" a="1"/>
  <c r="AO177" i="5" s="1"/>
  <c r="AP177" i="5" a="1"/>
  <c r="AP177" i="5" s="1"/>
  <c r="AQ177" i="5" a="1"/>
  <c r="AQ177" i="5" s="1"/>
  <c r="AR177" i="5" a="1"/>
  <c r="AR177" i="5" s="1"/>
  <c r="AS177" i="5" a="1"/>
  <c r="AS177" i="5" s="1"/>
  <c r="AT177" i="5" a="1"/>
  <c r="AT177" i="5" s="1"/>
  <c r="AU177" i="5" a="1"/>
  <c r="AU177" i="5" s="1"/>
  <c r="AV177" i="5" a="1"/>
  <c r="AV177" i="5" s="1"/>
  <c r="AW177" i="5" a="1"/>
  <c r="AW177" i="5" s="1"/>
  <c r="AX177" i="5" a="1"/>
  <c r="AX177" i="5" s="1"/>
  <c r="AY177" i="5" a="1"/>
  <c r="AY177" i="5" s="1"/>
  <c r="AZ177" i="5" a="1"/>
  <c r="AZ177" i="5" s="1"/>
  <c r="BA177" i="5" a="1"/>
  <c r="BA177" i="5" s="1"/>
  <c r="BB177" i="5" a="1"/>
  <c r="BB177" i="5" s="1"/>
  <c r="BC177" i="5" a="1"/>
  <c r="BC177" i="5" s="1"/>
  <c r="BD177" i="5" a="1"/>
  <c r="BD177" i="5" s="1"/>
  <c r="BE177" i="5" a="1"/>
  <c r="BE177" i="5" s="1"/>
  <c r="BF177" i="5" a="1"/>
  <c r="BF177" i="5" s="1"/>
  <c r="BG177" i="5" a="1"/>
  <c r="BG177" i="5" s="1"/>
  <c r="AF178" i="5" a="1"/>
  <c r="AF178" i="5" s="1"/>
  <c r="AG178" i="5" a="1"/>
  <c r="AG178" i="5" s="1"/>
  <c r="AH178" i="5" a="1"/>
  <c r="AH178" i="5" s="1"/>
  <c r="AI178" i="5" a="1"/>
  <c r="AI178" i="5" s="1"/>
  <c r="AJ178" i="5" a="1"/>
  <c r="AJ178" i="5" s="1"/>
  <c r="AK178" i="5" a="1"/>
  <c r="AK178" i="5" s="1"/>
  <c r="AL178" i="5" a="1"/>
  <c r="AL178" i="5" s="1"/>
  <c r="AM178" i="5" a="1"/>
  <c r="AM178" i="5" s="1"/>
  <c r="AN178" i="5" a="1"/>
  <c r="AN178" i="5" s="1"/>
  <c r="AO178" i="5" a="1"/>
  <c r="AO178" i="5" s="1"/>
  <c r="AP178" i="5" a="1"/>
  <c r="AP178" i="5" s="1"/>
  <c r="AQ178" i="5" a="1"/>
  <c r="AQ178" i="5" s="1"/>
  <c r="AR178" i="5" a="1"/>
  <c r="AR178" i="5" s="1"/>
  <c r="AS178" i="5" a="1"/>
  <c r="AS178" i="5" s="1"/>
  <c r="AT178" i="5" a="1"/>
  <c r="AT178" i="5" s="1"/>
  <c r="AU178" i="5" a="1"/>
  <c r="AU178" i="5" s="1"/>
  <c r="AV178" i="5" a="1"/>
  <c r="AV178" i="5" s="1"/>
  <c r="AW178" i="5" a="1"/>
  <c r="AW178" i="5" s="1"/>
  <c r="AX178" i="5" a="1"/>
  <c r="AX178" i="5" s="1"/>
  <c r="AY178" i="5" a="1"/>
  <c r="AY178" i="5" s="1"/>
  <c r="AZ178" i="5" a="1"/>
  <c r="AZ178" i="5" s="1"/>
  <c r="BA178" i="5" a="1"/>
  <c r="BA178" i="5" s="1"/>
  <c r="BB178" i="5" a="1"/>
  <c r="BB178" i="5" s="1"/>
  <c r="BC178" i="5" a="1"/>
  <c r="BC178" i="5" s="1"/>
  <c r="BD178" i="5" a="1"/>
  <c r="BD178" i="5" s="1"/>
  <c r="BE178" i="5" a="1"/>
  <c r="BE178" i="5" s="1"/>
  <c r="BF178" i="5" a="1"/>
  <c r="BF178" i="5" s="1"/>
  <c r="BG178" i="5" a="1"/>
  <c r="BG178" i="5" s="1"/>
  <c r="AF179" i="5" a="1"/>
  <c r="AF179" i="5" s="1"/>
  <c r="AG179" i="5" a="1"/>
  <c r="AG179" i="5" s="1"/>
  <c r="AH179" i="5" a="1"/>
  <c r="AH179" i="5" s="1"/>
  <c r="AI179" i="5" a="1"/>
  <c r="AI179" i="5" s="1"/>
  <c r="AJ179" i="5" a="1"/>
  <c r="AJ179" i="5" s="1"/>
  <c r="AK179" i="5" a="1"/>
  <c r="AK179" i="5" s="1"/>
  <c r="AL179" i="5" a="1"/>
  <c r="AL179" i="5" s="1"/>
  <c r="AM179" i="5" a="1"/>
  <c r="AM179" i="5" s="1"/>
  <c r="AN179" i="5" a="1"/>
  <c r="AN179" i="5" s="1"/>
  <c r="AO179" i="5" a="1"/>
  <c r="AO179" i="5" s="1"/>
  <c r="AP179" i="5" a="1"/>
  <c r="AP179" i="5" s="1"/>
  <c r="AQ179" i="5" a="1"/>
  <c r="AQ179" i="5" s="1"/>
  <c r="AR179" i="5" a="1"/>
  <c r="AR179" i="5" s="1"/>
  <c r="AS179" i="5" a="1"/>
  <c r="AS179" i="5" s="1"/>
  <c r="AT179" i="5" a="1"/>
  <c r="AT179" i="5" s="1"/>
  <c r="AU179" i="5" a="1"/>
  <c r="AU179" i="5" s="1"/>
  <c r="AV179" i="5" a="1"/>
  <c r="AV179" i="5" s="1"/>
  <c r="AW179" i="5" a="1"/>
  <c r="AW179" i="5" s="1"/>
  <c r="AX179" i="5" a="1"/>
  <c r="AX179" i="5" s="1"/>
  <c r="AY179" i="5" a="1"/>
  <c r="AY179" i="5" s="1"/>
  <c r="AZ179" i="5" a="1"/>
  <c r="AZ179" i="5" s="1"/>
  <c r="BA179" i="5" a="1"/>
  <c r="BA179" i="5" s="1"/>
  <c r="BB179" i="5" a="1"/>
  <c r="BB179" i="5" s="1"/>
  <c r="BC179" i="5" a="1"/>
  <c r="BC179" i="5" s="1"/>
  <c r="BD179" i="5" a="1"/>
  <c r="BD179" i="5" s="1"/>
  <c r="BE179" i="5" a="1"/>
  <c r="BE179" i="5" s="1"/>
  <c r="BF179" i="5" a="1"/>
  <c r="BF179" i="5" s="1"/>
  <c r="BG179" i="5" a="1"/>
  <c r="BG179" i="5" s="1"/>
  <c r="AF180" i="5" a="1"/>
  <c r="AF180" i="5" s="1"/>
  <c r="AG180" i="5" a="1"/>
  <c r="AG180" i="5" s="1"/>
  <c r="AH180" i="5" a="1"/>
  <c r="AH180" i="5" s="1"/>
  <c r="AI180" i="5" a="1"/>
  <c r="AI180" i="5" s="1"/>
  <c r="AJ180" i="5" a="1"/>
  <c r="AJ180" i="5" s="1"/>
  <c r="AK180" i="5" a="1"/>
  <c r="AK180" i="5" s="1"/>
  <c r="AL180" i="5" a="1"/>
  <c r="AL180" i="5" s="1"/>
  <c r="AM180" i="5" a="1"/>
  <c r="AM180" i="5" s="1"/>
  <c r="AN180" i="5" a="1"/>
  <c r="AN180" i="5" s="1"/>
  <c r="AO180" i="5" a="1"/>
  <c r="AO180" i="5" s="1"/>
  <c r="AP180" i="5" a="1"/>
  <c r="AP180" i="5" s="1"/>
  <c r="AQ180" i="5" a="1"/>
  <c r="AQ180" i="5" s="1"/>
  <c r="AR180" i="5" a="1"/>
  <c r="AR180" i="5" s="1"/>
  <c r="AS180" i="5" a="1"/>
  <c r="AS180" i="5" s="1"/>
  <c r="AT180" i="5" a="1"/>
  <c r="AT180" i="5" s="1"/>
  <c r="AU180" i="5" a="1"/>
  <c r="AU180" i="5" s="1"/>
  <c r="AV180" i="5" a="1"/>
  <c r="AV180" i="5" s="1"/>
  <c r="AW180" i="5" a="1"/>
  <c r="AW180" i="5" s="1"/>
  <c r="AX180" i="5" a="1"/>
  <c r="AX180" i="5" s="1"/>
  <c r="AY180" i="5" a="1"/>
  <c r="AY180" i="5" s="1"/>
  <c r="AZ180" i="5" a="1"/>
  <c r="AZ180" i="5" s="1"/>
  <c r="BA180" i="5" a="1"/>
  <c r="BA180" i="5" s="1"/>
  <c r="BB180" i="5" a="1"/>
  <c r="BB180" i="5" s="1"/>
  <c r="BC180" i="5" a="1"/>
  <c r="BC180" i="5" s="1"/>
  <c r="BD180" i="5" a="1"/>
  <c r="BD180" i="5" s="1"/>
  <c r="BE180" i="5" a="1"/>
  <c r="BE180" i="5" s="1"/>
  <c r="BF180" i="5" a="1"/>
  <c r="BF180" i="5" s="1"/>
  <c r="BG180" i="5" a="1"/>
  <c r="BG180" i="5" s="1"/>
  <c r="AF181" i="5" a="1"/>
  <c r="AF181" i="5" s="1"/>
  <c r="AG181" i="5" a="1"/>
  <c r="AG181" i="5" s="1"/>
  <c r="AH181" i="5" a="1"/>
  <c r="AH181" i="5" s="1"/>
  <c r="AI181" i="5" a="1"/>
  <c r="AI181" i="5" s="1"/>
  <c r="AJ181" i="5" a="1"/>
  <c r="AJ181" i="5" s="1"/>
  <c r="AK181" i="5" a="1"/>
  <c r="AK181" i="5" s="1"/>
  <c r="AL181" i="5" a="1"/>
  <c r="AL181" i="5" s="1"/>
  <c r="AM181" i="5" a="1"/>
  <c r="AM181" i="5" s="1"/>
  <c r="AN181" i="5" a="1"/>
  <c r="AN181" i="5" s="1"/>
  <c r="AO181" i="5" a="1"/>
  <c r="AO181" i="5" s="1"/>
  <c r="AP181" i="5" a="1"/>
  <c r="AP181" i="5" s="1"/>
  <c r="AQ181" i="5" a="1"/>
  <c r="AQ181" i="5" s="1"/>
  <c r="AR181" i="5" a="1"/>
  <c r="AR181" i="5" s="1"/>
  <c r="AS181" i="5" a="1"/>
  <c r="AS181" i="5" s="1"/>
  <c r="AT181" i="5" a="1"/>
  <c r="AT181" i="5" s="1"/>
  <c r="AU181" i="5" a="1"/>
  <c r="AU181" i="5" s="1"/>
  <c r="AV181" i="5" a="1"/>
  <c r="AV181" i="5" s="1"/>
  <c r="AW181" i="5" a="1"/>
  <c r="AW181" i="5" s="1"/>
  <c r="AX181" i="5" a="1"/>
  <c r="AX181" i="5" s="1"/>
  <c r="AY181" i="5" a="1"/>
  <c r="AY181" i="5" s="1"/>
  <c r="AZ181" i="5" a="1"/>
  <c r="AZ181" i="5" s="1"/>
  <c r="BA181" i="5" a="1"/>
  <c r="BA181" i="5" s="1"/>
  <c r="BB181" i="5" a="1"/>
  <c r="BB181" i="5" s="1"/>
  <c r="BC181" i="5" a="1"/>
  <c r="BC181" i="5" s="1"/>
  <c r="BD181" i="5" a="1"/>
  <c r="BD181" i="5" s="1"/>
  <c r="BE181" i="5" a="1"/>
  <c r="BE181" i="5" s="1"/>
  <c r="BF181" i="5" a="1"/>
  <c r="BF181" i="5" s="1"/>
  <c r="BG181" i="5" a="1"/>
  <c r="BG181" i="5" s="1"/>
  <c r="AF182" i="5" a="1"/>
  <c r="AF182" i="5" s="1"/>
  <c r="AG182" i="5" a="1"/>
  <c r="AG182" i="5" s="1"/>
  <c r="AH182" i="5" a="1"/>
  <c r="AH182" i="5" s="1"/>
  <c r="AI182" i="5" a="1"/>
  <c r="AI182" i="5" s="1"/>
  <c r="AJ182" i="5" a="1"/>
  <c r="AJ182" i="5" s="1"/>
  <c r="AK182" i="5" a="1"/>
  <c r="AK182" i="5" s="1"/>
  <c r="AL182" i="5" a="1"/>
  <c r="AL182" i="5" s="1"/>
  <c r="AM182" i="5" a="1"/>
  <c r="AM182" i="5" s="1"/>
  <c r="AN182" i="5" a="1"/>
  <c r="AN182" i="5" s="1"/>
  <c r="AO182" i="5" a="1"/>
  <c r="AO182" i="5" s="1"/>
  <c r="AP182" i="5" a="1"/>
  <c r="AP182" i="5" s="1"/>
  <c r="AQ182" i="5" a="1"/>
  <c r="AQ182" i="5" s="1"/>
  <c r="AR182" i="5" a="1"/>
  <c r="AR182" i="5" s="1"/>
  <c r="AS182" i="5" a="1"/>
  <c r="AS182" i="5" s="1"/>
  <c r="AT182" i="5" a="1"/>
  <c r="AT182" i="5" s="1"/>
  <c r="AU182" i="5" a="1"/>
  <c r="AU182" i="5" s="1"/>
  <c r="AV182" i="5" a="1"/>
  <c r="AV182" i="5" s="1"/>
  <c r="AW182" i="5" a="1"/>
  <c r="AW182" i="5" s="1"/>
  <c r="AX182" i="5" a="1"/>
  <c r="AX182" i="5" s="1"/>
  <c r="AY182" i="5" a="1"/>
  <c r="AY182" i="5" s="1"/>
  <c r="AZ182" i="5" a="1"/>
  <c r="AZ182" i="5" s="1"/>
  <c r="BA182" i="5" a="1"/>
  <c r="BA182" i="5" s="1"/>
  <c r="BB182" i="5" a="1"/>
  <c r="BB182" i="5" s="1"/>
  <c r="BC182" i="5" a="1"/>
  <c r="BC182" i="5" s="1"/>
  <c r="BD182" i="5" a="1"/>
  <c r="BD182" i="5" s="1"/>
  <c r="BE182" i="5" a="1"/>
  <c r="BE182" i="5" s="1"/>
  <c r="BF182" i="5" a="1"/>
  <c r="BF182" i="5" s="1"/>
  <c r="BG182" i="5" a="1"/>
  <c r="BG182" i="5" s="1"/>
  <c r="AF183" i="5" a="1"/>
  <c r="AF183" i="5" s="1"/>
  <c r="AG183" i="5" a="1"/>
  <c r="AG183" i="5" s="1"/>
  <c r="AH183" i="5" a="1"/>
  <c r="AH183" i="5" s="1"/>
  <c r="AI183" i="5" a="1"/>
  <c r="AI183" i="5" s="1"/>
  <c r="AJ183" i="5" a="1"/>
  <c r="AJ183" i="5" s="1"/>
  <c r="AK183" i="5" a="1"/>
  <c r="AK183" i="5" s="1"/>
  <c r="AL183" i="5" a="1"/>
  <c r="AL183" i="5" s="1"/>
  <c r="AM183" i="5" a="1"/>
  <c r="AM183" i="5" s="1"/>
  <c r="AN183" i="5" a="1"/>
  <c r="AN183" i="5" s="1"/>
  <c r="AO183" i="5" a="1"/>
  <c r="AO183" i="5" s="1"/>
  <c r="AP183" i="5" a="1"/>
  <c r="AP183" i="5" s="1"/>
  <c r="AQ183" i="5" a="1"/>
  <c r="AQ183" i="5" s="1"/>
  <c r="AR183" i="5" a="1"/>
  <c r="AR183" i="5" s="1"/>
  <c r="AS183" i="5" a="1"/>
  <c r="AS183" i="5" s="1"/>
  <c r="AT183" i="5" a="1"/>
  <c r="AT183" i="5" s="1"/>
  <c r="AU183" i="5" a="1"/>
  <c r="AU183" i="5" s="1"/>
  <c r="AV183" i="5" a="1"/>
  <c r="AV183" i="5" s="1"/>
  <c r="AW183" i="5" a="1"/>
  <c r="AW183" i="5" s="1"/>
  <c r="AX183" i="5" a="1"/>
  <c r="AX183" i="5" s="1"/>
  <c r="AY183" i="5" a="1"/>
  <c r="AY183" i="5" s="1"/>
  <c r="AZ183" i="5" a="1"/>
  <c r="AZ183" i="5" s="1"/>
  <c r="BA183" i="5" a="1"/>
  <c r="BA183" i="5" s="1"/>
  <c r="BB183" i="5" a="1"/>
  <c r="BB183" i="5" s="1"/>
  <c r="BC183" i="5" a="1"/>
  <c r="BC183" i="5" s="1"/>
  <c r="BD183" i="5" a="1"/>
  <c r="BD183" i="5" s="1"/>
  <c r="BE183" i="5" a="1"/>
  <c r="BE183" i="5" s="1"/>
  <c r="BF183" i="5" a="1"/>
  <c r="BF183" i="5" s="1"/>
  <c r="BG183" i="5" a="1"/>
  <c r="BG183" i="5" s="1"/>
  <c r="AF184" i="5" a="1"/>
  <c r="AF184" i="5" s="1"/>
  <c r="AG184" i="5" a="1"/>
  <c r="AG184" i="5" s="1"/>
  <c r="AH184" i="5" a="1"/>
  <c r="AH184" i="5" s="1"/>
  <c r="AI184" i="5" a="1"/>
  <c r="AI184" i="5" s="1"/>
  <c r="AJ184" i="5" a="1"/>
  <c r="AJ184" i="5" s="1"/>
  <c r="AK184" i="5" a="1"/>
  <c r="AK184" i="5" s="1"/>
  <c r="AL184" i="5" a="1"/>
  <c r="AL184" i="5" s="1"/>
  <c r="AM184" i="5" a="1"/>
  <c r="AM184" i="5" s="1"/>
  <c r="AN184" i="5" a="1"/>
  <c r="AN184" i="5" s="1"/>
  <c r="AO184" i="5" a="1"/>
  <c r="AO184" i="5" s="1"/>
  <c r="AP184" i="5" a="1"/>
  <c r="AP184" i="5" s="1"/>
  <c r="AQ184" i="5" a="1"/>
  <c r="AQ184" i="5" s="1"/>
  <c r="AR184" i="5" a="1"/>
  <c r="AR184" i="5" s="1"/>
  <c r="AS184" i="5" a="1"/>
  <c r="AS184" i="5" s="1"/>
  <c r="AT184" i="5" a="1"/>
  <c r="AT184" i="5" s="1"/>
  <c r="AU184" i="5" a="1"/>
  <c r="AU184" i="5" s="1"/>
  <c r="AV184" i="5" a="1"/>
  <c r="AV184" i="5" s="1"/>
  <c r="AW184" i="5" a="1"/>
  <c r="AW184" i="5" s="1"/>
  <c r="AX184" i="5" a="1"/>
  <c r="AX184" i="5" s="1"/>
  <c r="AY184" i="5" a="1"/>
  <c r="AY184" i="5" s="1"/>
  <c r="AZ184" i="5" a="1"/>
  <c r="AZ184" i="5" s="1"/>
  <c r="BA184" i="5" a="1"/>
  <c r="BA184" i="5" s="1"/>
  <c r="BB184" i="5" a="1"/>
  <c r="BB184" i="5" s="1"/>
  <c r="BC184" i="5" a="1"/>
  <c r="BC184" i="5" s="1"/>
  <c r="BD184" i="5" a="1"/>
  <c r="BD184" i="5" s="1"/>
  <c r="BE184" i="5" a="1"/>
  <c r="BE184" i="5" s="1"/>
  <c r="BF184" i="5" a="1"/>
  <c r="BF184" i="5" s="1"/>
  <c r="BG184" i="5" a="1"/>
  <c r="BG184" i="5" s="1"/>
  <c r="AF185" i="5" a="1"/>
  <c r="AF185" i="5" s="1"/>
  <c r="AG185" i="5" a="1"/>
  <c r="AG185" i="5" s="1"/>
  <c r="AH185" i="5" a="1"/>
  <c r="AH185" i="5" s="1"/>
  <c r="AI185" i="5" a="1"/>
  <c r="AI185" i="5" s="1"/>
  <c r="AJ185" i="5" a="1"/>
  <c r="AJ185" i="5" s="1"/>
  <c r="AK185" i="5" a="1"/>
  <c r="AK185" i="5" s="1"/>
  <c r="AL185" i="5" a="1"/>
  <c r="AL185" i="5" s="1"/>
  <c r="AM185" i="5" a="1"/>
  <c r="AM185" i="5" s="1"/>
  <c r="AN185" i="5" a="1"/>
  <c r="AN185" i="5" s="1"/>
  <c r="AO185" i="5" a="1"/>
  <c r="AO185" i="5" s="1"/>
  <c r="AP185" i="5" a="1"/>
  <c r="AP185" i="5" s="1"/>
  <c r="AQ185" i="5" a="1"/>
  <c r="AQ185" i="5" s="1"/>
  <c r="AR185" i="5" a="1"/>
  <c r="AR185" i="5" s="1"/>
  <c r="AS185" i="5" a="1"/>
  <c r="AS185" i="5" s="1"/>
  <c r="AT185" i="5" a="1"/>
  <c r="AT185" i="5" s="1"/>
  <c r="AU185" i="5" a="1"/>
  <c r="AU185" i="5" s="1"/>
  <c r="AV185" i="5" a="1"/>
  <c r="AV185" i="5" s="1"/>
  <c r="AW185" i="5" a="1"/>
  <c r="AW185" i="5" s="1"/>
  <c r="AX185" i="5" a="1"/>
  <c r="AX185" i="5" s="1"/>
  <c r="AY185" i="5" a="1"/>
  <c r="AY185" i="5" s="1"/>
  <c r="AZ185" i="5" a="1"/>
  <c r="AZ185" i="5" s="1"/>
  <c r="BA185" i="5" a="1"/>
  <c r="BA185" i="5" s="1"/>
  <c r="BB185" i="5" a="1"/>
  <c r="BB185" i="5" s="1"/>
  <c r="BC185" i="5" a="1"/>
  <c r="BC185" i="5" s="1"/>
  <c r="BD185" i="5" a="1"/>
  <c r="BD185" i="5" s="1"/>
  <c r="BE185" i="5" a="1"/>
  <c r="BE185" i="5" s="1"/>
  <c r="BF185" i="5" a="1"/>
  <c r="BF185" i="5" s="1"/>
  <c r="BG185" i="5" a="1"/>
  <c r="BG185" i="5" s="1"/>
  <c r="AF186" i="5" a="1"/>
  <c r="AF186" i="5" s="1"/>
  <c r="AG186" i="5" a="1"/>
  <c r="AG186" i="5" s="1"/>
  <c r="AH186" i="5" a="1"/>
  <c r="AH186" i="5" s="1"/>
  <c r="AI186" i="5" a="1"/>
  <c r="AI186" i="5" s="1"/>
  <c r="AJ186" i="5" a="1"/>
  <c r="AJ186" i="5" s="1"/>
  <c r="AK186" i="5" a="1"/>
  <c r="AK186" i="5" s="1"/>
  <c r="AL186" i="5" a="1"/>
  <c r="AL186" i="5" s="1"/>
  <c r="AM186" i="5" a="1"/>
  <c r="AM186" i="5" s="1"/>
  <c r="AN186" i="5" a="1"/>
  <c r="AN186" i="5" s="1"/>
  <c r="AO186" i="5" a="1"/>
  <c r="AO186" i="5" s="1"/>
  <c r="AP186" i="5" a="1"/>
  <c r="AP186" i="5" s="1"/>
  <c r="AQ186" i="5" a="1"/>
  <c r="AQ186" i="5" s="1"/>
  <c r="AR186" i="5" a="1"/>
  <c r="AR186" i="5" s="1"/>
  <c r="AS186" i="5" a="1"/>
  <c r="AS186" i="5" s="1"/>
  <c r="AT186" i="5" a="1"/>
  <c r="AT186" i="5" s="1"/>
  <c r="AU186" i="5" a="1"/>
  <c r="AU186" i="5" s="1"/>
  <c r="AV186" i="5" a="1"/>
  <c r="AV186" i="5" s="1"/>
  <c r="AW186" i="5" a="1"/>
  <c r="AW186" i="5" s="1"/>
  <c r="AX186" i="5" a="1"/>
  <c r="AX186" i="5" s="1"/>
  <c r="AY186" i="5" a="1"/>
  <c r="AY186" i="5" s="1"/>
  <c r="AZ186" i="5" a="1"/>
  <c r="AZ186" i="5" s="1"/>
  <c r="BA186" i="5" a="1"/>
  <c r="BA186" i="5" s="1"/>
  <c r="BB186" i="5" a="1"/>
  <c r="BB186" i="5" s="1"/>
  <c r="BC186" i="5" a="1"/>
  <c r="BC186" i="5" s="1"/>
  <c r="BD186" i="5" a="1"/>
  <c r="BD186" i="5" s="1"/>
  <c r="BE186" i="5" a="1"/>
  <c r="BE186" i="5" s="1"/>
  <c r="BF186" i="5" a="1"/>
  <c r="BF186" i="5" s="1"/>
  <c r="BG186" i="5" a="1"/>
  <c r="BG186" i="5" s="1"/>
  <c r="AF187" i="5" a="1"/>
  <c r="AF187" i="5" s="1"/>
  <c r="AG187" i="5" a="1"/>
  <c r="AG187" i="5" s="1"/>
  <c r="AH187" i="5" a="1"/>
  <c r="AH187" i="5" s="1"/>
  <c r="AI187" i="5" a="1"/>
  <c r="AI187" i="5" s="1"/>
  <c r="AJ187" i="5" a="1"/>
  <c r="AJ187" i="5" s="1"/>
  <c r="AK187" i="5" a="1"/>
  <c r="AK187" i="5" s="1"/>
  <c r="AL187" i="5" a="1"/>
  <c r="AL187" i="5" s="1"/>
  <c r="AM187" i="5" a="1"/>
  <c r="AM187" i="5" s="1"/>
  <c r="AN187" i="5" a="1"/>
  <c r="AN187" i="5" s="1"/>
  <c r="AO187" i="5" a="1"/>
  <c r="AO187" i="5" s="1"/>
  <c r="AP187" i="5" a="1"/>
  <c r="AP187" i="5" s="1"/>
  <c r="AQ187" i="5" a="1"/>
  <c r="AQ187" i="5" s="1"/>
  <c r="AR187" i="5" a="1"/>
  <c r="AR187" i="5" s="1"/>
  <c r="AS187" i="5" a="1"/>
  <c r="AS187" i="5" s="1"/>
  <c r="AT187" i="5" a="1"/>
  <c r="AT187" i="5" s="1"/>
  <c r="AU187" i="5" a="1"/>
  <c r="AU187" i="5" s="1"/>
  <c r="AV187" i="5" a="1"/>
  <c r="AV187" i="5" s="1"/>
  <c r="AW187" i="5" a="1"/>
  <c r="AW187" i="5" s="1"/>
  <c r="AX187" i="5" a="1"/>
  <c r="AX187" i="5" s="1"/>
  <c r="AY187" i="5" a="1"/>
  <c r="AY187" i="5" s="1"/>
  <c r="AZ187" i="5" a="1"/>
  <c r="AZ187" i="5" s="1"/>
  <c r="BA187" i="5" a="1"/>
  <c r="BA187" i="5" s="1"/>
  <c r="BB187" i="5" a="1"/>
  <c r="BB187" i="5" s="1"/>
  <c r="BC187" i="5" a="1"/>
  <c r="BC187" i="5" s="1"/>
  <c r="BD187" i="5" a="1"/>
  <c r="BD187" i="5" s="1"/>
  <c r="BE187" i="5" a="1"/>
  <c r="BE187" i="5" s="1"/>
  <c r="BF187" i="5" a="1"/>
  <c r="BF187" i="5" s="1"/>
  <c r="BG187" i="5" a="1"/>
  <c r="BG187" i="5" s="1"/>
  <c r="AF188" i="5" a="1"/>
  <c r="AF188" i="5" s="1"/>
  <c r="AG188" i="5" a="1"/>
  <c r="AG188" i="5" s="1"/>
  <c r="AH188" i="5" a="1"/>
  <c r="AH188" i="5" s="1"/>
  <c r="AI188" i="5" a="1"/>
  <c r="AI188" i="5" s="1"/>
  <c r="AJ188" i="5" a="1"/>
  <c r="AJ188" i="5" s="1"/>
  <c r="AK188" i="5" a="1"/>
  <c r="AK188" i="5" s="1"/>
  <c r="AL188" i="5" a="1"/>
  <c r="AL188" i="5" s="1"/>
  <c r="AM188" i="5" a="1"/>
  <c r="AM188" i="5" s="1"/>
  <c r="AN188" i="5" a="1"/>
  <c r="AN188" i="5" s="1"/>
  <c r="AO188" i="5" a="1"/>
  <c r="AO188" i="5" s="1"/>
  <c r="AP188" i="5" a="1"/>
  <c r="AP188" i="5" s="1"/>
  <c r="AQ188" i="5" a="1"/>
  <c r="AQ188" i="5" s="1"/>
  <c r="AR188" i="5" a="1"/>
  <c r="AR188" i="5" s="1"/>
  <c r="AS188" i="5" a="1"/>
  <c r="AS188" i="5" s="1"/>
  <c r="AT188" i="5" a="1"/>
  <c r="AT188" i="5" s="1"/>
  <c r="AU188" i="5" a="1"/>
  <c r="AU188" i="5" s="1"/>
  <c r="AV188" i="5" a="1"/>
  <c r="AV188" i="5" s="1"/>
  <c r="AW188" i="5" a="1"/>
  <c r="AW188" i="5" s="1"/>
  <c r="AX188" i="5" a="1"/>
  <c r="AX188" i="5" s="1"/>
  <c r="AY188" i="5" a="1"/>
  <c r="AY188" i="5" s="1"/>
  <c r="AZ188" i="5" a="1"/>
  <c r="AZ188" i="5" s="1"/>
  <c r="BA188" i="5" a="1"/>
  <c r="BA188" i="5" s="1"/>
  <c r="BB188" i="5" a="1"/>
  <c r="BB188" i="5" s="1"/>
  <c r="BC188" i="5" a="1"/>
  <c r="BC188" i="5" s="1"/>
  <c r="BD188" i="5" a="1"/>
  <c r="BD188" i="5" s="1"/>
  <c r="BE188" i="5" a="1"/>
  <c r="BE188" i="5" s="1"/>
  <c r="BF188" i="5" a="1"/>
  <c r="BF188" i="5" s="1"/>
  <c r="BG188" i="5" a="1"/>
  <c r="BG188" i="5" s="1"/>
  <c r="AF189" i="5" a="1"/>
  <c r="AF189" i="5" s="1"/>
  <c r="AG189" i="5" a="1"/>
  <c r="AG189" i="5" s="1"/>
  <c r="AH189" i="5" a="1"/>
  <c r="AH189" i="5" s="1"/>
  <c r="AI189" i="5" a="1"/>
  <c r="AI189" i="5" s="1"/>
  <c r="AJ189" i="5" a="1"/>
  <c r="AJ189" i="5" s="1"/>
  <c r="AK189" i="5" a="1"/>
  <c r="AK189" i="5" s="1"/>
  <c r="AL189" i="5" a="1"/>
  <c r="AL189" i="5" s="1"/>
  <c r="AM189" i="5" a="1"/>
  <c r="AM189" i="5" s="1"/>
  <c r="AN189" i="5" a="1"/>
  <c r="AN189" i="5" s="1"/>
  <c r="AO189" i="5" a="1"/>
  <c r="AO189" i="5" s="1"/>
  <c r="AP189" i="5" a="1"/>
  <c r="AP189" i="5" s="1"/>
  <c r="AQ189" i="5" a="1"/>
  <c r="AQ189" i="5" s="1"/>
  <c r="AR189" i="5" a="1"/>
  <c r="AR189" i="5" s="1"/>
  <c r="AS189" i="5" a="1"/>
  <c r="AS189" i="5" s="1"/>
  <c r="AT189" i="5" a="1"/>
  <c r="AT189" i="5" s="1"/>
  <c r="AU189" i="5" a="1"/>
  <c r="AU189" i="5" s="1"/>
  <c r="AV189" i="5" a="1"/>
  <c r="AV189" i="5" s="1"/>
  <c r="AW189" i="5" a="1"/>
  <c r="AW189" i="5" s="1"/>
  <c r="AX189" i="5" a="1"/>
  <c r="AX189" i="5" s="1"/>
  <c r="AY189" i="5" a="1"/>
  <c r="AY189" i="5" s="1"/>
  <c r="AZ189" i="5" a="1"/>
  <c r="AZ189" i="5" s="1"/>
  <c r="BA189" i="5" a="1"/>
  <c r="BA189" i="5" s="1"/>
  <c r="BB189" i="5" a="1"/>
  <c r="BB189" i="5" s="1"/>
  <c r="BC189" i="5" a="1"/>
  <c r="BC189" i="5" s="1"/>
  <c r="BD189" i="5" a="1"/>
  <c r="BD189" i="5" s="1"/>
  <c r="BE189" i="5" a="1"/>
  <c r="BE189" i="5" s="1"/>
  <c r="BF189" i="5" a="1"/>
  <c r="BF189" i="5" s="1"/>
  <c r="BG189" i="5" a="1"/>
  <c r="BG189" i="5" s="1"/>
  <c r="AF190" i="5" a="1"/>
  <c r="AF190" i="5" s="1"/>
  <c r="AG190" i="5" a="1"/>
  <c r="AG190" i="5" s="1"/>
  <c r="AH190" i="5" a="1"/>
  <c r="AH190" i="5" s="1"/>
  <c r="AI190" i="5" a="1"/>
  <c r="AI190" i="5" s="1"/>
  <c r="AJ190" i="5" a="1"/>
  <c r="AJ190" i="5" s="1"/>
  <c r="AK190" i="5" a="1"/>
  <c r="AK190" i="5" s="1"/>
  <c r="AL190" i="5" a="1"/>
  <c r="AL190" i="5" s="1"/>
  <c r="AM190" i="5" a="1"/>
  <c r="AM190" i="5" s="1"/>
  <c r="AN190" i="5" a="1"/>
  <c r="AN190" i="5" s="1"/>
  <c r="AO190" i="5" a="1"/>
  <c r="AO190" i="5" s="1"/>
  <c r="AP190" i="5" a="1"/>
  <c r="AP190" i="5" s="1"/>
  <c r="AQ190" i="5" a="1"/>
  <c r="AQ190" i="5" s="1"/>
  <c r="AR190" i="5" a="1"/>
  <c r="AR190" i="5" s="1"/>
  <c r="AS190" i="5" a="1"/>
  <c r="AS190" i="5" s="1"/>
  <c r="AT190" i="5" a="1"/>
  <c r="AT190" i="5" s="1"/>
  <c r="AU190" i="5" a="1"/>
  <c r="AU190" i="5" s="1"/>
  <c r="AV190" i="5" a="1"/>
  <c r="AV190" i="5" s="1"/>
  <c r="AW190" i="5" a="1"/>
  <c r="AW190" i="5" s="1"/>
  <c r="AX190" i="5" a="1"/>
  <c r="AX190" i="5" s="1"/>
  <c r="AY190" i="5" a="1"/>
  <c r="AY190" i="5" s="1"/>
  <c r="AZ190" i="5" a="1"/>
  <c r="AZ190" i="5" s="1"/>
  <c r="BA190" i="5" a="1"/>
  <c r="BA190" i="5" s="1"/>
  <c r="BB190" i="5" a="1"/>
  <c r="BB190" i="5" s="1"/>
  <c r="BC190" i="5" a="1"/>
  <c r="BC190" i="5" s="1"/>
  <c r="BD190" i="5" a="1"/>
  <c r="BD190" i="5" s="1"/>
  <c r="BE190" i="5" a="1"/>
  <c r="BE190" i="5" s="1"/>
  <c r="BF190" i="5" a="1"/>
  <c r="BF190" i="5" s="1"/>
  <c r="BG190" i="5" a="1"/>
  <c r="BG190" i="5" s="1"/>
  <c r="AF191" i="5" a="1"/>
  <c r="AF191" i="5" s="1"/>
  <c r="AG191" i="5" a="1"/>
  <c r="AG191" i="5" s="1"/>
  <c r="AH191" i="5" a="1"/>
  <c r="AH191" i="5" s="1"/>
  <c r="AI191" i="5" a="1"/>
  <c r="AI191" i="5" s="1"/>
  <c r="AJ191" i="5" a="1"/>
  <c r="AJ191" i="5" s="1"/>
  <c r="AK191" i="5" a="1"/>
  <c r="AK191" i="5" s="1"/>
  <c r="AL191" i="5" a="1"/>
  <c r="AL191" i="5" s="1"/>
  <c r="AM191" i="5" a="1"/>
  <c r="AM191" i="5" s="1"/>
  <c r="AN191" i="5" a="1"/>
  <c r="AN191" i="5" s="1"/>
  <c r="AO191" i="5" a="1"/>
  <c r="AO191" i="5" s="1"/>
  <c r="AP191" i="5" a="1"/>
  <c r="AP191" i="5" s="1"/>
  <c r="AQ191" i="5" a="1"/>
  <c r="AQ191" i="5" s="1"/>
  <c r="AR191" i="5" a="1"/>
  <c r="AR191" i="5" s="1"/>
  <c r="AS191" i="5" a="1"/>
  <c r="AS191" i="5" s="1"/>
  <c r="AT191" i="5" a="1"/>
  <c r="AT191" i="5" s="1"/>
  <c r="AU191" i="5" a="1"/>
  <c r="AU191" i="5" s="1"/>
  <c r="AV191" i="5" a="1"/>
  <c r="AV191" i="5" s="1"/>
  <c r="AW191" i="5" a="1"/>
  <c r="AW191" i="5" s="1"/>
  <c r="AX191" i="5" a="1"/>
  <c r="AX191" i="5" s="1"/>
  <c r="AY191" i="5" a="1"/>
  <c r="AY191" i="5" s="1"/>
  <c r="AZ191" i="5" a="1"/>
  <c r="AZ191" i="5" s="1"/>
  <c r="BA191" i="5" a="1"/>
  <c r="BA191" i="5" s="1"/>
  <c r="BB191" i="5" a="1"/>
  <c r="BB191" i="5" s="1"/>
  <c r="BC191" i="5" a="1"/>
  <c r="BC191" i="5" s="1"/>
  <c r="BD191" i="5" a="1"/>
  <c r="BD191" i="5" s="1"/>
  <c r="BE191" i="5" a="1"/>
  <c r="BE191" i="5" s="1"/>
  <c r="BF191" i="5" a="1"/>
  <c r="BF191" i="5" s="1"/>
  <c r="BG191" i="5" a="1"/>
  <c r="BG191" i="5" s="1"/>
  <c r="AF192" i="5" a="1"/>
  <c r="AF192" i="5" s="1"/>
  <c r="AG192" i="5" a="1"/>
  <c r="AG192" i="5" s="1"/>
  <c r="AH192" i="5" a="1"/>
  <c r="AH192" i="5" s="1"/>
  <c r="AI192" i="5" a="1"/>
  <c r="AI192" i="5" s="1"/>
  <c r="AJ192" i="5" a="1"/>
  <c r="AJ192" i="5" s="1"/>
  <c r="AK192" i="5" a="1"/>
  <c r="AK192" i="5" s="1"/>
  <c r="AL192" i="5" a="1"/>
  <c r="AL192" i="5" s="1"/>
  <c r="AM192" i="5" a="1"/>
  <c r="AM192" i="5" s="1"/>
  <c r="AN192" i="5" a="1"/>
  <c r="AN192" i="5" s="1"/>
  <c r="AO192" i="5" a="1"/>
  <c r="AO192" i="5" s="1"/>
  <c r="AP192" i="5" a="1"/>
  <c r="AP192" i="5" s="1"/>
  <c r="AQ192" i="5" a="1"/>
  <c r="AQ192" i="5" s="1"/>
  <c r="AR192" i="5" a="1"/>
  <c r="AR192" i="5" s="1"/>
  <c r="AS192" i="5" a="1"/>
  <c r="AS192" i="5" s="1"/>
  <c r="AT192" i="5" a="1"/>
  <c r="AT192" i="5" s="1"/>
  <c r="AU192" i="5" a="1"/>
  <c r="AU192" i="5" s="1"/>
  <c r="AV192" i="5" a="1"/>
  <c r="AV192" i="5" s="1"/>
  <c r="AW192" i="5" a="1"/>
  <c r="AW192" i="5" s="1"/>
  <c r="AX192" i="5" a="1"/>
  <c r="AX192" i="5" s="1"/>
  <c r="AY192" i="5" a="1"/>
  <c r="AY192" i="5" s="1"/>
  <c r="AZ192" i="5" a="1"/>
  <c r="AZ192" i="5" s="1"/>
  <c r="BA192" i="5" a="1"/>
  <c r="BA192" i="5" s="1"/>
  <c r="BB192" i="5" a="1"/>
  <c r="BB192" i="5" s="1"/>
  <c r="BC192" i="5" a="1"/>
  <c r="BC192" i="5" s="1"/>
  <c r="BD192" i="5" a="1"/>
  <c r="BD192" i="5" s="1"/>
  <c r="BE192" i="5" a="1"/>
  <c r="BE192" i="5" s="1"/>
  <c r="BF192" i="5" a="1"/>
  <c r="BF192" i="5" s="1"/>
  <c r="BG192" i="5" a="1"/>
  <c r="BG192" i="5" s="1"/>
  <c r="AF193" i="5" a="1"/>
  <c r="AF193" i="5" s="1"/>
  <c r="AG193" i="5" a="1"/>
  <c r="AG193" i="5" s="1"/>
  <c r="AH193" i="5" a="1"/>
  <c r="AH193" i="5" s="1"/>
  <c r="AI193" i="5" a="1"/>
  <c r="AI193" i="5" s="1"/>
  <c r="AJ193" i="5" a="1"/>
  <c r="AJ193" i="5" s="1"/>
  <c r="AK193" i="5" a="1"/>
  <c r="AK193" i="5" s="1"/>
  <c r="AL193" i="5" a="1"/>
  <c r="AL193" i="5" s="1"/>
  <c r="AM193" i="5" a="1"/>
  <c r="AM193" i="5" s="1"/>
  <c r="AN193" i="5" a="1"/>
  <c r="AN193" i="5" s="1"/>
  <c r="AO193" i="5" a="1"/>
  <c r="AO193" i="5" s="1"/>
  <c r="AP193" i="5" a="1"/>
  <c r="AP193" i="5" s="1"/>
  <c r="AQ193" i="5" a="1"/>
  <c r="AQ193" i="5" s="1"/>
  <c r="AR193" i="5" a="1"/>
  <c r="AR193" i="5" s="1"/>
  <c r="AS193" i="5" a="1"/>
  <c r="AS193" i="5" s="1"/>
  <c r="AT193" i="5" a="1"/>
  <c r="AT193" i="5" s="1"/>
  <c r="AU193" i="5" a="1"/>
  <c r="AU193" i="5" s="1"/>
  <c r="AV193" i="5" a="1"/>
  <c r="AV193" i="5" s="1"/>
  <c r="AW193" i="5" a="1"/>
  <c r="AW193" i="5" s="1"/>
  <c r="AX193" i="5" a="1"/>
  <c r="AX193" i="5" s="1"/>
  <c r="AY193" i="5" a="1"/>
  <c r="AY193" i="5" s="1"/>
  <c r="AZ193" i="5" a="1"/>
  <c r="AZ193" i="5" s="1"/>
  <c r="BA193" i="5" a="1"/>
  <c r="BA193" i="5" s="1"/>
  <c r="BB193" i="5" a="1"/>
  <c r="BB193" i="5" s="1"/>
  <c r="BC193" i="5" a="1"/>
  <c r="BC193" i="5" s="1"/>
  <c r="BD193" i="5" a="1"/>
  <c r="BD193" i="5" s="1"/>
  <c r="BE193" i="5" a="1"/>
  <c r="BE193" i="5" s="1"/>
  <c r="BF193" i="5" a="1"/>
  <c r="BF193" i="5" s="1"/>
  <c r="BG193" i="5" a="1"/>
  <c r="BG193" i="5" s="1"/>
  <c r="AF194" i="5" a="1"/>
  <c r="AF194" i="5" s="1"/>
  <c r="AG194" i="5" a="1"/>
  <c r="AG194" i="5" s="1"/>
  <c r="AH194" i="5" a="1"/>
  <c r="AH194" i="5" s="1"/>
  <c r="AI194" i="5" a="1"/>
  <c r="AI194" i="5" s="1"/>
  <c r="AJ194" i="5" a="1"/>
  <c r="AJ194" i="5" s="1"/>
  <c r="AK194" i="5" a="1"/>
  <c r="AK194" i="5" s="1"/>
  <c r="AL194" i="5" a="1"/>
  <c r="AL194" i="5" s="1"/>
  <c r="AM194" i="5" a="1"/>
  <c r="AM194" i="5" s="1"/>
  <c r="AN194" i="5" a="1"/>
  <c r="AN194" i="5" s="1"/>
  <c r="AO194" i="5" a="1"/>
  <c r="AO194" i="5" s="1"/>
  <c r="AP194" i="5" a="1"/>
  <c r="AP194" i="5" s="1"/>
  <c r="AQ194" i="5" a="1"/>
  <c r="AQ194" i="5" s="1"/>
  <c r="AR194" i="5" a="1"/>
  <c r="AR194" i="5" s="1"/>
  <c r="AS194" i="5" a="1"/>
  <c r="AS194" i="5" s="1"/>
  <c r="AT194" i="5" a="1"/>
  <c r="AT194" i="5" s="1"/>
  <c r="AU194" i="5" a="1"/>
  <c r="AU194" i="5" s="1"/>
  <c r="AV194" i="5" a="1"/>
  <c r="AV194" i="5" s="1"/>
  <c r="AW194" i="5" a="1"/>
  <c r="AW194" i="5" s="1"/>
  <c r="AX194" i="5" a="1"/>
  <c r="AX194" i="5" s="1"/>
  <c r="AY194" i="5" a="1"/>
  <c r="AY194" i="5" s="1"/>
  <c r="AZ194" i="5" a="1"/>
  <c r="AZ194" i="5" s="1"/>
  <c r="BA194" i="5" a="1"/>
  <c r="BA194" i="5" s="1"/>
  <c r="BB194" i="5" a="1"/>
  <c r="BB194" i="5" s="1"/>
  <c r="BC194" i="5" a="1"/>
  <c r="BC194" i="5" s="1"/>
  <c r="BD194" i="5" a="1"/>
  <c r="BD194" i="5" s="1"/>
  <c r="BE194" i="5" a="1"/>
  <c r="BE194" i="5" s="1"/>
  <c r="BF194" i="5" a="1"/>
  <c r="BF194" i="5" s="1"/>
  <c r="BG194" i="5" a="1"/>
  <c r="BG194" i="5" s="1"/>
  <c r="AF195" i="5" a="1"/>
  <c r="AF195" i="5" s="1"/>
  <c r="AG195" i="5" a="1"/>
  <c r="AG195" i="5" s="1"/>
  <c r="AH195" i="5" a="1"/>
  <c r="AH195" i="5" s="1"/>
  <c r="AI195" i="5" a="1"/>
  <c r="AI195" i="5" s="1"/>
  <c r="AJ195" i="5" a="1"/>
  <c r="AJ195" i="5" s="1"/>
  <c r="AK195" i="5" a="1"/>
  <c r="AK195" i="5" s="1"/>
  <c r="AL195" i="5" a="1"/>
  <c r="AL195" i="5" s="1"/>
  <c r="AM195" i="5" a="1"/>
  <c r="AM195" i="5" s="1"/>
  <c r="AN195" i="5" a="1"/>
  <c r="AN195" i="5" s="1"/>
  <c r="AO195" i="5" a="1"/>
  <c r="AO195" i="5" s="1"/>
  <c r="AP195" i="5" a="1"/>
  <c r="AP195" i="5" s="1"/>
  <c r="AQ195" i="5" a="1"/>
  <c r="AQ195" i="5" s="1"/>
  <c r="AR195" i="5" a="1"/>
  <c r="AR195" i="5" s="1"/>
  <c r="AS195" i="5" a="1"/>
  <c r="AS195" i="5" s="1"/>
  <c r="AT195" i="5" a="1"/>
  <c r="AT195" i="5" s="1"/>
  <c r="AU195" i="5" a="1"/>
  <c r="AU195" i="5" s="1"/>
  <c r="AV195" i="5" a="1"/>
  <c r="AV195" i="5" s="1"/>
  <c r="AW195" i="5" a="1"/>
  <c r="AW195" i="5" s="1"/>
  <c r="AX195" i="5" a="1"/>
  <c r="AX195" i="5" s="1"/>
  <c r="AY195" i="5" a="1"/>
  <c r="AY195" i="5" s="1"/>
  <c r="AZ195" i="5" a="1"/>
  <c r="AZ195" i="5" s="1"/>
  <c r="BA195" i="5" a="1"/>
  <c r="BA195" i="5" s="1"/>
  <c r="BB195" i="5" a="1"/>
  <c r="BB195" i="5" s="1"/>
  <c r="BC195" i="5" a="1"/>
  <c r="BC195" i="5" s="1"/>
  <c r="BD195" i="5" a="1"/>
  <c r="BD195" i="5" s="1"/>
  <c r="BE195" i="5" a="1"/>
  <c r="BE195" i="5" s="1"/>
  <c r="BF195" i="5" a="1"/>
  <c r="BF195" i="5" s="1"/>
  <c r="BG195" i="5" a="1"/>
  <c r="BG195" i="5" s="1"/>
  <c r="AF196" i="5" a="1"/>
  <c r="AF196" i="5" s="1"/>
  <c r="AG196" i="5" a="1"/>
  <c r="AG196" i="5" s="1"/>
  <c r="AH196" i="5" a="1"/>
  <c r="AH196" i="5" s="1"/>
  <c r="AI196" i="5" a="1"/>
  <c r="AI196" i="5" s="1"/>
  <c r="AJ196" i="5" a="1"/>
  <c r="AJ196" i="5" s="1"/>
  <c r="AK196" i="5" a="1"/>
  <c r="AK196" i="5" s="1"/>
  <c r="AL196" i="5" a="1"/>
  <c r="AL196" i="5" s="1"/>
  <c r="AM196" i="5" a="1"/>
  <c r="AM196" i="5" s="1"/>
  <c r="AN196" i="5" a="1"/>
  <c r="AN196" i="5" s="1"/>
  <c r="AO196" i="5" a="1"/>
  <c r="AO196" i="5" s="1"/>
  <c r="AP196" i="5" a="1"/>
  <c r="AP196" i="5" s="1"/>
  <c r="AQ196" i="5" a="1"/>
  <c r="AQ196" i="5" s="1"/>
  <c r="AR196" i="5" a="1"/>
  <c r="AR196" i="5" s="1"/>
  <c r="AS196" i="5" a="1"/>
  <c r="AS196" i="5" s="1"/>
  <c r="AT196" i="5" a="1"/>
  <c r="AT196" i="5" s="1"/>
  <c r="AU196" i="5" a="1"/>
  <c r="AU196" i="5" s="1"/>
  <c r="AV196" i="5" a="1"/>
  <c r="AV196" i="5" s="1"/>
  <c r="AW196" i="5" a="1"/>
  <c r="AW196" i="5" s="1"/>
  <c r="AX196" i="5" a="1"/>
  <c r="AX196" i="5" s="1"/>
  <c r="AY196" i="5" a="1"/>
  <c r="AY196" i="5" s="1"/>
  <c r="AZ196" i="5" a="1"/>
  <c r="AZ196" i="5" s="1"/>
  <c r="BA196" i="5" a="1"/>
  <c r="BA196" i="5" s="1"/>
  <c r="BB196" i="5" a="1"/>
  <c r="BB196" i="5" s="1"/>
  <c r="BC196" i="5" a="1"/>
  <c r="BC196" i="5" s="1"/>
  <c r="BD196" i="5" a="1"/>
  <c r="BD196" i="5" s="1"/>
  <c r="BE196" i="5" a="1"/>
  <c r="BE196" i="5" s="1"/>
  <c r="BF196" i="5" a="1"/>
  <c r="BF196" i="5" s="1"/>
  <c r="BG196" i="5" a="1"/>
  <c r="BG196" i="5" s="1"/>
  <c r="AF197" i="5" a="1"/>
  <c r="AF197" i="5" s="1"/>
  <c r="AG197" i="5" a="1"/>
  <c r="AG197" i="5" s="1"/>
  <c r="AH197" i="5" a="1"/>
  <c r="AH197" i="5" s="1"/>
  <c r="AI197" i="5" a="1"/>
  <c r="AI197" i="5" s="1"/>
  <c r="AJ197" i="5" a="1"/>
  <c r="AJ197" i="5" s="1"/>
  <c r="AK197" i="5" a="1"/>
  <c r="AK197" i="5" s="1"/>
  <c r="AL197" i="5" a="1"/>
  <c r="AL197" i="5" s="1"/>
  <c r="AM197" i="5" a="1"/>
  <c r="AM197" i="5" s="1"/>
  <c r="AN197" i="5" a="1"/>
  <c r="AN197" i="5" s="1"/>
  <c r="AO197" i="5" a="1"/>
  <c r="AO197" i="5" s="1"/>
  <c r="AP197" i="5" a="1"/>
  <c r="AP197" i="5" s="1"/>
  <c r="AQ197" i="5" a="1"/>
  <c r="AQ197" i="5" s="1"/>
  <c r="AR197" i="5" a="1"/>
  <c r="AR197" i="5" s="1"/>
  <c r="AS197" i="5" a="1"/>
  <c r="AS197" i="5" s="1"/>
  <c r="AT197" i="5" a="1"/>
  <c r="AT197" i="5" s="1"/>
  <c r="AU197" i="5" a="1"/>
  <c r="AU197" i="5" s="1"/>
  <c r="AV197" i="5" a="1"/>
  <c r="AV197" i="5" s="1"/>
  <c r="AW197" i="5" a="1"/>
  <c r="AW197" i="5" s="1"/>
  <c r="AX197" i="5" a="1"/>
  <c r="AX197" i="5" s="1"/>
  <c r="AY197" i="5" a="1"/>
  <c r="AY197" i="5" s="1"/>
  <c r="AZ197" i="5" a="1"/>
  <c r="AZ197" i="5" s="1"/>
  <c r="BA197" i="5" a="1"/>
  <c r="BA197" i="5" s="1"/>
  <c r="BB197" i="5" a="1"/>
  <c r="BB197" i="5" s="1"/>
  <c r="BC197" i="5" a="1"/>
  <c r="BC197" i="5" s="1"/>
  <c r="BD197" i="5" a="1"/>
  <c r="BD197" i="5" s="1"/>
  <c r="BE197" i="5" a="1"/>
  <c r="BE197" i="5" s="1"/>
  <c r="BF197" i="5" a="1"/>
  <c r="BF197" i="5" s="1"/>
  <c r="BG197" i="5" a="1"/>
  <c r="BG197" i="5" s="1"/>
  <c r="AF198" i="5" a="1"/>
  <c r="AF198" i="5" s="1"/>
  <c r="AG198" i="5" a="1"/>
  <c r="AG198" i="5" s="1"/>
  <c r="AH198" i="5" a="1"/>
  <c r="AH198" i="5" s="1"/>
  <c r="AI198" i="5" a="1"/>
  <c r="AI198" i="5" s="1"/>
  <c r="AJ198" i="5" a="1"/>
  <c r="AJ198" i="5" s="1"/>
  <c r="AK198" i="5" a="1"/>
  <c r="AK198" i="5" s="1"/>
  <c r="AL198" i="5" a="1"/>
  <c r="AL198" i="5" s="1"/>
  <c r="AM198" i="5" a="1"/>
  <c r="AM198" i="5" s="1"/>
  <c r="AN198" i="5" a="1"/>
  <c r="AN198" i="5" s="1"/>
  <c r="AO198" i="5" a="1"/>
  <c r="AO198" i="5" s="1"/>
  <c r="AP198" i="5" a="1"/>
  <c r="AP198" i="5" s="1"/>
  <c r="AQ198" i="5" a="1"/>
  <c r="AQ198" i="5" s="1"/>
  <c r="AR198" i="5" a="1"/>
  <c r="AR198" i="5" s="1"/>
  <c r="AS198" i="5" a="1"/>
  <c r="AS198" i="5" s="1"/>
  <c r="AT198" i="5" a="1"/>
  <c r="AT198" i="5" s="1"/>
  <c r="AU198" i="5" a="1"/>
  <c r="AU198" i="5" s="1"/>
  <c r="AV198" i="5" a="1"/>
  <c r="AV198" i="5" s="1"/>
  <c r="AW198" i="5" a="1"/>
  <c r="AW198" i="5" s="1"/>
  <c r="AX198" i="5" a="1"/>
  <c r="AX198" i="5" s="1"/>
  <c r="AY198" i="5" a="1"/>
  <c r="AY198" i="5" s="1"/>
  <c r="AZ198" i="5" a="1"/>
  <c r="AZ198" i="5" s="1"/>
  <c r="BA198" i="5" a="1"/>
  <c r="BA198" i="5" s="1"/>
  <c r="BB198" i="5" a="1"/>
  <c r="BB198" i="5" s="1"/>
  <c r="BC198" i="5" a="1"/>
  <c r="BC198" i="5" s="1"/>
  <c r="BD198" i="5" a="1"/>
  <c r="BD198" i="5" s="1"/>
  <c r="BE198" i="5" a="1"/>
  <c r="BE198" i="5" s="1"/>
  <c r="BF198" i="5" a="1"/>
  <c r="BF198" i="5" s="1"/>
  <c r="BG198" i="5" a="1"/>
  <c r="BG198" i="5" s="1"/>
  <c r="AF199" i="5" a="1"/>
  <c r="AF199" i="5" s="1"/>
  <c r="AG199" i="5" a="1"/>
  <c r="AG199" i="5" s="1"/>
  <c r="AH199" i="5" a="1"/>
  <c r="AH199" i="5" s="1"/>
  <c r="AI199" i="5" a="1"/>
  <c r="AI199" i="5" s="1"/>
  <c r="AJ199" i="5" a="1"/>
  <c r="AJ199" i="5" s="1"/>
  <c r="AK199" i="5" a="1"/>
  <c r="AK199" i="5" s="1"/>
  <c r="AL199" i="5" a="1"/>
  <c r="AL199" i="5" s="1"/>
  <c r="AM199" i="5" a="1"/>
  <c r="AM199" i="5" s="1"/>
  <c r="AN199" i="5" a="1"/>
  <c r="AN199" i="5" s="1"/>
  <c r="AO199" i="5" a="1"/>
  <c r="AO199" i="5" s="1"/>
  <c r="AP199" i="5" a="1"/>
  <c r="AP199" i="5" s="1"/>
  <c r="AQ199" i="5" a="1"/>
  <c r="AQ199" i="5" s="1"/>
  <c r="AR199" i="5" a="1"/>
  <c r="AR199" i="5" s="1"/>
  <c r="AS199" i="5" a="1"/>
  <c r="AS199" i="5" s="1"/>
  <c r="AT199" i="5" a="1"/>
  <c r="AT199" i="5" s="1"/>
  <c r="AU199" i="5" a="1"/>
  <c r="AU199" i="5" s="1"/>
  <c r="AV199" i="5" a="1"/>
  <c r="AV199" i="5" s="1"/>
  <c r="AW199" i="5" a="1"/>
  <c r="AW199" i="5" s="1"/>
  <c r="AX199" i="5" a="1"/>
  <c r="AX199" i="5" s="1"/>
  <c r="AY199" i="5" a="1"/>
  <c r="AY199" i="5" s="1"/>
  <c r="AZ199" i="5" a="1"/>
  <c r="AZ199" i="5" s="1"/>
  <c r="BA199" i="5" a="1"/>
  <c r="BA199" i="5" s="1"/>
  <c r="BB199" i="5" a="1"/>
  <c r="BB199" i="5" s="1"/>
  <c r="BC199" i="5" a="1"/>
  <c r="BC199" i="5" s="1"/>
  <c r="BD199" i="5" a="1"/>
  <c r="BD199" i="5" s="1"/>
  <c r="BE199" i="5" a="1"/>
  <c r="BE199" i="5" s="1"/>
  <c r="BF199" i="5" a="1"/>
  <c r="BF199" i="5" s="1"/>
  <c r="BG199" i="5" a="1"/>
  <c r="BG199" i="5" s="1"/>
  <c r="AF200" i="5" a="1"/>
  <c r="AF200" i="5" s="1"/>
  <c r="AG200" i="5" a="1"/>
  <c r="AG200" i="5" s="1"/>
  <c r="AH200" i="5" a="1"/>
  <c r="AH200" i="5" s="1"/>
  <c r="AI200" i="5" a="1"/>
  <c r="AI200" i="5" s="1"/>
  <c r="AJ200" i="5" a="1"/>
  <c r="AJ200" i="5" s="1"/>
  <c r="AK200" i="5" a="1"/>
  <c r="AK200" i="5" s="1"/>
  <c r="AL200" i="5" a="1"/>
  <c r="AL200" i="5" s="1"/>
  <c r="AM200" i="5" a="1"/>
  <c r="AM200" i="5" s="1"/>
  <c r="AN200" i="5" a="1"/>
  <c r="AN200" i="5" s="1"/>
  <c r="AO200" i="5" a="1"/>
  <c r="AO200" i="5" s="1"/>
  <c r="AP200" i="5" a="1"/>
  <c r="AP200" i="5" s="1"/>
  <c r="AQ200" i="5" a="1"/>
  <c r="AQ200" i="5" s="1"/>
  <c r="AR200" i="5" a="1"/>
  <c r="AR200" i="5" s="1"/>
  <c r="AS200" i="5" a="1"/>
  <c r="AS200" i="5" s="1"/>
  <c r="AT200" i="5" a="1"/>
  <c r="AT200" i="5" s="1"/>
  <c r="AU200" i="5" a="1"/>
  <c r="AU200" i="5" s="1"/>
  <c r="AV200" i="5" a="1"/>
  <c r="AV200" i="5" s="1"/>
  <c r="AW200" i="5" a="1"/>
  <c r="AW200" i="5" s="1"/>
  <c r="AX200" i="5" a="1"/>
  <c r="AX200" i="5" s="1"/>
  <c r="AY200" i="5" a="1"/>
  <c r="AY200" i="5" s="1"/>
  <c r="AZ200" i="5" a="1"/>
  <c r="AZ200" i="5" s="1"/>
  <c r="BA200" i="5" a="1"/>
  <c r="BA200" i="5" s="1"/>
  <c r="BB200" i="5" a="1"/>
  <c r="BB200" i="5" s="1"/>
  <c r="BC200" i="5" a="1"/>
  <c r="BC200" i="5" s="1"/>
  <c r="BD200" i="5" a="1"/>
  <c r="BD200" i="5" s="1"/>
  <c r="BE200" i="5" a="1"/>
  <c r="BE200" i="5" s="1"/>
  <c r="BF200" i="5" a="1"/>
  <c r="BF200" i="5" s="1"/>
  <c r="BG200" i="5" a="1"/>
  <c r="BG200" i="5" s="1"/>
  <c r="AF201" i="5" a="1"/>
  <c r="AF201" i="5" s="1"/>
  <c r="AG201" i="5" a="1"/>
  <c r="AG201" i="5" s="1"/>
  <c r="AH201" i="5" a="1"/>
  <c r="AH201" i="5" s="1"/>
  <c r="AI201" i="5" a="1"/>
  <c r="AI201" i="5" s="1"/>
  <c r="AJ201" i="5" a="1"/>
  <c r="AJ201" i="5" s="1"/>
  <c r="AK201" i="5" a="1"/>
  <c r="AK201" i="5" s="1"/>
  <c r="AL201" i="5" a="1"/>
  <c r="AL201" i="5" s="1"/>
  <c r="AM201" i="5" a="1"/>
  <c r="AM201" i="5" s="1"/>
  <c r="AN201" i="5" a="1"/>
  <c r="AN201" i="5" s="1"/>
  <c r="AO201" i="5" a="1"/>
  <c r="AO201" i="5" s="1"/>
  <c r="AP201" i="5" a="1"/>
  <c r="AP201" i="5" s="1"/>
  <c r="AQ201" i="5" a="1"/>
  <c r="AQ201" i="5" s="1"/>
  <c r="AR201" i="5" a="1"/>
  <c r="AR201" i="5" s="1"/>
  <c r="AS201" i="5" a="1"/>
  <c r="AS201" i="5" s="1"/>
  <c r="AT201" i="5" a="1"/>
  <c r="AT201" i="5" s="1"/>
  <c r="AU201" i="5" a="1"/>
  <c r="AU201" i="5" s="1"/>
  <c r="AV201" i="5" a="1"/>
  <c r="AV201" i="5" s="1"/>
  <c r="AW201" i="5" a="1"/>
  <c r="AW201" i="5" s="1"/>
  <c r="AX201" i="5" a="1"/>
  <c r="AX201" i="5" s="1"/>
  <c r="AY201" i="5" a="1"/>
  <c r="AY201" i="5" s="1"/>
  <c r="AZ201" i="5" a="1"/>
  <c r="AZ201" i="5" s="1"/>
  <c r="BA201" i="5" a="1"/>
  <c r="BA201" i="5" s="1"/>
  <c r="BB201" i="5" a="1"/>
  <c r="BB201" i="5" s="1"/>
  <c r="BC201" i="5" a="1"/>
  <c r="BC201" i="5" s="1"/>
  <c r="BD201" i="5" a="1"/>
  <c r="BD201" i="5" s="1"/>
  <c r="BE201" i="5" a="1"/>
  <c r="BE201" i="5" s="1"/>
  <c r="BF201" i="5" a="1"/>
  <c r="BF201" i="5" s="1"/>
  <c r="BG201" i="5" a="1"/>
  <c r="BG201" i="5" s="1"/>
  <c r="AF202" i="5" a="1"/>
  <c r="AF202" i="5" s="1"/>
  <c r="AG202" i="5" a="1"/>
  <c r="AG202" i="5" s="1"/>
  <c r="AH202" i="5" a="1"/>
  <c r="AH202" i="5" s="1"/>
  <c r="AI202" i="5" a="1"/>
  <c r="AI202" i="5" s="1"/>
  <c r="AJ202" i="5" a="1"/>
  <c r="AJ202" i="5" s="1"/>
  <c r="AK202" i="5" a="1"/>
  <c r="AK202" i="5" s="1"/>
  <c r="AL202" i="5" a="1"/>
  <c r="AL202" i="5" s="1"/>
  <c r="AM202" i="5" a="1"/>
  <c r="AM202" i="5" s="1"/>
  <c r="AN202" i="5" a="1"/>
  <c r="AN202" i="5" s="1"/>
  <c r="AO202" i="5" a="1"/>
  <c r="AO202" i="5" s="1"/>
  <c r="AP202" i="5" a="1"/>
  <c r="AP202" i="5" s="1"/>
  <c r="AQ202" i="5" a="1"/>
  <c r="AQ202" i="5" s="1"/>
  <c r="AR202" i="5" a="1"/>
  <c r="AR202" i="5" s="1"/>
  <c r="AS202" i="5" a="1"/>
  <c r="AS202" i="5" s="1"/>
  <c r="AT202" i="5" a="1"/>
  <c r="AT202" i="5" s="1"/>
  <c r="AU202" i="5" a="1"/>
  <c r="AU202" i="5" s="1"/>
  <c r="AV202" i="5" a="1"/>
  <c r="AV202" i="5" s="1"/>
  <c r="AW202" i="5" a="1"/>
  <c r="AW202" i="5" s="1"/>
  <c r="AX202" i="5" a="1"/>
  <c r="AX202" i="5" s="1"/>
  <c r="AY202" i="5" a="1"/>
  <c r="AY202" i="5" s="1"/>
  <c r="AZ202" i="5" a="1"/>
  <c r="AZ202" i="5" s="1"/>
  <c r="BA202" i="5" a="1"/>
  <c r="BA202" i="5" s="1"/>
  <c r="BB202" i="5" a="1"/>
  <c r="BB202" i="5" s="1"/>
  <c r="BC202" i="5" a="1"/>
  <c r="BC202" i="5" s="1"/>
  <c r="BD202" i="5" a="1"/>
  <c r="BD202" i="5" s="1"/>
  <c r="BE202" i="5" a="1"/>
  <c r="BE202" i="5" s="1"/>
  <c r="BF202" i="5" a="1"/>
  <c r="BF202" i="5" s="1"/>
  <c r="BG202" i="5" a="1"/>
  <c r="BG202" i="5" s="1"/>
  <c r="AF203" i="5" a="1"/>
  <c r="AF203" i="5" s="1"/>
  <c r="AG203" i="5" a="1"/>
  <c r="AG203" i="5" s="1"/>
  <c r="AH203" i="5" a="1"/>
  <c r="AH203" i="5" s="1"/>
  <c r="AI203" i="5" a="1"/>
  <c r="AI203" i="5" s="1"/>
  <c r="AJ203" i="5" a="1"/>
  <c r="AJ203" i="5" s="1"/>
  <c r="AK203" i="5" a="1"/>
  <c r="AK203" i="5" s="1"/>
  <c r="AL203" i="5" a="1"/>
  <c r="AL203" i="5" s="1"/>
  <c r="AM203" i="5" a="1"/>
  <c r="AM203" i="5" s="1"/>
  <c r="AN203" i="5" a="1"/>
  <c r="AN203" i="5" s="1"/>
  <c r="AO203" i="5" a="1"/>
  <c r="AO203" i="5" s="1"/>
  <c r="AP203" i="5" a="1"/>
  <c r="AP203" i="5" s="1"/>
  <c r="AQ203" i="5" a="1"/>
  <c r="AQ203" i="5" s="1"/>
  <c r="AR203" i="5" a="1"/>
  <c r="AR203" i="5" s="1"/>
  <c r="AS203" i="5" a="1"/>
  <c r="AS203" i="5" s="1"/>
  <c r="AT203" i="5" a="1"/>
  <c r="AT203" i="5" s="1"/>
  <c r="AU203" i="5" a="1"/>
  <c r="AU203" i="5" s="1"/>
  <c r="AV203" i="5" a="1"/>
  <c r="AV203" i="5" s="1"/>
  <c r="AW203" i="5" a="1"/>
  <c r="AW203" i="5" s="1"/>
  <c r="AX203" i="5" a="1"/>
  <c r="AX203" i="5" s="1"/>
  <c r="AY203" i="5" a="1"/>
  <c r="AY203" i="5" s="1"/>
  <c r="AZ203" i="5" a="1"/>
  <c r="AZ203" i="5" s="1"/>
  <c r="BA203" i="5" a="1"/>
  <c r="BA203" i="5" s="1"/>
  <c r="BB203" i="5" a="1"/>
  <c r="BB203" i="5" s="1"/>
  <c r="BC203" i="5" a="1"/>
  <c r="BC203" i="5" s="1"/>
  <c r="BD203" i="5" a="1"/>
  <c r="BD203" i="5" s="1"/>
  <c r="BE203" i="5" a="1"/>
  <c r="BE203" i="5" s="1"/>
  <c r="BF203" i="5" a="1"/>
  <c r="BF203" i="5" s="1"/>
  <c r="BG203" i="5" a="1"/>
  <c r="BG203" i="5" s="1"/>
  <c r="AF204" i="5" a="1"/>
  <c r="AF204" i="5" s="1"/>
  <c r="AG204" i="5" a="1"/>
  <c r="AG204" i="5" s="1"/>
  <c r="AH204" i="5" a="1"/>
  <c r="AH204" i="5" s="1"/>
  <c r="AI204" i="5" a="1"/>
  <c r="AI204" i="5" s="1"/>
  <c r="AJ204" i="5" a="1"/>
  <c r="AJ204" i="5" s="1"/>
  <c r="AK204" i="5" a="1"/>
  <c r="AK204" i="5" s="1"/>
  <c r="AL204" i="5" a="1"/>
  <c r="AL204" i="5" s="1"/>
  <c r="AM204" i="5" a="1"/>
  <c r="AM204" i="5" s="1"/>
  <c r="AN204" i="5" a="1"/>
  <c r="AN204" i="5" s="1"/>
  <c r="AO204" i="5" a="1"/>
  <c r="AO204" i="5" s="1"/>
  <c r="AP204" i="5" a="1"/>
  <c r="AP204" i="5" s="1"/>
  <c r="AQ204" i="5" a="1"/>
  <c r="AQ204" i="5" s="1"/>
  <c r="AR204" i="5" a="1"/>
  <c r="AR204" i="5" s="1"/>
  <c r="AS204" i="5" a="1"/>
  <c r="AS204" i="5" s="1"/>
  <c r="AT204" i="5" a="1"/>
  <c r="AT204" i="5" s="1"/>
  <c r="AU204" i="5" a="1"/>
  <c r="AU204" i="5" s="1"/>
  <c r="AV204" i="5" a="1"/>
  <c r="AV204" i="5" s="1"/>
  <c r="AW204" i="5" a="1"/>
  <c r="AW204" i="5" s="1"/>
  <c r="AX204" i="5" a="1"/>
  <c r="AX204" i="5" s="1"/>
  <c r="AY204" i="5" a="1"/>
  <c r="AY204" i="5" s="1"/>
  <c r="AZ204" i="5" a="1"/>
  <c r="AZ204" i="5" s="1"/>
  <c r="BA204" i="5" a="1"/>
  <c r="BA204" i="5" s="1"/>
  <c r="BB204" i="5" a="1"/>
  <c r="BB204" i="5" s="1"/>
  <c r="BC204" i="5" a="1"/>
  <c r="BC204" i="5" s="1"/>
  <c r="BD204" i="5" a="1"/>
  <c r="BD204" i="5" s="1"/>
  <c r="BE204" i="5" a="1"/>
  <c r="BE204" i="5" s="1"/>
  <c r="BF204" i="5" a="1"/>
  <c r="BF204" i="5" s="1"/>
  <c r="BG204" i="5" a="1"/>
  <c r="BG204" i="5" s="1"/>
  <c r="AF205" i="5" a="1"/>
  <c r="AF205" i="5" s="1"/>
  <c r="AG205" i="5" a="1"/>
  <c r="AG205" i="5" s="1"/>
  <c r="AH205" i="5" a="1"/>
  <c r="AH205" i="5" s="1"/>
  <c r="AI205" i="5" a="1"/>
  <c r="AI205" i="5" s="1"/>
  <c r="AJ205" i="5" a="1"/>
  <c r="AJ205" i="5" s="1"/>
  <c r="AK205" i="5" a="1"/>
  <c r="AK205" i="5" s="1"/>
  <c r="AL205" i="5" a="1"/>
  <c r="AL205" i="5" s="1"/>
  <c r="AM205" i="5" a="1"/>
  <c r="AM205" i="5" s="1"/>
  <c r="AN205" i="5" a="1"/>
  <c r="AN205" i="5" s="1"/>
  <c r="AO205" i="5" a="1"/>
  <c r="AO205" i="5" s="1"/>
  <c r="AP205" i="5" a="1"/>
  <c r="AP205" i="5" s="1"/>
  <c r="AQ205" i="5" a="1"/>
  <c r="AQ205" i="5" s="1"/>
  <c r="AR205" i="5" a="1"/>
  <c r="AR205" i="5" s="1"/>
  <c r="AS205" i="5" a="1"/>
  <c r="AS205" i="5" s="1"/>
  <c r="AT205" i="5" a="1"/>
  <c r="AT205" i="5" s="1"/>
  <c r="AU205" i="5" a="1"/>
  <c r="AU205" i="5" s="1"/>
  <c r="AV205" i="5" a="1"/>
  <c r="AV205" i="5" s="1"/>
  <c r="AW205" i="5" a="1"/>
  <c r="AW205" i="5" s="1"/>
  <c r="AX205" i="5" a="1"/>
  <c r="AX205" i="5" s="1"/>
  <c r="AY205" i="5" a="1"/>
  <c r="AY205" i="5" s="1"/>
  <c r="AZ205" i="5" a="1"/>
  <c r="AZ205" i="5" s="1"/>
  <c r="BA205" i="5" a="1"/>
  <c r="BA205" i="5" s="1"/>
  <c r="BB205" i="5" a="1"/>
  <c r="BB205" i="5" s="1"/>
  <c r="BC205" i="5" a="1"/>
  <c r="BC205" i="5" s="1"/>
  <c r="BD205" i="5" a="1"/>
  <c r="BD205" i="5" s="1"/>
  <c r="BE205" i="5" a="1"/>
  <c r="BE205" i="5" s="1"/>
  <c r="BF205" i="5" a="1"/>
  <c r="BF205" i="5" s="1"/>
  <c r="BG205" i="5" a="1"/>
  <c r="BG205" i="5" s="1"/>
  <c r="AF206" i="5" a="1"/>
  <c r="AF206" i="5" s="1"/>
  <c r="AG206" i="5" a="1"/>
  <c r="AG206" i="5" s="1"/>
  <c r="AH206" i="5" a="1"/>
  <c r="AH206" i="5" s="1"/>
  <c r="AI206" i="5" a="1"/>
  <c r="AI206" i="5" s="1"/>
  <c r="AJ206" i="5" a="1"/>
  <c r="AJ206" i="5" s="1"/>
  <c r="AK206" i="5" a="1"/>
  <c r="AK206" i="5" s="1"/>
  <c r="AL206" i="5" a="1"/>
  <c r="AL206" i="5" s="1"/>
  <c r="AM206" i="5" a="1"/>
  <c r="AM206" i="5" s="1"/>
  <c r="AN206" i="5" a="1"/>
  <c r="AN206" i="5" s="1"/>
  <c r="AO206" i="5" a="1"/>
  <c r="AO206" i="5" s="1"/>
  <c r="AP206" i="5" a="1"/>
  <c r="AP206" i="5" s="1"/>
  <c r="AQ206" i="5" a="1"/>
  <c r="AQ206" i="5" s="1"/>
  <c r="AR206" i="5" a="1"/>
  <c r="AR206" i="5" s="1"/>
  <c r="AS206" i="5" a="1"/>
  <c r="AS206" i="5" s="1"/>
  <c r="AT206" i="5" a="1"/>
  <c r="AT206" i="5" s="1"/>
  <c r="AU206" i="5" a="1"/>
  <c r="AU206" i="5" s="1"/>
  <c r="AV206" i="5" a="1"/>
  <c r="AV206" i="5" s="1"/>
  <c r="AW206" i="5" a="1"/>
  <c r="AW206" i="5" s="1"/>
  <c r="AX206" i="5" a="1"/>
  <c r="AX206" i="5" s="1"/>
  <c r="AY206" i="5" a="1"/>
  <c r="AY206" i="5" s="1"/>
  <c r="AZ206" i="5" a="1"/>
  <c r="AZ206" i="5" s="1"/>
  <c r="BA206" i="5" a="1"/>
  <c r="BA206" i="5" s="1"/>
  <c r="BB206" i="5" a="1"/>
  <c r="BB206" i="5" s="1"/>
  <c r="BC206" i="5" a="1"/>
  <c r="BC206" i="5" s="1"/>
  <c r="BD206" i="5" a="1"/>
  <c r="BD206" i="5" s="1"/>
  <c r="BE206" i="5" a="1"/>
  <c r="BE206" i="5" s="1"/>
  <c r="BF206" i="5" a="1"/>
  <c r="BF206" i="5" s="1"/>
  <c r="BG206" i="5" a="1"/>
  <c r="BG206" i="5" s="1"/>
  <c r="AF207" i="5" a="1"/>
  <c r="AF207" i="5" s="1"/>
  <c r="AG207" i="5" a="1"/>
  <c r="AG207" i="5" s="1"/>
  <c r="AH207" i="5" a="1"/>
  <c r="AH207" i="5" s="1"/>
  <c r="AI207" i="5" a="1"/>
  <c r="AI207" i="5" s="1"/>
  <c r="AJ207" i="5" a="1"/>
  <c r="AJ207" i="5" s="1"/>
  <c r="AK207" i="5" a="1"/>
  <c r="AK207" i="5" s="1"/>
  <c r="AL207" i="5" a="1"/>
  <c r="AL207" i="5" s="1"/>
  <c r="AM207" i="5" a="1"/>
  <c r="AM207" i="5" s="1"/>
  <c r="AN207" i="5" a="1"/>
  <c r="AN207" i="5" s="1"/>
  <c r="AO207" i="5" a="1"/>
  <c r="AO207" i="5" s="1"/>
  <c r="AP207" i="5" a="1"/>
  <c r="AP207" i="5" s="1"/>
  <c r="AQ207" i="5" a="1"/>
  <c r="AQ207" i="5" s="1"/>
  <c r="AR207" i="5" a="1"/>
  <c r="AR207" i="5" s="1"/>
  <c r="AS207" i="5" a="1"/>
  <c r="AS207" i="5" s="1"/>
  <c r="AT207" i="5" a="1"/>
  <c r="AT207" i="5" s="1"/>
  <c r="AU207" i="5" a="1"/>
  <c r="AU207" i="5" s="1"/>
  <c r="AV207" i="5" a="1"/>
  <c r="AV207" i="5" s="1"/>
  <c r="AW207" i="5" a="1"/>
  <c r="AW207" i="5" s="1"/>
  <c r="AX207" i="5" a="1"/>
  <c r="AX207" i="5" s="1"/>
  <c r="AY207" i="5" a="1"/>
  <c r="AY207" i="5" s="1"/>
  <c r="AZ207" i="5" a="1"/>
  <c r="AZ207" i="5" s="1"/>
  <c r="BA207" i="5" a="1"/>
  <c r="BA207" i="5" s="1"/>
  <c r="BB207" i="5" a="1"/>
  <c r="BB207" i="5" s="1"/>
  <c r="BC207" i="5" a="1"/>
  <c r="BC207" i="5" s="1"/>
  <c r="BD207" i="5" a="1"/>
  <c r="BD207" i="5" s="1"/>
  <c r="BE207" i="5" a="1"/>
  <c r="BE207" i="5" s="1"/>
  <c r="BF207" i="5" a="1"/>
  <c r="BF207" i="5" s="1"/>
  <c r="BG207" i="5" a="1"/>
  <c r="BG207" i="5" s="1"/>
  <c r="AF208" i="5" a="1"/>
  <c r="AF208" i="5" s="1"/>
  <c r="AG208" i="5" a="1"/>
  <c r="AG208" i="5" s="1"/>
  <c r="AH208" i="5" a="1"/>
  <c r="AH208" i="5" s="1"/>
  <c r="AI208" i="5" a="1"/>
  <c r="AI208" i="5" s="1"/>
  <c r="AJ208" i="5" a="1"/>
  <c r="AJ208" i="5" s="1"/>
  <c r="AK208" i="5" a="1"/>
  <c r="AK208" i="5" s="1"/>
  <c r="AL208" i="5" a="1"/>
  <c r="AL208" i="5" s="1"/>
  <c r="AM208" i="5" a="1"/>
  <c r="AM208" i="5" s="1"/>
  <c r="AN208" i="5" a="1"/>
  <c r="AN208" i="5" s="1"/>
  <c r="AO208" i="5" a="1"/>
  <c r="AO208" i="5" s="1"/>
  <c r="AP208" i="5" a="1"/>
  <c r="AP208" i="5" s="1"/>
  <c r="AQ208" i="5" a="1"/>
  <c r="AQ208" i="5" s="1"/>
  <c r="AR208" i="5" a="1"/>
  <c r="AR208" i="5" s="1"/>
  <c r="AS208" i="5" a="1"/>
  <c r="AS208" i="5" s="1"/>
  <c r="AT208" i="5" a="1"/>
  <c r="AT208" i="5" s="1"/>
  <c r="AU208" i="5" a="1"/>
  <c r="AU208" i="5" s="1"/>
  <c r="AV208" i="5" a="1"/>
  <c r="AV208" i="5" s="1"/>
  <c r="AW208" i="5" a="1"/>
  <c r="AW208" i="5" s="1"/>
  <c r="AX208" i="5" a="1"/>
  <c r="AX208" i="5" s="1"/>
  <c r="AY208" i="5" a="1"/>
  <c r="AY208" i="5" s="1"/>
  <c r="AZ208" i="5" a="1"/>
  <c r="AZ208" i="5" s="1"/>
  <c r="BA208" i="5" a="1"/>
  <c r="BA208" i="5" s="1"/>
  <c r="BB208" i="5" a="1"/>
  <c r="BB208" i="5" s="1"/>
  <c r="BC208" i="5" a="1"/>
  <c r="BC208" i="5" s="1"/>
  <c r="BD208" i="5" a="1"/>
  <c r="BD208" i="5" s="1"/>
  <c r="BE208" i="5" a="1"/>
  <c r="BE208" i="5" s="1"/>
  <c r="BF208" i="5" a="1"/>
  <c r="BF208" i="5" s="1"/>
  <c r="BG208" i="5" a="1"/>
  <c r="BG208" i="5" s="1"/>
  <c r="AF209" i="5" a="1"/>
  <c r="AF209" i="5" s="1"/>
  <c r="AG209" i="5" a="1"/>
  <c r="AG209" i="5" s="1"/>
  <c r="AH209" i="5" a="1"/>
  <c r="AH209" i="5" s="1"/>
  <c r="AI209" i="5" a="1"/>
  <c r="AI209" i="5" s="1"/>
  <c r="AJ209" i="5" a="1"/>
  <c r="AJ209" i="5" s="1"/>
  <c r="AK209" i="5" a="1"/>
  <c r="AK209" i="5" s="1"/>
  <c r="AL209" i="5" a="1"/>
  <c r="AL209" i="5" s="1"/>
  <c r="AM209" i="5" a="1"/>
  <c r="AM209" i="5" s="1"/>
  <c r="AN209" i="5" a="1"/>
  <c r="AN209" i="5" s="1"/>
  <c r="AO209" i="5" a="1"/>
  <c r="AO209" i="5" s="1"/>
  <c r="AP209" i="5" a="1"/>
  <c r="AP209" i="5" s="1"/>
  <c r="AQ209" i="5" a="1"/>
  <c r="AQ209" i="5" s="1"/>
  <c r="AR209" i="5" a="1"/>
  <c r="AR209" i="5" s="1"/>
  <c r="AS209" i="5" a="1"/>
  <c r="AS209" i="5" s="1"/>
  <c r="AT209" i="5" a="1"/>
  <c r="AT209" i="5" s="1"/>
  <c r="AU209" i="5" a="1"/>
  <c r="AU209" i="5" s="1"/>
  <c r="AV209" i="5" a="1"/>
  <c r="AV209" i="5" s="1"/>
  <c r="AW209" i="5" a="1"/>
  <c r="AW209" i="5" s="1"/>
  <c r="AX209" i="5" a="1"/>
  <c r="AX209" i="5" s="1"/>
  <c r="AY209" i="5" a="1"/>
  <c r="AY209" i="5" s="1"/>
  <c r="AZ209" i="5" a="1"/>
  <c r="AZ209" i="5" s="1"/>
  <c r="BA209" i="5" a="1"/>
  <c r="BA209" i="5" s="1"/>
  <c r="BB209" i="5" a="1"/>
  <c r="BB209" i="5" s="1"/>
  <c r="BC209" i="5" a="1"/>
  <c r="BC209" i="5" s="1"/>
  <c r="BD209" i="5" a="1"/>
  <c r="BD209" i="5" s="1"/>
  <c r="BE209" i="5" a="1"/>
  <c r="BE209" i="5" s="1"/>
  <c r="BF209" i="5" a="1"/>
  <c r="BF209" i="5" s="1"/>
  <c r="BG209" i="5" a="1"/>
  <c r="BG209" i="5" s="1"/>
  <c r="AF210" i="5" a="1"/>
  <c r="AF210" i="5" s="1"/>
  <c r="AG210" i="5" a="1"/>
  <c r="AG210" i="5" s="1"/>
  <c r="AH210" i="5" a="1"/>
  <c r="AH210" i="5" s="1"/>
  <c r="AI210" i="5" a="1"/>
  <c r="AI210" i="5" s="1"/>
  <c r="AJ210" i="5" a="1"/>
  <c r="AJ210" i="5" s="1"/>
  <c r="AK210" i="5" a="1"/>
  <c r="AK210" i="5" s="1"/>
  <c r="AL210" i="5" a="1"/>
  <c r="AL210" i="5" s="1"/>
  <c r="AM210" i="5" a="1"/>
  <c r="AM210" i="5" s="1"/>
  <c r="AN210" i="5" a="1"/>
  <c r="AN210" i="5" s="1"/>
  <c r="AO210" i="5" a="1"/>
  <c r="AO210" i="5" s="1"/>
  <c r="AP210" i="5" a="1"/>
  <c r="AP210" i="5" s="1"/>
  <c r="AQ210" i="5" a="1"/>
  <c r="AQ210" i="5" s="1"/>
  <c r="AR210" i="5" a="1"/>
  <c r="AR210" i="5" s="1"/>
  <c r="AS210" i="5" a="1"/>
  <c r="AS210" i="5" s="1"/>
  <c r="AT210" i="5" a="1"/>
  <c r="AT210" i="5" s="1"/>
  <c r="AU210" i="5" a="1"/>
  <c r="AU210" i="5" s="1"/>
  <c r="AV210" i="5" a="1"/>
  <c r="AV210" i="5" s="1"/>
  <c r="AW210" i="5" a="1"/>
  <c r="AW210" i="5" s="1"/>
  <c r="AX210" i="5" a="1"/>
  <c r="AX210" i="5" s="1"/>
  <c r="AY210" i="5" a="1"/>
  <c r="AY210" i="5" s="1"/>
  <c r="AZ210" i="5" a="1"/>
  <c r="AZ210" i="5" s="1"/>
  <c r="BA210" i="5" a="1"/>
  <c r="BA210" i="5" s="1"/>
  <c r="BB210" i="5" a="1"/>
  <c r="BB210" i="5" s="1"/>
  <c r="BC210" i="5" a="1"/>
  <c r="BC210" i="5" s="1"/>
  <c r="BD210" i="5" a="1"/>
  <c r="BD210" i="5" s="1"/>
  <c r="BE210" i="5" a="1"/>
  <c r="BE210" i="5" s="1"/>
  <c r="BF210" i="5" a="1"/>
  <c r="BF210" i="5" s="1"/>
  <c r="BG210" i="5" a="1"/>
  <c r="BG210" i="5" s="1"/>
  <c r="AF211" i="5" a="1"/>
  <c r="AF211" i="5" s="1"/>
  <c r="AG211" i="5" a="1"/>
  <c r="AG211" i="5" s="1"/>
  <c r="AH211" i="5" a="1"/>
  <c r="AH211" i="5" s="1"/>
  <c r="AI211" i="5" a="1"/>
  <c r="AI211" i="5" s="1"/>
  <c r="AJ211" i="5" a="1"/>
  <c r="AJ211" i="5" s="1"/>
  <c r="AK211" i="5" a="1"/>
  <c r="AK211" i="5" s="1"/>
  <c r="AL211" i="5" a="1"/>
  <c r="AL211" i="5" s="1"/>
  <c r="AM211" i="5" a="1"/>
  <c r="AM211" i="5" s="1"/>
  <c r="AN211" i="5" a="1"/>
  <c r="AN211" i="5" s="1"/>
  <c r="AO211" i="5" a="1"/>
  <c r="AO211" i="5" s="1"/>
  <c r="AP211" i="5" a="1"/>
  <c r="AP211" i="5" s="1"/>
  <c r="AQ211" i="5" a="1"/>
  <c r="AQ211" i="5" s="1"/>
  <c r="AR211" i="5" a="1"/>
  <c r="AR211" i="5" s="1"/>
  <c r="AS211" i="5" a="1"/>
  <c r="AS211" i="5" s="1"/>
  <c r="AT211" i="5" a="1"/>
  <c r="AT211" i="5" s="1"/>
  <c r="AU211" i="5" a="1"/>
  <c r="AU211" i="5" s="1"/>
  <c r="AV211" i="5" a="1"/>
  <c r="AV211" i="5" s="1"/>
  <c r="AW211" i="5" a="1"/>
  <c r="AW211" i="5" s="1"/>
  <c r="AX211" i="5" a="1"/>
  <c r="AX211" i="5" s="1"/>
  <c r="AY211" i="5" a="1"/>
  <c r="AY211" i="5" s="1"/>
  <c r="AZ211" i="5" a="1"/>
  <c r="AZ211" i="5" s="1"/>
  <c r="BA211" i="5" a="1"/>
  <c r="BA211" i="5" s="1"/>
  <c r="BB211" i="5" a="1"/>
  <c r="BB211" i="5" s="1"/>
  <c r="BC211" i="5" a="1"/>
  <c r="BC211" i="5" s="1"/>
  <c r="BD211" i="5" a="1"/>
  <c r="BD211" i="5" s="1"/>
  <c r="BE211" i="5" a="1"/>
  <c r="BE211" i="5" s="1"/>
  <c r="BF211" i="5" a="1"/>
  <c r="BF211" i="5" s="1"/>
  <c r="BG211" i="5" a="1"/>
  <c r="BG211" i="5" s="1"/>
  <c r="AF212" i="5" a="1"/>
  <c r="AF212" i="5" s="1"/>
  <c r="AG212" i="5" a="1"/>
  <c r="AG212" i="5" s="1"/>
  <c r="AH212" i="5" a="1"/>
  <c r="AH212" i="5" s="1"/>
  <c r="AI212" i="5" a="1"/>
  <c r="AI212" i="5" s="1"/>
  <c r="AJ212" i="5" a="1"/>
  <c r="AJ212" i="5" s="1"/>
  <c r="AK212" i="5" a="1"/>
  <c r="AK212" i="5" s="1"/>
  <c r="AL212" i="5" a="1"/>
  <c r="AL212" i="5" s="1"/>
  <c r="AM212" i="5" a="1"/>
  <c r="AM212" i="5" s="1"/>
  <c r="AN212" i="5" a="1"/>
  <c r="AN212" i="5" s="1"/>
  <c r="AO212" i="5" a="1"/>
  <c r="AO212" i="5" s="1"/>
  <c r="AP212" i="5" a="1"/>
  <c r="AP212" i="5" s="1"/>
  <c r="AQ212" i="5" a="1"/>
  <c r="AQ212" i="5" s="1"/>
  <c r="AR212" i="5" a="1"/>
  <c r="AR212" i="5" s="1"/>
  <c r="AS212" i="5" a="1"/>
  <c r="AS212" i="5" s="1"/>
  <c r="AT212" i="5" a="1"/>
  <c r="AT212" i="5" s="1"/>
  <c r="AU212" i="5" a="1"/>
  <c r="AU212" i="5" s="1"/>
  <c r="AV212" i="5" a="1"/>
  <c r="AV212" i="5" s="1"/>
  <c r="AW212" i="5" a="1"/>
  <c r="AW212" i="5" s="1"/>
  <c r="AX212" i="5" a="1"/>
  <c r="AX212" i="5" s="1"/>
  <c r="AY212" i="5" a="1"/>
  <c r="AY212" i="5" s="1"/>
  <c r="AZ212" i="5" a="1"/>
  <c r="AZ212" i="5" s="1"/>
  <c r="BA212" i="5" a="1"/>
  <c r="BA212" i="5" s="1"/>
  <c r="BB212" i="5" a="1"/>
  <c r="BB212" i="5" s="1"/>
  <c r="BC212" i="5" a="1"/>
  <c r="BC212" i="5" s="1"/>
  <c r="BD212" i="5" a="1"/>
  <c r="BD212" i="5" s="1"/>
  <c r="BE212" i="5" a="1"/>
  <c r="BE212" i="5" s="1"/>
  <c r="BF212" i="5" a="1"/>
  <c r="BF212" i="5" s="1"/>
  <c r="BG212" i="5" a="1"/>
  <c r="BG212" i="5" s="1"/>
  <c r="AF213" i="5" a="1"/>
  <c r="AF213" i="5" s="1"/>
  <c r="AG213" i="5" a="1"/>
  <c r="AG213" i="5" s="1"/>
  <c r="AH213" i="5" a="1"/>
  <c r="AH213" i="5" s="1"/>
  <c r="AI213" i="5" a="1"/>
  <c r="AI213" i="5" s="1"/>
  <c r="AJ213" i="5" a="1"/>
  <c r="AJ213" i="5" s="1"/>
  <c r="AK213" i="5" a="1"/>
  <c r="AK213" i="5" s="1"/>
  <c r="AL213" i="5" a="1"/>
  <c r="AL213" i="5" s="1"/>
  <c r="AM213" i="5" a="1"/>
  <c r="AM213" i="5" s="1"/>
  <c r="AN213" i="5" a="1"/>
  <c r="AN213" i="5" s="1"/>
  <c r="AO213" i="5" a="1"/>
  <c r="AO213" i="5" s="1"/>
  <c r="AP213" i="5" a="1"/>
  <c r="AP213" i="5" s="1"/>
  <c r="AQ213" i="5" a="1"/>
  <c r="AQ213" i="5" s="1"/>
  <c r="AR213" i="5" a="1"/>
  <c r="AR213" i="5" s="1"/>
  <c r="AS213" i="5" a="1"/>
  <c r="AS213" i="5" s="1"/>
  <c r="AT213" i="5" a="1"/>
  <c r="AT213" i="5" s="1"/>
  <c r="AU213" i="5" a="1"/>
  <c r="AU213" i="5" s="1"/>
  <c r="AV213" i="5" a="1"/>
  <c r="AV213" i="5" s="1"/>
  <c r="AW213" i="5" a="1"/>
  <c r="AW213" i="5" s="1"/>
  <c r="AX213" i="5" a="1"/>
  <c r="AX213" i="5" s="1"/>
  <c r="AY213" i="5" a="1"/>
  <c r="AY213" i="5" s="1"/>
  <c r="AZ213" i="5" a="1"/>
  <c r="AZ213" i="5" s="1"/>
  <c r="BA213" i="5" a="1"/>
  <c r="BA213" i="5" s="1"/>
  <c r="BB213" i="5" a="1"/>
  <c r="BB213" i="5" s="1"/>
  <c r="BC213" i="5" a="1"/>
  <c r="BC213" i="5" s="1"/>
  <c r="BD213" i="5" a="1"/>
  <c r="BD213" i="5" s="1"/>
  <c r="BE213" i="5" a="1"/>
  <c r="BE213" i="5" s="1"/>
  <c r="BF213" i="5" a="1"/>
  <c r="BF213" i="5" s="1"/>
  <c r="BG213" i="5" a="1"/>
  <c r="BG213" i="5" s="1"/>
  <c r="AF214" i="5" a="1"/>
  <c r="AF214" i="5" s="1"/>
  <c r="AG214" i="5" a="1"/>
  <c r="AG214" i="5" s="1"/>
  <c r="AH214" i="5" a="1"/>
  <c r="AH214" i="5" s="1"/>
  <c r="AI214" i="5" a="1"/>
  <c r="AI214" i="5" s="1"/>
  <c r="AJ214" i="5" a="1"/>
  <c r="AJ214" i="5" s="1"/>
  <c r="AK214" i="5" a="1"/>
  <c r="AK214" i="5" s="1"/>
  <c r="AL214" i="5" a="1"/>
  <c r="AL214" i="5" s="1"/>
  <c r="AM214" i="5" a="1"/>
  <c r="AM214" i="5" s="1"/>
  <c r="AN214" i="5" a="1"/>
  <c r="AN214" i="5" s="1"/>
  <c r="AO214" i="5" a="1"/>
  <c r="AO214" i="5" s="1"/>
  <c r="AP214" i="5" a="1"/>
  <c r="AP214" i="5" s="1"/>
  <c r="AQ214" i="5" a="1"/>
  <c r="AQ214" i="5" s="1"/>
  <c r="AR214" i="5" a="1"/>
  <c r="AR214" i="5" s="1"/>
  <c r="AS214" i="5" a="1"/>
  <c r="AS214" i="5" s="1"/>
  <c r="AT214" i="5" a="1"/>
  <c r="AT214" i="5" s="1"/>
  <c r="AU214" i="5" a="1"/>
  <c r="AU214" i="5" s="1"/>
  <c r="AV214" i="5" a="1"/>
  <c r="AV214" i="5" s="1"/>
  <c r="AW214" i="5" a="1"/>
  <c r="AW214" i="5" s="1"/>
  <c r="AX214" i="5" a="1"/>
  <c r="AX214" i="5" s="1"/>
  <c r="AY214" i="5" a="1"/>
  <c r="AY214" i="5" s="1"/>
  <c r="AZ214" i="5" a="1"/>
  <c r="AZ214" i="5" s="1"/>
  <c r="BA214" i="5" a="1"/>
  <c r="BA214" i="5" s="1"/>
  <c r="BB214" i="5" a="1"/>
  <c r="BB214" i="5" s="1"/>
  <c r="BC214" i="5" a="1"/>
  <c r="BC214" i="5" s="1"/>
  <c r="BD214" i="5" a="1"/>
  <c r="BD214" i="5" s="1"/>
  <c r="BE214" i="5" a="1"/>
  <c r="BE214" i="5" s="1"/>
  <c r="BF214" i="5" a="1"/>
  <c r="BF214" i="5" s="1"/>
  <c r="BG214" i="5" a="1"/>
  <c r="BG214" i="5" s="1"/>
  <c r="AF215" i="5" a="1"/>
  <c r="AF215" i="5" s="1"/>
  <c r="AG215" i="5" a="1"/>
  <c r="AG215" i="5" s="1"/>
  <c r="AH215" i="5" a="1"/>
  <c r="AH215" i="5" s="1"/>
  <c r="AI215" i="5" a="1"/>
  <c r="AI215" i="5" s="1"/>
  <c r="AJ215" i="5" a="1"/>
  <c r="AJ215" i="5" s="1"/>
  <c r="AK215" i="5" a="1"/>
  <c r="AK215" i="5" s="1"/>
  <c r="AL215" i="5" a="1"/>
  <c r="AL215" i="5" s="1"/>
  <c r="AM215" i="5" a="1"/>
  <c r="AM215" i="5" s="1"/>
  <c r="AN215" i="5" a="1"/>
  <c r="AN215" i="5" s="1"/>
  <c r="AO215" i="5" a="1"/>
  <c r="AO215" i="5" s="1"/>
  <c r="AP215" i="5" a="1"/>
  <c r="AP215" i="5" s="1"/>
  <c r="AQ215" i="5" a="1"/>
  <c r="AQ215" i="5" s="1"/>
  <c r="AR215" i="5" a="1"/>
  <c r="AR215" i="5" s="1"/>
  <c r="AS215" i="5" a="1"/>
  <c r="AS215" i="5" s="1"/>
  <c r="AT215" i="5" a="1"/>
  <c r="AT215" i="5" s="1"/>
  <c r="AU215" i="5" a="1"/>
  <c r="AU215" i="5" s="1"/>
  <c r="AV215" i="5" a="1"/>
  <c r="AV215" i="5" s="1"/>
  <c r="AW215" i="5" a="1"/>
  <c r="AW215" i="5" s="1"/>
  <c r="AX215" i="5" a="1"/>
  <c r="AX215" i="5" s="1"/>
  <c r="AY215" i="5" a="1"/>
  <c r="AY215" i="5" s="1"/>
  <c r="AZ215" i="5" a="1"/>
  <c r="AZ215" i="5" s="1"/>
  <c r="BA215" i="5" a="1"/>
  <c r="BA215" i="5" s="1"/>
  <c r="BB215" i="5" a="1"/>
  <c r="BB215" i="5" s="1"/>
  <c r="BC215" i="5" a="1"/>
  <c r="BC215" i="5" s="1"/>
  <c r="BD215" i="5" a="1"/>
  <c r="BD215" i="5" s="1"/>
  <c r="BE215" i="5" a="1"/>
  <c r="BE215" i="5" s="1"/>
  <c r="BF215" i="5" a="1"/>
  <c r="BF215" i="5" s="1"/>
  <c r="BG215" i="5" a="1"/>
  <c r="BG215" i="5" s="1"/>
  <c r="AF216" i="5" a="1"/>
  <c r="AF216" i="5" s="1"/>
  <c r="AG216" i="5" a="1"/>
  <c r="AG216" i="5" s="1"/>
  <c r="AH216" i="5" a="1"/>
  <c r="AH216" i="5" s="1"/>
  <c r="AI216" i="5" a="1"/>
  <c r="AI216" i="5" s="1"/>
  <c r="AJ216" i="5" a="1"/>
  <c r="AJ216" i="5" s="1"/>
  <c r="AK216" i="5" a="1"/>
  <c r="AK216" i="5" s="1"/>
  <c r="AL216" i="5" a="1"/>
  <c r="AL216" i="5" s="1"/>
  <c r="AM216" i="5" a="1"/>
  <c r="AM216" i="5" s="1"/>
  <c r="AN216" i="5" a="1"/>
  <c r="AN216" i="5" s="1"/>
  <c r="AO216" i="5" a="1"/>
  <c r="AO216" i="5" s="1"/>
  <c r="AP216" i="5" a="1"/>
  <c r="AP216" i="5" s="1"/>
  <c r="AQ216" i="5" a="1"/>
  <c r="AQ216" i="5" s="1"/>
  <c r="AR216" i="5" a="1"/>
  <c r="AR216" i="5" s="1"/>
  <c r="AS216" i="5" a="1"/>
  <c r="AS216" i="5" s="1"/>
  <c r="AT216" i="5" a="1"/>
  <c r="AT216" i="5" s="1"/>
  <c r="AU216" i="5" a="1"/>
  <c r="AU216" i="5" s="1"/>
  <c r="AV216" i="5" a="1"/>
  <c r="AV216" i="5" s="1"/>
  <c r="AW216" i="5" a="1"/>
  <c r="AW216" i="5" s="1"/>
  <c r="AX216" i="5" a="1"/>
  <c r="AX216" i="5" s="1"/>
  <c r="AY216" i="5" a="1"/>
  <c r="AY216" i="5" s="1"/>
  <c r="AZ216" i="5" a="1"/>
  <c r="AZ216" i="5" s="1"/>
  <c r="BA216" i="5" a="1"/>
  <c r="BA216" i="5" s="1"/>
  <c r="BB216" i="5" a="1"/>
  <c r="BB216" i="5" s="1"/>
  <c r="BC216" i="5" a="1"/>
  <c r="BC216" i="5" s="1"/>
  <c r="BD216" i="5" a="1"/>
  <c r="BD216" i="5" s="1"/>
  <c r="BE216" i="5" a="1"/>
  <c r="BE216" i="5" s="1"/>
  <c r="BF216" i="5" a="1"/>
  <c r="BF216" i="5" s="1"/>
  <c r="BG216" i="5" a="1"/>
  <c r="BG216" i="5" s="1"/>
  <c r="AF217" i="5" a="1"/>
  <c r="AF217" i="5" s="1"/>
  <c r="AG217" i="5" a="1"/>
  <c r="AG217" i="5" s="1"/>
  <c r="AH217" i="5" a="1"/>
  <c r="AH217" i="5" s="1"/>
  <c r="AI217" i="5" a="1"/>
  <c r="AI217" i="5" s="1"/>
  <c r="AJ217" i="5" a="1"/>
  <c r="AJ217" i="5" s="1"/>
  <c r="AK217" i="5" a="1"/>
  <c r="AK217" i="5" s="1"/>
  <c r="AL217" i="5" a="1"/>
  <c r="AL217" i="5" s="1"/>
  <c r="AM217" i="5" a="1"/>
  <c r="AM217" i="5" s="1"/>
  <c r="AN217" i="5" a="1"/>
  <c r="AN217" i="5" s="1"/>
  <c r="AO217" i="5" a="1"/>
  <c r="AO217" i="5" s="1"/>
  <c r="AP217" i="5" a="1"/>
  <c r="AP217" i="5" s="1"/>
  <c r="AQ217" i="5" a="1"/>
  <c r="AQ217" i="5" s="1"/>
  <c r="AR217" i="5" a="1"/>
  <c r="AR217" i="5" s="1"/>
  <c r="AS217" i="5" a="1"/>
  <c r="AS217" i="5" s="1"/>
  <c r="AT217" i="5" a="1"/>
  <c r="AT217" i="5" s="1"/>
  <c r="AU217" i="5" a="1"/>
  <c r="AU217" i="5" s="1"/>
  <c r="AV217" i="5" a="1"/>
  <c r="AV217" i="5" s="1"/>
  <c r="AW217" i="5" a="1"/>
  <c r="AW217" i="5" s="1"/>
  <c r="AX217" i="5" a="1"/>
  <c r="AX217" i="5" s="1"/>
  <c r="AY217" i="5" a="1"/>
  <c r="AY217" i="5" s="1"/>
  <c r="AZ217" i="5" a="1"/>
  <c r="AZ217" i="5" s="1"/>
  <c r="BA217" i="5" a="1"/>
  <c r="BA217" i="5" s="1"/>
  <c r="BB217" i="5" a="1"/>
  <c r="BB217" i="5" s="1"/>
  <c r="BC217" i="5" a="1"/>
  <c r="BC217" i="5" s="1"/>
  <c r="BD217" i="5" a="1"/>
  <c r="BD217" i="5" s="1"/>
  <c r="BE217" i="5" a="1"/>
  <c r="BE217" i="5" s="1"/>
  <c r="BF217" i="5" a="1"/>
  <c r="BF217" i="5" s="1"/>
  <c r="BG217" i="5" a="1"/>
  <c r="BG217" i="5" s="1"/>
  <c r="AF218" i="5" a="1"/>
  <c r="AF218" i="5" s="1"/>
  <c r="AG218" i="5" a="1"/>
  <c r="AG218" i="5" s="1"/>
  <c r="AH218" i="5" a="1"/>
  <c r="AH218" i="5" s="1"/>
  <c r="AI218" i="5" a="1"/>
  <c r="AI218" i="5" s="1"/>
  <c r="AJ218" i="5" a="1"/>
  <c r="AJ218" i="5" s="1"/>
  <c r="AK218" i="5" a="1"/>
  <c r="AK218" i="5" s="1"/>
  <c r="AL218" i="5" a="1"/>
  <c r="AL218" i="5" s="1"/>
  <c r="AM218" i="5" a="1"/>
  <c r="AM218" i="5" s="1"/>
  <c r="AN218" i="5" a="1"/>
  <c r="AN218" i="5" s="1"/>
  <c r="AO218" i="5" a="1"/>
  <c r="AO218" i="5" s="1"/>
  <c r="AP218" i="5" a="1"/>
  <c r="AP218" i="5" s="1"/>
  <c r="AQ218" i="5" a="1"/>
  <c r="AQ218" i="5" s="1"/>
  <c r="AR218" i="5" a="1"/>
  <c r="AR218" i="5" s="1"/>
  <c r="AS218" i="5" a="1"/>
  <c r="AS218" i="5" s="1"/>
  <c r="AT218" i="5" a="1"/>
  <c r="AT218" i="5" s="1"/>
  <c r="AU218" i="5" a="1"/>
  <c r="AU218" i="5" s="1"/>
  <c r="AV218" i="5" a="1"/>
  <c r="AV218" i="5" s="1"/>
  <c r="AW218" i="5" a="1"/>
  <c r="AW218" i="5" s="1"/>
  <c r="AX218" i="5" a="1"/>
  <c r="AX218" i="5" s="1"/>
  <c r="AY218" i="5" a="1"/>
  <c r="AY218" i="5" s="1"/>
  <c r="AZ218" i="5" a="1"/>
  <c r="AZ218" i="5" s="1"/>
  <c r="BA218" i="5" a="1"/>
  <c r="BA218" i="5" s="1"/>
  <c r="BB218" i="5" a="1"/>
  <c r="BB218" i="5" s="1"/>
  <c r="BC218" i="5" a="1"/>
  <c r="BC218" i="5" s="1"/>
  <c r="BD218" i="5" a="1"/>
  <c r="BD218" i="5" s="1"/>
  <c r="BE218" i="5" a="1"/>
  <c r="BE218" i="5" s="1"/>
  <c r="BF218" i="5" a="1"/>
  <c r="BF218" i="5" s="1"/>
  <c r="BG218" i="5" a="1"/>
  <c r="BG218" i="5" s="1"/>
  <c r="AF219" i="5" a="1"/>
  <c r="AF219" i="5" s="1"/>
  <c r="AG219" i="5" a="1"/>
  <c r="AG219" i="5" s="1"/>
  <c r="AH219" i="5" a="1"/>
  <c r="AH219" i="5" s="1"/>
  <c r="AI219" i="5" a="1"/>
  <c r="AI219" i="5" s="1"/>
  <c r="AJ219" i="5" a="1"/>
  <c r="AJ219" i="5" s="1"/>
  <c r="AK219" i="5" a="1"/>
  <c r="AK219" i="5" s="1"/>
  <c r="AL219" i="5" a="1"/>
  <c r="AL219" i="5" s="1"/>
  <c r="AM219" i="5" a="1"/>
  <c r="AM219" i="5" s="1"/>
  <c r="AN219" i="5" a="1"/>
  <c r="AN219" i="5" s="1"/>
  <c r="AO219" i="5" a="1"/>
  <c r="AO219" i="5" s="1"/>
  <c r="AP219" i="5" a="1"/>
  <c r="AP219" i="5" s="1"/>
  <c r="AQ219" i="5" a="1"/>
  <c r="AQ219" i="5" s="1"/>
  <c r="AR219" i="5" a="1"/>
  <c r="AR219" i="5" s="1"/>
  <c r="AS219" i="5" a="1"/>
  <c r="AS219" i="5" s="1"/>
  <c r="AT219" i="5" a="1"/>
  <c r="AT219" i="5" s="1"/>
  <c r="AU219" i="5" a="1"/>
  <c r="AU219" i="5" s="1"/>
  <c r="AV219" i="5" a="1"/>
  <c r="AV219" i="5" s="1"/>
  <c r="AW219" i="5" a="1"/>
  <c r="AW219" i="5" s="1"/>
  <c r="AX219" i="5" a="1"/>
  <c r="AX219" i="5" s="1"/>
  <c r="AY219" i="5" a="1"/>
  <c r="AY219" i="5" s="1"/>
  <c r="AZ219" i="5" a="1"/>
  <c r="AZ219" i="5" s="1"/>
  <c r="BA219" i="5" a="1"/>
  <c r="BA219" i="5" s="1"/>
  <c r="BB219" i="5" a="1"/>
  <c r="BB219" i="5" s="1"/>
  <c r="BC219" i="5" a="1"/>
  <c r="BC219" i="5" s="1"/>
  <c r="BD219" i="5" a="1"/>
  <c r="BD219" i="5" s="1"/>
  <c r="BE219" i="5" a="1"/>
  <c r="BE219" i="5" s="1"/>
  <c r="BF219" i="5" a="1"/>
  <c r="BF219" i="5" s="1"/>
  <c r="BG219" i="5" a="1"/>
  <c r="BG219" i="5" s="1"/>
  <c r="AF220" i="5" a="1"/>
  <c r="AF220" i="5" s="1"/>
  <c r="AG220" i="5" a="1"/>
  <c r="AG220" i="5" s="1"/>
  <c r="AH220" i="5" a="1"/>
  <c r="AH220" i="5" s="1"/>
  <c r="AI220" i="5" a="1"/>
  <c r="AI220" i="5" s="1"/>
  <c r="AJ220" i="5" a="1"/>
  <c r="AJ220" i="5" s="1"/>
  <c r="AK220" i="5" a="1"/>
  <c r="AK220" i="5" s="1"/>
  <c r="AL220" i="5" a="1"/>
  <c r="AL220" i="5" s="1"/>
  <c r="AM220" i="5" a="1"/>
  <c r="AM220" i="5" s="1"/>
  <c r="AN220" i="5" a="1"/>
  <c r="AN220" i="5" s="1"/>
  <c r="AO220" i="5" a="1"/>
  <c r="AO220" i="5" s="1"/>
  <c r="AP220" i="5" a="1"/>
  <c r="AP220" i="5" s="1"/>
  <c r="AQ220" i="5" a="1"/>
  <c r="AQ220" i="5" s="1"/>
  <c r="AR220" i="5" a="1"/>
  <c r="AR220" i="5" s="1"/>
  <c r="AS220" i="5" a="1"/>
  <c r="AS220" i="5" s="1"/>
  <c r="AT220" i="5" a="1"/>
  <c r="AT220" i="5" s="1"/>
  <c r="AU220" i="5" a="1"/>
  <c r="AU220" i="5" s="1"/>
  <c r="AV220" i="5" a="1"/>
  <c r="AV220" i="5" s="1"/>
  <c r="AW220" i="5" a="1"/>
  <c r="AW220" i="5" s="1"/>
  <c r="AX220" i="5" a="1"/>
  <c r="AX220" i="5" s="1"/>
  <c r="AY220" i="5" a="1"/>
  <c r="AY220" i="5" s="1"/>
  <c r="AZ220" i="5" a="1"/>
  <c r="AZ220" i="5" s="1"/>
  <c r="BA220" i="5" a="1"/>
  <c r="BA220" i="5" s="1"/>
  <c r="BB220" i="5" a="1"/>
  <c r="BB220" i="5" s="1"/>
  <c r="BC220" i="5" a="1"/>
  <c r="BC220" i="5" s="1"/>
  <c r="BD220" i="5" a="1"/>
  <c r="BD220" i="5" s="1"/>
  <c r="BE220" i="5" a="1"/>
  <c r="BE220" i="5" s="1"/>
  <c r="BF220" i="5" a="1"/>
  <c r="BF220" i="5" s="1"/>
  <c r="BG220" i="5" a="1"/>
  <c r="BG220" i="5" s="1"/>
  <c r="AF221" i="5" a="1"/>
  <c r="AF221" i="5" s="1"/>
  <c r="AG221" i="5" a="1"/>
  <c r="AG221" i="5" s="1"/>
  <c r="AH221" i="5" a="1"/>
  <c r="AH221" i="5" s="1"/>
  <c r="AI221" i="5" a="1"/>
  <c r="AI221" i="5" s="1"/>
  <c r="AJ221" i="5" a="1"/>
  <c r="AJ221" i="5" s="1"/>
  <c r="AK221" i="5" a="1"/>
  <c r="AK221" i="5" s="1"/>
  <c r="AL221" i="5" a="1"/>
  <c r="AL221" i="5" s="1"/>
  <c r="AM221" i="5" a="1"/>
  <c r="AM221" i="5" s="1"/>
  <c r="AN221" i="5" a="1"/>
  <c r="AN221" i="5" s="1"/>
  <c r="AO221" i="5" a="1"/>
  <c r="AO221" i="5" s="1"/>
  <c r="AP221" i="5" a="1"/>
  <c r="AP221" i="5" s="1"/>
  <c r="AQ221" i="5" a="1"/>
  <c r="AQ221" i="5" s="1"/>
  <c r="AR221" i="5" a="1"/>
  <c r="AR221" i="5" s="1"/>
  <c r="AS221" i="5" a="1"/>
  <c r="AS221" i="5" s="1"/>
  <c r="AT221" i="5" a="1"/>
  <c r="AT221" i="5" s="1"/>
  <c r="AU221" i="5" a="1"/>
  <c r="AU221" i="5" s="1"/>
  <c r="AV221" i="5" a="1"/>
  <c r="AV221" i="5" s="1"/>
  <c r="AW221" i="5" a="1"/>
  <c r="AW221" i="5" s="1"/>
  <c r="AX221" i="5" a="1"/>
  <c r="AX221" i="5" s="1"/>
  <c r="AY221" i="5" a="1"/>
  <c r="AY221" i="5" s="1"/>
  <c r="AZ221" i="5" a="1"/>
  <c r="AZ221" i="5" s="1"/>
  <c r="BA221" i="5" a="1"/>
  <c r="BA221" i="5" s="1"/>
  <c r="BB221" i="5" a="1"/>
  <c r="BB221" i="5" s="1"/>
  <c r="BC221" i="5" a="1"/>
  <c r="BC221" i="5" s="1"/>
  <c r="BD221" i="5" a="1"/>
  <c r="BD221" i="5" s="1"/>
  <c r="BE221" i="5" a="1"/>
  <c r="BE221" i="5" s="1"/>
  <c r="BF221" i="5" a="1"/>
  <c r="BF221" i="5" s="1"/>
  <c r="BG221" i="5" a="1"/>
  <c r="BG221" i="5" s="1"/>
  <c r="AF222" i="5" a="1"/>
  <c r="AF222" i="5" s="1"/>
  <c r="AG222" i="5" a="1"/>
  <c r="AG222" i="5" s="1"/>
  <c r="AH222" i="5" a="1"/>
  <c r="AH222" i="5" s="1"/>
  <c r="AI222" i="5" a="1"/>
  <c r="AI222" i="5" s="1"/>
  <c r="AJ222" i="5" a="1"/>
  <c r="AJ222" i="5" s="1"/>
  <c r="AK222" i="5" a="1"/>
  <c r="AK222" i="5" s="1"/>
  <c r="AL222" i="5" a="1"/>
  <c r="AL222" i="5" s="1"/>
  <c r="AM222" i="5" a="1"/>
  <c r="AM222" i="5" s="1"/>
  <c r="AN222" i="5" a="1"/>
  <c r="AN222" i="5" s="1"/>
  <c r="AO222" i="5" a="1"/>
  <c r="AO222" i="5" s="1"/>
  <c r="AP222" i="5" a="1"/>
  <c r="AP222" i="5" s="1"/>
  <c r="AQ222" i="5" a="1"/>
  <c r="AQ222" i="5" s="1"/>
  <c r="AR222" i="5" a="1"/>
  <c r="AR222" i="5" s="1"/>
  <c r="AS222" i="5" a="1"/>
  <c r="AS222" i="5" s="1"/>
  <c r="AT222" i="5" a="1"/>
  <c r="AT222" i="5" s="1"/>
  <c r="AU222" i="5" a="1"/>
  <c r="AU222" i="5" s="1"/>
  <c r="AV222" i="5" a="1"/>
  <c r="AV222" i="5" s="1"/>
  <c r="AW222" i="5" a="1"/>
  <c r="AW222" i="5" s="1"/>
  <c r="AX222" i="5" a="1"/>
  <c r="AX222" i="5" s="1"/>
  <c r="AY222" i="5" a="1"/>
  <c r="AY222" i="5" s="1"/>
  <c r="AZ222" i="5" a="1"/>
  <c r="AZ222" i="5" s="1"/>
  <c r="BA222" i="5" a="1"/>
  <c r="BA222" i="5" s="1"/>
  <c r="BB222" i="5" a="1"/>
  <c r="BB222" i="5" s="1"/>
  <c r="BC222" i="5" a="1"/>
  <c r="BC222" i="5" s="1"/>
  <c r="BD222" i="5" a="1"/>
  <c r="BD222" i="5" s="1"/>
  <c r="BE222" i="5" a="1"/>
  <c r="BE222" i="5" s="1"/>
  <c r="BF222" i="5" a="1"/>
  <c r="BF222" i="5" s="1"/>
  <c r="BG222" i="5" a="1"/>
  <c r="BG222" i="5" s="1"/>
  <c r="AF223" i="5" a="1"/>
  <c r="AF223" i="5" s="1"/>
  <c r="AG223" i="5" a="1"/>
  <c r="AG223" i="5" s="1"/>
  <c r="AH223" i="5" a="1"/>
  <c r="AH223" i="5" s="1"/>
  <c r="AI223" i="5" a="1"/>
  <c r="AI223" i="5" s="1"/>
  <c r="AJ223" i="5" a="1"/>
  <c r="AJ223" i="5" s="1"/>
  <c r="AK223" i="5" a="1"/>
  <c r="AK223" i="5" s="1"/>
  <c r="AL223" i="5" a="1"/>
  <c r="AL223" i="5" s="1"/>
  <c r="AM223" i="5" a="1"/>
  <c r="AM223" i="5" s="1"/>
  <c r="AN223" i="5" a="1"/>
  <c r="AN223" i="5" s="1"/>
  <c r="AO223" i="5" a="1"/>
  <c r="AO223" i="5" s="1"/>
  <c r="AP223" i="5" a="1"/>
  <c r="AP223" i="5" s="1"/>
  <c r="AQ223" i="5" a="1"/>
  <c r="AQ223" i="5" s="1"/>
  <c r="AR223" i="5" a="1"/>
  <c r="AR223" i="5" s="1"/>
  <c r="AS223" i="5" a="1"/>
  <c r="AS223" i="5" s="1"/>
  <c r="AT223" i="5" a="1"/>
  <c r="AT223" i="5" s="1"/>
  <c r="AU223" i="5" a="1"/>
  <c r="AU223" i="5" s="1"/>
  <c r="AV223" i="5" a="1"/>
  <c r="AV223" i="5" s="1"/>
  <c r="AW223" i="5" a="1"/>
  <c r="AW223" i="5" s="1"/>
  <c r="AX223" i="5" a="1"/>
  <c r="AX223" i="5" s="1"/>
  <c r="AY223" i="5" a="1"/>
  <c r="AY223" i="5" s="1"/>
  <c r="AZ223" i="5" a="1"/>
  <c r="AZ223" i="5" s="1"/>
  <c r="BA223" i="5" a="1"/>
  <c r="BA223" i="5" s="1"/>
  <c r="BB223" i="5" a="1"/>
  <c r="BB223" i="5" s="1"/>
  <c r="BC223" i="5" a="1"/>
  <c r="BC223" i="5" s="1"/>
  <c r="BD223" i="5" a="1"/>
  <c r="BD223" i="5" s="1"/>
  <c r="BE223" i="5" a="1"/>
  <c r="BE223" i="5" s="1"/>
  <c r="BF223" i="5" a="1"/>
  <c r="BF223" i="5" s="1"/>
  <c r="BG223" i="5" a="1"/>
  <c r="BG223" i="5" s="1"/>
  <c r="AF224" i="5" a="1"/>
  <c r="AF224" i="5" s="1"/>
  <c r="AG224" i="5" a="1"/>
  <c r="AG224" i="5" s="1"/>
  <c r="AH224" i="5" a="1"/>
  <c r="AH224" i="5" s="1"/>
  <c r="AI224" i="5" a="1"/>
  <c r="AI224" i="5" s="1"/>
  <c r="AJ224" i="5" a="1"/>
  <c r="AJ224" i="5" s="1"/>
  <c r="AK224" i="5" a="1"/>
  <c r="AK224" i="5" s="1"/>
  <c r="AL224" i="5" a="1"/>
  <c r="AL224" i="5" s="1"/>
  <c r="AM224" i="5" a="1"/>
  <c r="AM224" i="5" s="1"/>
  <c r="AN224" i="5" a="1"/>
  <c r="AN224" i="5" s="1"/>
  <c r="AO224" i="5" a="1"/>
  <c r="AO224" i="5" s="1"/>
  <c r="AP224" i="5" a="1"/>
  <c r="AP224" i="5" s="1"/>
  <c r="AQ224" i="5" a="1"/>
  <c r="AQ224" i="5" s="1"/>
  <c r="AR224" i="5" a="1"/>
  <c r="AR224" i="5" s="1"/>
  <c r="AS224" i="5" a="1"/>
  <c r="AS224" i="5" s="1"/>
  <c r="AT224" i="5" a="1"/>
  <c r="AT224" i="5" s="1"/>
  <c r="AU224" i="5" a="1"/>
  <c r="AU224" i="5" s="1"/>
  <c r="AV224" i="5" a="1"/>
  <c r="AV224" i="5" s="1"/>
  <c r="AW224" i="5" a="1"/>
  <c r="AW224" i="5" s="1"/>
  <c r="AX224" i="5" a="1"/>
  <c r="AX224" i="5" s="1"/>
  <c r="AY224" i="5" a="1"/>
  <c r="AY224" i="5" s="1"/>
  <c r="AZ224" i="5" a="1"/>
  <c r="AZ224" i="5" s="1"/>
  <c r="BA224" i="5" a="1"/>
  <c r="BA224" i="5" s="1"/>
  <c r="BB224" i="5" a="1"/>
  <c r="BB224" i="5" s="1"/>
  <c r="BC224" i="5" a="1"/>
  <c r="BC224" i="5" s="1"/>
  <c r="BD224" i="5" a="1"/>
  <c r="BD224" i="5" s="1"/>
  <c r="BE224" i="5" a="1"/>
  <c r="BE224" i="5" s="1"/>
  <c r="BF224" i="5" a="1"/>
  <c r="BF224" i="5" s="1"/>
  <c r="BG224" i="5" a="1"/>
  <c r="BG224" i="5" s="1"/>
  <c r="AF225" i="5" a="1"/>
  <c r="AF225" i="5" s="1"/>
  <c r="AG225" i="5" a="1"/>
  <c r="AG225" i="5" s="1"/>
  <c r="AH225" i="5" a="1"/>
  <c r="AH225" i="5" s="1"/>
  <c r="AI225" i="5" a="1"/>
  <c r="AI225" i="5" s="1"/>
  <c r="AJ225" i="5" a="1"/>
  <c r="AJ225" i="5" s="1"/>
  <c r="AK225" i="5" a="1"/>
  <c r="AK225" i="5" s="1"/>
  <c r="AL225" i="5" a="1"/>
  <c r="AL225" i="5" s="1"/>
  <c r="AM225" i="5" a="1"/>
  <c r="AM225" i="5" s="1"/>
  <c r="AN225" i="5" a="1"/>
  <c r="AN225" i="5" s="1"/>
  <c r="AO225" i="5" a="1"/>
  <c r="AO225" i="5" s="1"/>
  <c r="AP225" i="5" a="1"/>
  <c r="AP225" i="5" s="1"/>
  <c r="AQ225" i="5" a="1"/>
  <c r="AQ225" i="5" s="1"/>
  <c r="AR225" i="5" a="1"/>
  <c r="AR225" i="5" s="1"/>
  <c r="AS225" i="5" a="1"/>
  <c r="AS225" i="5" s="1"/>
  <c r="AT225" i="5" a="1"/>
  <c r="AT225" i="5" s="1"/>
  <c r="AU225" i="5" a="1"/>
  <c r="AU225" i="5" s="1"/>
  <c r="AV225" i="5" a="1"/>
  <c r="AV225" i="5" s="1"/>
  <c r="AW225" i="5" a="1"/>
  <c r="AW225" i="5" s="1"/>
  <c r="AX225" i="5" a="1"/>
  <c r="AX225" i="5" s="1"/>
  <c r="AY225" i="5" a="1"/>
  <c r="AY225" i="5" s="1"/>
  <c r="AZ225" i="5" a="1"/>
  <c r="AZ225" i="5" s="1"/>
  <c r="BA225" i="5" a="1"/>
  <c r="BA225" i="5" s="1"/>
  <c r="BB225" i="5" a="1"/>
  <c r="BB225" i="5" s="1"/>
  <c r="BC225" i="5" a="1"/>
  <c r="BC225" i="5" s="1"/>
  <c r="BD225" i="5" a="1"/>
  <c r="BD225" i="5" s="1"/>
  <c r="BE225" i="5" a="1"/>
  <c r="BE225" i="5" s="1"/>
  <c r="BF225" i="5" a="1"/>
  <c r="BF225" i="5" s="1"/>
  <c r="BG225" i="5" a="1"/>
  <c r="BG225" i="5" s="1"/>
  <c r="AF226" i="5" a="1"/>
  <c r="AF226" i="5" s="1"/>
  <c r="AG226" i="5" a="1"/>
  <c r="AG226" i="5" s="1"/>
  <c r="AH226" i="5" a="1"/>
  <c r="AH226" i="5" s="1"/>
  <c r="AI226" i="5" a="1"/>
  <c r="AI226" i="5" s="1"/>
  <c r="AJ226" i="5" a="1"/>
  <c r="AJ226" i="5" s="1"/>
  <c r="AK226" i="5" a="1"/>
  <c r="AK226" i="5" s="1"/>
  <c r="AL226" i="5" a="1"/>
  <c r="AL226" i="5" s="1"/>
  <c r="AM226" i="5" a="1"/>
  <c r="AM226" i="5" s="1"/>
  <c r="AN226" i="5" a="1"/>
  <c r="AN226" i="5" s="1"/>
  <c r="AO226" i="5" a="1"/>
  <c r="AO226" i="5" s="1"/>
  <c r="AP226" i="5" a="1"/>
  <c r="AP226" i="5" s="1"/>
  <c r="AQ226" i="5" a="1"/>
  <c r="AQ226" i="5" s="1"/>
  <c r="AR226" i="5" a="1"/>
  <c r="AR226" i="5" s="1"/>
  <c r="AS226" i="5" a="1"/>
  <c r="AS226" i="5" s="1"/>
  <c r="AT226" i="5" a="1"/>
  <c r="AT226" i="5" s="1"/>
  <c r="AU226" i="5" a="1"/>
  <c r="AU226" i="5" s="1"/>
  <c r="AV226" i="5" a="1"/>
  <c r="AV226" i="5" s="1"/>
  <c r="AW226" i="5" a="1"/>
  <c r="AW226" i="5" s="1"/>
  <c r="AX226" i="5" a="1"/>
  <c r="AX226" i="5" s="1"/>
  <c r="AY226" i="5" a="1"/>
  <c r="AY226" i="5" s="1"/>
  <c r="AZ226" i="5" a="1"/>
  <c r="AZ226" i="5" s="1"/>
  <c r="BA226" i="5" a="1"/>
  <c r="BA226" i="5" s="1"/>
  <c r="BB226" i="5" a="1"/>
  <c r="BB226" i="5" s="1"/>
  <c r="BC226" i="5" a="1"/>
  <c r="BC226" i="5" s="1"/>
  <c r="BD226" i="5" a="1"/>
  <c r="BD226" i="5" s="1"/>
  <c r="BE226" i="5" a="1"/>
  <c r="BE226" i="5" s="1"/>
  <c r="BF226" i="5" a="1"/>
  <c r="BF226" i="5" s="1"/>
  <c r="BG226" i="5" a="1"/>
  <c r="BG226" i="5" s="1"/>
  <c r="AF227" i="5" a="1"/>
  <c r="AF227" i="5" s="1"/>
  <c r="AG227" i="5" a="1"/>
  <c r="AG227" i="5" s="1"/>
  <c r="AH227" i="5" a="1"/>
  <c r="AH227" i="5" s="1"/>
  <c r="AI227" i="5" a="1"/>
  <c r="AI227" i="5" s="1"/>
  <c r="AJ227" i="5" a="1"/>
  <c r="AJ227" i="5" s="1"/>
  <c r="AK227" i="5" a="1"/>
  <c r="AK227" i="5" s="1"/>
  <c r="AL227" i="5" a="1"/>
  <c r="AL227" i="5" s="1"/>
  <c r="AM227" i="5" a="1"/>
  <c r="AM227" i="5" s="1"/>
  <c r="AN227" i="5" a="1"/>
  <c r="AN227" i="5" s="1"/>
  <c r="AO227" i="5" a="1"/>
  <c r="AO227" i="5" s="1"/>
  <c r="AP227" i="5" a="1"/>
  <c r="AP227" i="5" s="1"/>
  <c r="AQ227" i="5" a="1"/>
  <c r="AQ227" i="5" s="1"/>
  <c r="AR227" i="5" a="1"/>
  <c r="AR227" i="5" s="1"/>
  <c r="AS227" i="5" a="1"/>
  <c r="AS227" i="5" s="1"/>
  <c r="AT227" i="5" a="1"/>
  <c r="AT227" i="5" s="1"/>
  <c r="AU227" i="5" a="1"/>
  <c r="AU227" i="5" s="1"/>
  <c r="AV227" i="5" a="1"/>
  <c r="AV227" i="5" s="1"/>
  <c r="AW227" i="5" a="1"/>
  <c r="AW227" i="5" s="1"/>
  <c r="AX227" i="5" a="1"/>
  <c r="AX227" i="5" s="1"/>
  <c r="AY227" i="5" a="1"/>
  <c r="AY227" i="5" s="1"/>
  <c r="AZ227" i="5" a="1"/>
  <c r="AZ227" i="5" s="1"/>
  <c r="BA227" i="5" a="1"/>
  <c r="BA227" i="5" s="1"/>
  <c r="BB227" i="5" a="1"/>
  <c r="BB227" i="5" s="1"/>
  <c r="BC227" i="5" a="1"/>
  <c r="BC227" i="5" s="1"/>
  <c r="BD227" i="5" a="1"/>
  <c r="BD227" i="5" s="1"/>
  <c r="BE227" i="5" a="1"/>
  <c r="BE227" i="5" s="1"/>
  <c r="BF227" i="5" a="1"/>
  <c r="BF227" i="5" s="1"/>
  <c r="BG227" i="5" a="1"/>
  <c r="BG227" i="5" s="1"/>
  <c r="AF228" i="5" a="1"/>
  <c r="AF228" i="5" s="1"/>
  <c r="AG228" i="5" a="1"/>
  <c r="AG228" i="5" s="1"/>
  <c r="AH228" i="5" a="1"/>
  <c r="AH228" i="5" s="1"/>
  <c r="AI228" i="5" a="1"/>
  <c r="AI228" i="5" s="1"/>
  <c r="AJ228" i="5" a="1"/>
  <c r="AJ228" i="5" s="1"/>
  <c r="AK228" i="5" a="1"/>
  <c r="AK228" i="5" s="1"/>
  <c r="AL228" i="5" a="1"/>
  <c r="AL228" i="5" s="1"/>
  <c r="AM228" i="5" a="1"/>
  <c r="AM228" i="5" s="1"/>
  <c r="AN228" i="5" a="1"/>
  <c r="AN228" i="5" s="1"/>
  <c r="AO228" i="5" a="1"/>
  <c r="AO228" i="5" s="1"/>
  <c r="AP228" i="5" a="1"/>
  <c r="AP228" i="5" s="1"/>
  <c r="AQ228" i="5" a="1"/>
  <c r="AQ228" i="5" s="1"/>
  <c r="AR228" i="5" a="1"/>
  <c r="AR228" i="5" s="1"/>
  <c r="AS228" i="5" a="1"/>
  <c r="AS228" i="5" s="1"/>
  <c r="AT228" i="5" a="1"/>
  <c r="AT228" i="5" s="1"/>
  <c r="AU228" i="5" a="1"/>
  <c r="AU228" i="5" s="1"/>
  <c r="AV228" i="5" a="1"/>
  <c r="AV228" i="5" s="1"/>
  <c r="AW228" i="5" a="1"/>
  <c r="AW228" i="5" s="1"/>
  <c r="AX228" i="5" a="1"/>
  <c r="AX228" i="5" s="1"/>
  <c r="AY228" i="5" a="1"/>
  <c r="AY228" i="5" s="1"/>
  <c r="AZ228" i="5" a="1"/>
  <c r="AZ228" i="5" s="1"/>
  <c r="BA228" i="5" a="1"/>
  <c r="BA228" i="5" s="1"/>
  <c r="BB228" i="5" a="1"/>
  <c r="BB228" i="5" s="1"/>
  <c r="BC228" i="5" a="1"/>
  <c r="BC228" i="5" s="1"/>
  <c r="BD228" i="5" a="1"/>
  <c r="BD228" i="5" s="1"/>
  <c r="BE228" i="5" a="1"/>
  <c r="BE228" i="5" s="1"/>
  <c r="BF228" i="5" a="1"/>
  <c r="BF228" i="5" s="1"/>
  <c r="BG228" i="5" a="1"/>
  <c r="BG228" i="5" s="1"/>
  <c r="AF229" i="5" a="1"/>
  <c r="AF229" i="5" s="1"/>
  <c r="AG229" i="5" a="1"/>
  <c r="AG229" i="5" s="1"/>
  <c r="AH229" i="5" a="1"/>
  <c r="AH229" i="5" s="1"/>
  <c r="AI229" i="5" a="1"/>
  <c r="AI229" i="5" s="1"/>
  <c r="AJ229" i="5" a="1"/>
  <c r="AJ229" i="5" s="1"/>
  <c r="AK229" i="5" a="1"/>
  <c r="AK229" i="5" s="1"/>
  <c r="AL229" i="5" a="1"/>
  <c r="AL229" i="5" s="1"/>
  <c r="AM229" i="5" a="1"/>
  <c r="AM229" i="5" s="1"/>
  <c r="AN229" i="5" a="1"/>
  <c r="AN229" i="5" s="1"/>
  <c r="AO229" i="5" a="1"/>
  <c r="AO229" i="5" s="1"/>
  <c r="AP229" i="5" a="1"/>
  <c r="AP229" i="5" s="1"/>
  <c r="AQ229" i="5" a="1"/>
  <c r="AQ229" i="5" s="1"/>
  <c r="AR229" i="5" a="1"/>
  <c r="AR229" i="5" s="1"/>
  <c r="AS229" i="5" a="1"/>
  <c r="AS229" i="5" s="1"/>
  <c r="AT229" i="5" a="1"/>
  <c r="AT229" i="5" s="1"/>
  <c r="AU229" i="5" a="1"/>
  <c r="AU229" i="5" s="1"/>
  <c r="AV229" i="5" a="1"/>
  <c r="AV229" i="5" s="1"/>
  <c r="AW229" i="5" a="1"/>
  <c r="AW229" i="5" s="1"/>
  <c r="AX229" i="5" a="1"/>
  <c r="AX229" i="5" s="1"/>
  <c r="AY229" i="5" a="1"/>
  <c r="AY229" i="5" s="1"/>
  <c r="AZ229" i="5" a="1"/>
  <c r="AZ229" i="5" s="1"/>
  <c r="BA229" i="5" a="1"/>
  <c r="BA229" i="5" s="1"/>
  <c r="BB229" i="5" a="1"/>
  <c r="BB229" i="5" s="1"/>
  <c r="BC229" i="5" a="1"/>
  <c r="BC229" i="5" s="1"/>
  <c r="BD229" i="5" a="1"/>
  <c r="BD229" i="5" s="1"/>
  <c r="BE229" i="5" a="1"/>
  <c r="BE229" i="5" s="1"/>
  <c r="BF229" i="5" a="1"/>
  <c r="BF229" i="5" s="1"/>
  <c r="BG229" i="5" a="1"/>
  <c r="BG229" i="5" s="1"/>
  <c r="AF230" i="5" a="1"/>
  <c r="AF230" i="5" s="1"/>
  <c r="AG230" i="5" a="1"/>
  <c r="AG230" i="5" s="1"/>
  <c r="AH230" i="5" a="1"/>
  <c r="AH230" i="5" s="1"/>
  <c r="AI230" i="5" a="1"/>
  <c r="AI230" i="5" s="1"/>
  <c r="AJ230" i="5" a="1"/>
  <c r="AJ230" i="5" s="1"/>
  <c r="AK230" i="5" a="1"/>
  <c r="AK230" i="5" s="1"/>
  <c r="AL230" i="5" a="1"/>
  <c r="AL230" i="5" s="1"/>
  <c r="AM230" i="5" a="1"/>
  <c r="AM230" i="5" s="1"/>
  <c r="AN230" i="5" a="1"/>
  <c r="AN230" i="5" s="1"/>
  <c r="AO230" i="5" a="1"/>
  <c r="AO230" i="5" s="1"/>
  <c r="AP230" i="5" a="1"/>
  <c r="AP230" i="5" s="1"/>
  <c r="AQ230" i="5" a="1"/>
  <c r="AQ230" i="5" s="1"/>
  <c r="AR230" i="5" a="1"/>
  <c r="AR230" i="5" s="1"/>
  <c r="AS230" i="5" a="1"/>
  <c r="AS230" i="5" s="1"/>
  <c r="AT230" i="5" a="1"/>
  <c r="AT230" i="5" s="1"/>
  <c r="AU230" i="5" a="1"/>
  <c r="AU230" i="5" s="1"/>
  <c r="AV230" i="5" a="1"/>
  <c r="AV230" i="5" s="1"/>
  <c r="AW230" i="5" a="1"/>
  <c r="AW230" i="5" s="1"/>
  <c r="AX230" i="5" a="1"/>
  <c r="AX230" i="5" s="1"/>
  <c r="AY230" i="5" a="1"/>
  <c r="AY230" i="5" s="1"/>
  <c r="AZ230" i="5" a="1"/>
  <c r="AZ230" i="5" s="1"/>
  <c r="BA230" i="5" a="1"/>
  <c r="BA230" i="5" s="1"/>
  <c r="BB230" i="5" a="1"/>
  <c r="BB230" i="5" s="1"/>
  <c r="BC230" i="5" a="1"/>
  <c r="BC230" i="5" s="1"/>
  <c r="BD230" i="5" a="1"/>
  <c r="BD230" i="5" s="1"/>
  <c r="BE230" i="5" a="1"/>
  <c r="BE230" i="5" s="1"/>
  <c r="BF230" i="5" a="1"/>
  <c r="BF230" i="5" s="1"/>
  <c r="BG230" i="5" a="1"/>
  <c r="BG230" i="5" s="1"/>
  <c r="AF231" i="5" a="1"/>
  <c r="AF231" i="5" s="1"/>
  <c r="AG231" i="5" a="1"/>
  <c r="AG231" i="5" s="1"/>
  <c r="AH231" i="5" a="1"/>
  <c r="AH231" i="5" s="1"/>
  <c r="AI231" i="5" a="1"/>
  <c r="AI231" i="5" s="1"/>
  <c r="AJ231" i="5" a="1"/>
  <c r="AJ231" i="5" s="1"/>
  <c r="AK231" i="5" a="1"/>
  <c r="AK231" i="5" s="1"/>
  <c r="AL231" i="5" a="1"/>
  <c r="AL231" i="5" s="1"/>
  <c r="AM231" i="5" a="1"/>
  <c r="AM231" i="5" s="1"/>
  <c r="AN231" i="5" a="1"/>
  <c r="AN231" i="5" s="1"/>
  <c r="AO231" i="5" a="1"/>
  <c r="AO231" i="5" s="1"/>
  <c r="AP231" i="5" a="1"/>
  <c r="AP231" i="5" s="1"/>
  <c r="AQ231" i="5" a="1"/>
  <c r="AQ231" i="5" s="1"/>
  <c r="AR231" i="5" a="1"/>
  <c r="AR231" i="5" s="1"/>
  <c r="AS231" i="5" a="1"/>
  <c r="AS231" i="5" s="1"/>
  <c r="AT231" i="5" a="1"/>
  <c r="AT231" i="5" s="1"/>
  <c r="AU231" i="5" a="1"/>
  <c r="AU231" i="5" s="1"/>
  <c r="AV231" i="5" a="1"/>
  <c r="AV231" i="5" s="1"/>
  <c r="AW231" i="5" a="1"/>
  <c r="AW231" i="5" s="1"/>
  <c r="AX231" i="5" a="1"/>
  <c r="AX231" i="5" s="1"/>
  <c r="AY231" i="5" a="1"/>
  <c r="AY231" i="5" s="1"/>
  <c r="AZ231" i="5" a="1"/>
  <c r="AZ231" i="5" s="1"/>
  <c r="BA231" i="5" a="1"/>
  <c r="BA231" i="5" s="1"/>
  <c r="BB231" i="5" a="1"/>
  <c r="BB231" i="5" s="1"/>
  <c r="BC231" i="5" a="1"/>
  <c r="BC231" i="5" s="1"/>
  <c r="BD231" i="5" a="1"/>
  <c r="BD231" i="5" s="1"/>
  <c r="BE231" i="5" a="1"/>
  <c r="BE231" i="5" s="1"/>
  <c r="BF231" i="5" a="1"/>
  <c r="BF231" i="5" s="1"/>
  <c r="BG231" i="5" a="1"/>
  <c r="BG231" i="5" s="1"/>
  <c r="AF232" i="5" a="1"/>
  <c r="AF232" i="5" s="1"/>
  <c r="AG232" i="5" a="1"/>
  <c r="AG232" i="5" s="1"/>
  <c r="AH232" i="5" a="1"/>
  <c r="AH232" i="5" s="1"/>
  <c r="AI232" i="5" a="1"/>
  <c r="AI232" i="5" s="1"/>
  <c r="AJ232" i="5" a="1"/>
  <c r="AJ232" i="5" s="1"/>
  <c r="AK232" i="5" a="1"/>
  <c r="AK232" i="5" s="1"/>
  <c r="AL232" i="5" a="1"/>
  <c r="AL232" i="5" s="1"/>
  <c r="AM232" i="5" a="1"/>
  <c r="AM232" i="5" s="1"/>
  <c r="AN232" i="5" a="1"/>
  <c r="AN232" i="5" s="1"/>
  <c r="AO232" i="5" a="1"/>
  <c r="AO232" i="5" s="1"/>
  <c r="AP232" i="5" a="1"/>
  <c r="AP232" i="5" s="1"/>
  <c r="AQ232" i="5" a="1"/>
  <c r="AQ232" i="5" s="1"/>
  <c r="AR232" i="5" a="1"/>
  <c r="AR232" i="5" s="1"/>
  <c r="AS232" i="5" a="1"/>
  <c r="AS232" i="5" s="1"/>
  <c r="AT232" i="5" a="1"/>
  <c r="AT232" i="5" s="1"/>
  <c r="AU232" i="5" a="1"/>
  <c r="AU232" i="5" s="1"/>
  <c r="AV232" i="5" a="1"/>
  <c r="AV232" i="5" s="1"/>
  <c r="AW232" i="5" a="1"/>
  <c r="AW232" i="5" s="1"/>
  <c r="AX232" i="5" a="1"/>
  <c r="AX232" i="5" s="1"/>
  <c r="AY232" i="5" a="1"/>
  <c r="AY232" i="5" s="1"/>
  <c r="AZ232" i="5" a="1"/>
  <c r="AZ232" i="5" s="1"/>
  <c r="BA232" i="5" a="1"/>
  <c r="BA232" i="5" s="1"/>
  <c r="BB232" i="5" a="1"/>
  <c r="BB232" i="5" s="1"/>
  <c r="BC232" i="5" a="1"/>
  <c r="BC232" i="5" s="1"/>
  <c r="BD232" i="5" a="1"/>
  <c r="BD232" i="5" s="1"/>
  <c r="BE232" i="5" a="1"/>
  <c r="BE232" i="5" s="1"/>
  <c r="BF232" i="5" a="1"/>
  <c r="BF232" i="5" s="1"/>
  <c r="BG232" i="5" a="1"/>
  <c r="BG232" i="5" s="1"/>
  <c r="AF233" i="5" a="1"/>
  <c r="AF233" i="5" s="1"/>
  <c r="AG233" i="5" a="1"/>
  <c r="AG233" i="5" s="1"/>
  <c r="AH233" i="5" a="1"/>
  <c r="AH233" i="5" s="1"/>
  <c r="AI233" i="5" a="1"/>
  <c r="AI233" i="5" s="1"/>
  <c r="AJ233" i="5" a="1"/>
  <c r="AJ233" i="5" s="1"/>
  <c r="AK233" i="5" a="1"/>
  <c r="AK233" i="5" s="1"/>
  <c r="AL233" i="5" a="1"/>
  <c r="AL233" i="5" s="1"/>
  <c r="AM233" i="5" a="1"/>
  <c r="AM233" i="5" s="1"/>
  <c r="AN233" i="5" a="1"/>
  <c r="AN233" i="5" s="1"/>
  <c r="AO233" i="5" a="1"/>
  <c r="AO233" i="5" s="1"/>
  <c r="AP233" i="5" a="1"/>
  <c r="AP233" i="5" s="1"/>
  <c r="AQ233" i="5" a="1"/>
  <c r="AQ233" i="5" s="1"/>
  <c r="AR233" i="5" a="1"/>
  <c r="AR233" i="5" s="1"/>
  <c r="AS233" i="5" a="1"/>
  <c r="AS233" i="5" s="1"/>
  <c r="AT233" i="5" a="1"/>
  <c r="AT233" i="5" s="1"/>
  <c r="AU233" i="5" a="1"/>
  <c r="AU233" i="5" s="1"/>
  <c r="AV233" i="5" a="1"/>
  <c r="AV233" i="5" s="1"/>
  <c r="AW233" i="5" a="1"/>
  <c r="AW233" i="5" s="1"/>
  <c r="AX233" i="5" a="1"/>
  <c r="AX233" i="5" s="1"/>
  <c r="AY233" i="5" a="1"/>
  <c r="AY233" i="5" s="1"/>
  <c r="AZ233" i="5" a="1"/>
  <c r="AZ233" i="5" s="1"/>
  <c r="BA233" i="5" a="1"/>
  <c r="BA233" i="5" s="1"/>
  <c r="BB233" i="5" a="1"/>
  <c r="BB233" i="5" s="1"/>
  <c r="BC233" i="5" a="1"/>
  <c r="BC233" i="5" s="1"/>
  <c r="BD233" i="5" a="1"/>
  <c r="BD233" i="5" s="1"/>
  <c r="BE233" i="5" a="1"/>
  <c r="BE233" i="5" s="1"/>
  <c r="BF233" i="5" a="1"/>
  <c r="BF233" i="5" s="1"/>
  <c r="BG233" i="5" a="1"/>
  <c r="BG233" i="5" s="1"/>
  <c r="AF234" i="5" a="1"/>
  <c r="AF234" i="5" s="1"/>
  <c r="AG234" i="5" a="1"/>
  <c r="AG234" i="5" s="1"/>
  <c r="AH234" i="5" a="1"/>
  <c r="AH234" i="5" s="1"/>
  <c r="AI234" i="5" a="1"/>
  <c r="AI234" i="5" s="1"/>
  <c r="AJ234" i="5" a="1"/>
  <c r="AJ234" i="5" s="1"/>
  <c r="AK234" i="5" a="1"/>
  <c r="AK234" i="5" s="1"/>
  <c r="AL234" i="5" a="1"/>
  <c r="AL234" i="5" s="1"/>
  <c r="AM234" i="5" a="1"/>
  <c r="AM234" i="5" s="1"/>
  <c r="AN234" i="5" a="1"/>
  <c r="AN234" i="5" s="1"/>
  <c r="AO234" i="5" a="1"/>
  <c r="AO234" i="5" s="1"/>
  <c r="AP234" i="5" a="1"/>
  <c r="AP234" i="5" s="1"/>
  <c r="AQ234" i="5" a="1"/>
  <c r="AQ234" i="5" s="1"/>
  <c r="AR234" i="5" a="1"/>
  <c r="AR234" i="5" s="1"/>
  <c r="AS234" i="5" a="1"/>
  <c r="AS234" i="5" s="1"/>
  <c r="AT234" i="5" a="1"/>
  <c r="AT234" i="5" s="1"/>
  <c r="AU234" i="5" a="1"/>
  <c r="AU234" i="5" s="1"/>
  <c r="AV234" i="5" a="1"/>
  <c r="AV234" i="5" s="1"/>
  <c r="AW234" i="5" a="1"/>
  <c r="AW234" i="5" s="1"/>
  <c r="AX234" i="5" a="1"/>
  <c r="AX234" i="5" s="1"/>
  <c r="AY234" i="5" a="1"/>
  <c r="AY234" i="5" s="1"/>
  <c r="AZ234" i="5" a="1"/>
  <c r="AZ234" i="5" s="1"/>
  <c r="BA234" i="5" a="1"/>
  <c r="BA234" i="5" s="1"/>
  <c r="BB234" i="5" a="1"/>
  <c r="BB234" i="5" s="1"/>
  <c r="BC234" i="5" a="1"/>
  <c r="BC234" i="5" s="1"/>
  <c r="BD234" i="5" a="1"/>
  <c r="BD234" i="5" s="1"/>
  <c r="BE234" i="5" a="1"/>
  <c r="BE234" i="5" s="1"/>
  <c r="BF234" i="5" a="1"/>
  <c r="BF234" i="5" s="1"/>
  <c r="BG234" i="5" a="1"/>
  <c r="BG234" i="5" s="1"/>
  <c r="AF235" i="5" a="1"/>
  <c r="AF235" i="5" s="1"/>
  <c r="AG235" i="5" a="1"/>
  <c r="AG235" i="5" s="1"/>
  <c r="AH235" i="5" a="1"/>
  <c r="AH235" i="5" s="1"/>
  <c r="AI235" i="5" a="1"/>
  <c r="AI235" i="5" s="1"/>
  <c r="AJ235" i="5" a="1"/>
  <c r="AJ235" i="5" s="1"/>
  <c r="AK235" i="5" a="1"/>
  <c r="AK235" i="5" s="1"/>
  <c r="AL235" i="5" a="1"/>
  <c r="AL235" i="5" s="1"/>
  <c r="AM235" i="5" a="1"/>
  <c r="AM235" i="5" s="1"/>
  <c r="AN235" i="5" a="1"/>
  <c r="AN235" i="5" s="1"/>
  <c r="AO235" i="5" a="1"/>
  <c r="AO235" i="5" s="1"/>
  <c r="AP235" i="5" a="1"/>
  <c r="AP235" i="5" s="1"/>
  <c r="AQ235" i="5" a="1"/>
  <c r="AQ235" i="5" s="1"/>
  <c r="AR235" i="5" a="1"/>
  <c r="AR235" i="5" s="1"/>
  <c r="AS235" i="5" a="1"/>
  <c r="AS235" i="5" s="1"/>
  <c r="AT235" i="5" a="1"/>
  <c r="AT235" i="5" s="1"/>
  <c r="AU235" i="5" a="1"/>
  <c r="AU235" i="5" s="1"/>
  <c r="AV235" i="5" a="1"/>
  <c r="AV235" i="5" s="1"/>
  <c r="AW235" i="5" a="1"/>
  <c r="AW235" i="5" s="1"/>
  <c r="AX235" i="5" a="1"/>
  <c r="AX235" i="5" s="1"/>
  <c r="AY235" i="5" a="1"/>
  <c r="AY235" i="5" s="1"/>
  <c r="AZ235" i="5" a="1"/>
  <c r="AZ235" i="5" s="1"/>
  <c r="BA235" i="5" a="1"/>
  <c r="BA235" i="5" s="1"/>
  <c r="BB235" i="5" a="1"/>
  <c r="BB235" i="5" s="1"/>
  <c r="BC235" i="5" a="1"/>
  <c r="BC235" i="5" s="1"/>
  <c r="BD235" i="5" a="1"/>
  <c r="BD235" i="5" s="1"/>
  <c r="BE235" i="5" a="1"/>
  <c r="BE235" i="5" s="1"/>
  <c r="BF235" i="5" a="1"/>
  <c r="BF235" i="5" s="1"/>
  <c r="BG235" i="5" a="1"/>
  <c r="BG235" i="5" s="1"/>
  <c r="AF236" i="5" a="1"/>
  <c r="AF236" i="5" s="1"/>
  <c r="AG236" i="5" a="1"/>
  <c r="AG236" i="5" s="1"/>
  <c r="AH236" i="5" a="1"/>
  <c r="AH236" i="5" s="1"/>
  <c r="AI236" i="5" a="1"/>
  <c r="AI236" i="5" s="1"/>
  <c r="AJ236" i="5" a="1"/>
  <c r="AJ236" i="5" s="1"/>
  <c r="AK236" i="5" a="1"/>
  <c r="AK236" i="5" s="1"/>
  <c r="AL236" i="5" a="1"/>
  <c r="AL236" i="5" s="1"/>
  <c r="AM236" i="5" a="1"/>
  <c r="AM236" i="5" s="1"/>
  <c r="AN236" i="5" a="1"/>
  <c r="AN236" i="5" s="1"/>
  <c r="AO236" i="5" a="1"/>
  <c r="AO236" i="5" s="1"/>
  <c r="AP236" i="5" a="1"/>
  <c r="AP236" i="5" s="1"/>
  <c r="AQ236" i="5" a="1"/>
  <c r="AQ236" i="5" s="1"/>
  <c r="AR236" i="5" a="1"/>
  <c r="AR236" i="5" s="1"/>
  <c r="AS236" i="5" a="1"/>
  <c r="AS236" i="5" s="1"/>
  <c r="AT236" i="5" a="1"/>
  <c r="AT236" i="5" s="1"/>
  <c r="AU236" i="5" a="1"/>
  <c r="AU236" i="5" s="1"/>
  <c r="AV236" i="5" a="1"/>
  <c r="AV236" i="5" s="1"/>
  <c r="AW236" i="5" a="1"/>
  <c r="AW236" i="5" s="1"/>
  <c r="AX236" i="5" a="1"/>
  <c r="AX236" i="5" s="1"/>
  <c r="AY236" i="5" a="1"/>
  <c r="AY236" i="5" s="1"/>
  <c r="AZ236" i="5" a="1"/>
  <c r="AZ236" i="5" s="1"/>
  <c r="BA236" i="5" a="1"/>
  <c r="BA236" i="5" s="1"/>
  <c r="BB236" i="5" a="1"/>
  <c r="BB236" i="5" s="1"/>
  <c r="BC236" i="5" a="1"/>
  <c r="BC236" i="5" s="1"/>
  <c r="BD236" i="5" a="1"/>
  <c r="BD236" i="5" s="1"/>
  <c r="BE236" i="5" a="1"/>
  <c r="BE236" i="5" s="1"/>
  <c r="BF236" i="5" a="1"/>
  <c r="BF236" i="5" s="1"/>
  <c r="BG236" i="5" a="1"/>
  <c r="BG236" i="5" s="1"/>
  <c r="AF237" i="5" a="1"/>
  <c r="AF237" i="5" s="1"/>
  <c r="AG237" i="5" a="1"/>
  <c r="AG237" i="5" s="1"/>
  <c r="AH237" i="5" a="1"/>
  <c r="AH237" i="5" s="1"/>
  <c r="AI237" i="5" a="1"/>
  <c r="AI237" i="5" s="1"/>
  <c r="AJ237" i="5" a="1"/>
  <c r="AJ237" i="5" s="1"/>
  <c r="AK237" i="5" a="1"/>
  <c r="AK237" i="5" s="1"/>
  <c r="AL237" i="5" a="1"/>
  <c r="AL237" i="5" s="1"/>
  <c r="AM237" i="5" a="1"/>
  <c r="AM237" i="5" s="1"/>
  <c r="AN237" i="5" a="1"/>
  <c r="AN237" i="5" s="1"/>
  <c r="AO237" i="5" a="1"/>
  <c r="AO237" i="5" s="1"/>
  <c r="AP237" i="5" a="1"/>
  <c r="AP237" i="5" s="1"/>
  <c r="AQ237" i="5" a="1"/>
  <c r="AQ237" i="5" s="1"/>
  <c r="AR237" i="5" a="1"/>
  <c r="AR237" i="5" s="1"/>
  <c r="AS237" i="5" a="1"/>
  <c r="AS237" i="5" s="1"/>
  <c r="AT237" i="5" a="1"/>
  <c r="AT237" i="5" s="1"/>
  <c r="AU237" i="5" a="1"/>
  <c r="AU237" i="5" s="1"/>
  <c r="AV237" i="5" a="1"/>
  <c r="AV237" i="5" s="1"/>
  <c r="AW237" i="5" a="1"/>
  <c r="AW237" i="5" s="1"/>
  <c r="AX237" i="5" a="1"/>
  <c r="AX237" i="5" s="1"/>
  <c r="AY237" i="5" a="1"/>
  <c r="AY237" i="5" s="1"/>
  <c r="AZ237" i="5" a="1"/>
  <c r="AZ237" i="5" s="1"/>
  <c r="BA237" i="5" a="1"/>
  <c r="BA237" i="5" s="1"/>
  <c r="BB237" i="5" a="1"/>
  <c r="BB237" i="5" s="1"/>
  <c r="BC237" i="5" a="1"/>
  <c r="BC237" i="5" s="1"/>
  <c r="BD237" i="5" a="1"/>
  <c r="BD237" i="5" s="1"/>
  <c r="BE237" i="5" a="1"/>
  <c r="BE237" i="5" s="1"/>
  <c r="BF237" i="5" a="1"/>
  <c r="BF237" i="5" s="1"/>
  <c r="BG237" i="5" a="1"/>
  <c r="BG237" i="5" s="1"/>
  <c r="AF238" i="5" a="1"/>
  <c r="AF238" i="5" s="1"/>
  <c r="AG238" i="5" a="1"/>
  <c r="AG238" i="5" s="1"/>
  <c r="AH238" i="5" a="1"/>
  <c r="AH238" i="5" s="1"/>
  <c r="AI238" i="5" a="1"/>
  <c r="AI238" i="5" s="1"/>
  <c r="AJ238" i="5" a="1"/>
  <c r="AJ238" i="5" s="1"/>
  <c r="AK238" i="5" a="1"/>
  <c r="AK238" i="5" s="1"/>
  <c r="AL238" i="5" a="1"/>
  <c r="AL238" i="5" s="1"/>
  <c r="AM238" i="5" a="1"/>
  <c r="AM238" i="5" s="1"/>
  <c r="AN238" i="5" a="1"/>
  <c r="AN238" i="5" s="1"/>
  <c r="AO238" i="5" a="1"/>
  <c r="AO238" i="5" s="1"/>
  <c r="AP238" i="5" a="1"/>
  <c r="AP238" i="5" s="1"/>
  <c r="AQ238" i="5" a="1"/>
  <c r="AQ238" i="5" s="1"/>
  <c r="AR238" i="5" a="1"/>
  <c r="AR238" i="5" s="1"/>
  <c r="AS238" i="5" a="1"/>
  <c r="AS238" i="5" s="1"/>
  <c r="AT238" i="5" a="1"/>
  <c r="AT238" i="5" s="1"/>
  <c r="AU238" i="5" a="1"/>
  <c r="AU238" i="5" s="1"/>
  <c r="AV238" i="5" a="1"/>
  <c r="AV238" i="5" s="1"/>
  <c r="AW238" i="5" a="1"/>
  <c r="AW238" i="5" s="1"/>
  <c r="AX238" i="5" a="1"/>
  <c r="AX238" i="5" s="1"/>
  <c r="AY238" i="5" a="1"/>
  <c r="AY238" i="5" s="1"/>
  <c r="AZ238" i="5" a="1"/>
  <c r="AZ238" i="5" s="1"/>
  <c r="BA238" i="5" a="1"/>
  <c r="BA238" i="5" s="1"/>
  <c r="BB238" i="5" a="1"/>
  <c r="BB238" i="5" s="1"/>
  <c r="BC238" i="5" a="1"/>
  <c r="BC238" i="5" s="1"/>
  <c r="BD238" i="5" a="1"/>
  <c r="BD238" i="5" s="1"/>
  <c r="BE238" i="5" a="1"/>
  <c r="BE238" i="5" s="1"/>
  <c r="BF238" i="5" a="1"/>
  <c r="BF238" i="5" s="1"/>
  <c r="BG238" i="5" a="1"/>
  <c r="BG238" i="5" s="1"/>
  <c r="AF239" i="5" a="1"/>
  <c r="AF239" i="5" s="1"/>
  <c r="AG239" i="5" a="1"/>
  <c r="AG239" i="5" s="1"/>
  <c r="AH239" i="5" a="1"/>
  <c r="AH239" i="5" s="1"/>
  <c r="AI239" i="5" a="1"/>
  <c r="AI239" i="5" s="1"/>
  <c r="AJ239" i="5" a="1"/>
  <c r="AJ239" i="5" s="1"/>
  <c r="AK239" i="5" a="1"/>
  <c r="AK239" i="5" s="1"/>
  <c r="AL239" i="5" a="1"/>
  <c r="AL239" i="5" s="1"/>
  <c r="AM239" i="5" a="1"/>
  <c r="AM239" i="5" s="1"/>
  <c r="AN239" i="5" a="1"/>
  <c r="AN239" i="5" s="1"/>
  <c r="AO239" i="5" a="1"/>
  <c r="AO239" i="5" s="1"/>
  <c r="AP239" i="5" a="1"/>
  <c r="AP239" i="5" s="1"/>
  <c r="AQ239" i="5" a="1"/>
  <c r="AQ239" i="5" s="1"/>
  <c r="AR239" i="5" a="1"/>
  <c r="AR239" i="5" s="1"/>
  <c r="AS239" i="5" a="1"/>
  <c r="AS239" i="5" s="1"/>
  <c r="AT239" i="5" a="1"/>
  <c r="AT239" i="5" s="1"/>
  <c r="AU239" i="5" a="1"/>
  <c r="AU239" i="5" s="1"/>
  <c r="AV239" i="5" a="1"/>
  <c r="AV239" i="5" s="1"/>
  <c r="AW239" i="5" a="1"/>
  <c r="AW239" i="5" s="1"/>
  <c r="AX239" i="5" a="1"/>
  <c r="AX239" i="5" s="1"/>
  <c r="AY239" i="5" a="1"/>
  <c r="AY239" i="5" s="1"/>
  <c r="AZ239" i="5" a="1"/>
  <c r="AZ239" i="5" s="1"/>
  <c r="BA239" i="5" a="1"/>
  <c r="BA239" i="5" s="1"/>
  <c r="BB239" i="5" a="1"/>
  <c r="BB239" i="5" s="1"/>
  <c r="BC239" i="5" a="1"/>
  <c r="BC239" i="5" s="1"/>
  <c r="BD239" i="5" a="1"/>
  <c r="BD239" i="5" s="1"/>
  <c r="BE239" i="5" a="1"/>
  <c r="BE239" i="5" s="1"/>
  <c r="BF239" i="5" a="1"/>
  <c r="BF239" i="5" s="1"/>
  <c r="BG239" i="5" a="1"/>
  <c r="BG239" i="5" s="1"/>
  <c r="AF240" i="5" a="1"/>
  <c r="AF240" i="5" s="1"/>
  <c r="AG240" i="5" a="1"/>
  <c r="AG240" i="5" s="1"/>
  <c r="AH240" i="5" a="1"/>
  <c r="AH240" i="5" s="1"/>
  <c r="AI240" i="5" a="1"/>
  <c r="AI240" i="5" s="1"/>
  <c r="AJ240" i="5" a="1"/>
  <c r="AJ240" i="5" s="1"/>
  <c r="AK240" i="5" a="1"/>
  <c r="AK240" i="5" s="1"/>
  <c r="AL240" i="5" a="1"/>
  <c r="AL240" i="5" s="1"/>
  <c r="AM240" i="5" a="1"/>
  <c r="AM240" i="5" s="1"/>
  <c r="AN240" i="5" a="1"/>
  <c r="AN240" i="5" s="1"/>
  <c r="AO240" i="5" a="1"/>
  <c r="AO240" i="5" s="1"/>
  <c r="AP240" i="5" a="1"/>
  <c r="AP240" i="5" s="1"/>
  <c r="AQ240" i="5" a="1"/>
  <c r="AQ240" i="5" s="1"/>
  <c r="AR240" i="5" a="1"/>
  <c r="AR240" i="5" s="1"/>
  <c r="AS240" i="5" a="1"/>
  <c r="AS240" i="5" s="1"/>
  <c r="AT240" i="5" a="1"/>
  <c r="AT240" i="5" s="1"/>
  <c r="AU240" i="5" a="1"/>
  <c r="AU240" i="5" s="1"/>
  <c r="AV240" i="5" a="1"/>
  <c r="AV240" i="5" s="1"/>
  <c r="AW240" i="5" a="1"/>
  <c r="AW240" i="5" s="1"/>
  <c r="AX240" i="5" a="1"/>
  <c r="AX240" i="5" s="1"/>
  <c r="AY240" i="5" a="1"/>
  <c r="AY240" i="5" s="1"/>
  <c r="AZ240" i="5" a="1"/>
  <c r="AZ240" i="5" s="1"/>
  <c r="BA240" i="5" a="1"/>
  <c r="BA240" i="5" s="1"/>
  <c r="BB240" i="5" a="1"/>
  <c r="BB240" i="5" s="1"/>
  <c r="BC240" i="5" a="1"/>
  <c r="BC240" i="5" s="1"/>
  <c r="BD240" i="5" a="1"/>
  <c r="BD240" i="5" s="1"/>
  <c r="BE240" i="5" a="1"/>
  <c r="BE240" i="5" s="1"/>
  <c r="BF240" i="5" a="1"/>
  <c r="BF240" i="5" s="1"/>
  <c r="BG240" i="5" a="1"/>
  <c r="BG240" i="5" s="1"/>
  <c r="AF241" i="5" a="1"/>
  <c r="AF241" i="5" s="1"/>
  <c r="AG241" i="5" a="1"/>
  <c r="AG241" i="5" s="1"/>
  <c r="AH241" i="5" a="1"/>
  <c r="AH241" i="5" s="1"/>
  <c r="AI241" i="5" a="1"/>
  <c r="AI241" i="5" s="1"/>
  <c r="AJ241" i="5" a="1"/>
  <c r="AJ241" i="5" s="1"/>
  <c r="AK241" i="5" a="1"/>
  <c r="AK241" i="5" s="1"/>
  <c r="AL241" i="5" a="1"/>
  <c r="AL241" i="5" s="1"/>
  <c r="AM241" i="5" a="1"/>
  <c r="AM241" i="5" s="1"/>
  <c r="AN241" i="5" a="1"/>
  <c r="AN241" i="5" s="1"/>
  <c r="AO241" i="5" a="1"/>
  <c r="AO241" i="5" s="1"/>
  <c r="AP241" i="5" a="1"/>
  <c r="AP241" i="5" s="1"/>
  <c r="AQ241" i="5" a="1"/>
  <c r="AQ241" i="5" s="1"/>
  <c r="AR241" i="5" a="1"/>
  <c r="AR241" i="5" s="1"/>
  <c r="AS241" i="5" a="1"/>
  <c r="AS241" i="5" s="1"/>
  <c r="AT241" i="5" a="1"/>
  <c r="AT241" i="5" s="1"/>
  <c r="AU241" i="5" a="1"/>
  <c r="AU241" i="5" s="1"/>
  <c r="AV241" i="5" a="1"/>
  <c r="AV241" i="5" s="1"/>
  <c r="AW241" i="5" a="1"/>
  <c r="AW241" i="5" s="1"/>
  <c r="AX241" i="5" a="1"/>
  <c r="AX241" i="5" s="1"/>
  <c r="AY241" i="5" a="1"/>
  <c r="AY241" i="5" s="1"/>
  <c r="AZ241" i="5" a="1"/>
  <c r="AZ241" i="5" s="1"/>
  <c r="BA241" i="5" a="1"/>
  <c r="BA241" i="5" s="1"/>
  <c r="BB241" i="5" a="1"/>
  <c r="BB241" i="5" s="1"/>
  <c r="BC241" i="5" a="1"/>
  <c r="BC241" i="5" s="1"/>
  <c r="BD241" i="5" a="1"/>
  <c r="BD241" i="5" s="1"/>
  <c r="BE241" i="5" a="1"/>
  <c r="BE241" i="5" s="1"/>
  <c r="BF241" i="5" a="1"/>
  <c r="BF241" i="5" s="1"/>
  <c r="BG241" i="5" a="1"/>
  <c r="BG241" i="5" s="1"/>
  <c r="AF242" i="5" a="1"/>
  <c r="AF242" i="5" s="1"/>
  <c r="AG242" i="5" a="1"/>
  <c r="AG242" i="5" s="1"/>
  <c r="AH242" i="5" a="1"/>
  <c r="AH242" i="5" s="1"/>
  <c r="AI242" i="5" a="1"/>
  <c r="AI242" i="5" s="1"/>
  <c r="AJ242" i="5" a="1"/>
  <c r="AJ242" i="5" s="1"/>
  <c r="AK242" i="5" a="1"/>
  <c r="AK242" i="5" s="1"/>
  <c r="AL242" i="5" a="1"/>
  <c r="AL242" i="5" s="1"/>
  <c r="AM242" i="5" a="1"/>
  <c r="AM242" i="5" s="1"/>
  <c r="AN242" i="5" a="1"/>
  <c r="AN242" i="5" s="1"/>
  <c r="AO242" i="5" a="1"/>
  <c r="AO242" i="5" s="1"/>
  <c r="AP242" i="5" a="1"/>
  <c r="AP242" i="5" s="1"/>
  <c r="AQ242" i="5" a="1"/>
  <c r="AQ242" i="5" s="1"/>
  <c r="AR242" i="5" a="1"/>
  <c r="AR242" i="5" s="1"/>
  <c r="AS242" i="5" a="1"/>
  <c r="AS242" i="5" s="1"/>
  <c r="AT242" i="5" a="1"/>
  <c r="AT242" i="5" s="1"/>
  <c r="AU242" i="5" a="1"/>
  <c r="AU242" i="5" s="1"/>
  <c r="AV242" i="5" a="1"/>
  <c r="AV242" i="5" s="1"/>
  <c r="AW242" i="5" a="1"/>
  <c r="AW242" i="5" s="1"/>
  <c r="AX242" i="5" a="1"/>
  <c r="AX242" i="5" s="1"/>
  <c r="AY242" i="5" a="1"/>
  <c r="AY242" i="5" s="1"/>
  <c r="AZ242" i="5" a="1"/>
  <c r="AZ242" i="5" s="1"/>
  <c r="BA242" i="5" a="1"/>
  <c r="BA242" i="5" s="1"/>
  <c r="BB242" i="5" a="1"/>
  <c r="BB242" i="5" s="1"/>
  <c r="BC242" i="5" a="1"/>
  <c r="BC242" i="5" s="1"/>
  <c r="BD242" i="5" a="1"/>
  <c r="BD242" i="5" s="1"/>
  <c r="BE242" i="5" a="1"/>
  <c r="BE242" i="5" s="1"/>
  <c r="BF242" i="5" a="1"/>
  <c r="BF242" i="5" s="1"/>
  <c r="BG242" i="5" a="1"/>
  <c r="BG242" i="5" s="1"/>
  <c r="AF243" i="5" a="1"/>
  <c r="AF243" i="5" s="1"/>
  <c r="AG243" i="5" a="1"/>
  <c r="AG243" i="5" s="1"/>
  <c r="AH243" i="5" a="1"/>
  <c r="AH243" i="5" s="1"/>
  <c r="AI243" i="5" a="1"/>
  <c r="AI243" i="5" s="1"/>
  <c r="AJ243" i="5" a="1"/>
  <c r="AJ243" i="5" s="1"/>
  <c r="AK243" i="5" a="1"/>
  <c r="AK243" i="5" s="1"/>
  <c r="AL243" i="5" a="1"/>
  <c r="AL243" i="5" s="1"/>
  <c r="AM243" i="5" a="1"/>
  <c r="AM243" i="5" s="1"/>
  <c r="AN243" i="5" a="1"/>
  <c r="AN243" i="5" s="1"/>
  <c r="AO243" i="5" a="1"/>
  <c r="AO243" i="5" s="1"/>
  <c r="AP243" i="5" a="1"/>
  <c r="AP243" i="5" s="1"/>
  <c r="AQ243" i="5" a="1"/>
  <c r="AQ243" i="5" s="1"/>
  <c r="AR243" i="5" a="1"/>
  <c r="AR243" i="5" s="1"/>
  <c r="AS243" i="5" a="1"/>
  <c r="AS243" i="5" s="1"/>
  <c r="AT243" i="5" a="1"/>
  <c r="AT243" i="5" s="1"/>
  <c r="AU243" i="5" a="1"/>
  <c r="AU243" i="5" s="1"/>
  <c r="AV243" i="5" a="1"/>
  <c r="AV243" i="5" s="1"/>
  <c r="AW243" i="5" a="1"/>
  <c r="AW243" i="5" s="1"/>
  <c r="AX243" i="5" a="1"/>
  <c r="AX243" i="5" s="1"/>
  <c r="AY243" i="5" a="1"/>
  <c r="AY243" i="5" s="1"/>
  <c r="AZ243" i="5" a="1"/>
  <c r="AZ243" i="5" s="1"/>
  <c r="BA243" i="5" a="1"/>
  <c r="BA243" i="5" s="1"/>
  <c r="BB243" i="5" a="1"/>
  <c r="BB243" i="5" s="1"/>
  <c r="BC243" i="5" a="1"/>
  <c r="BC243" i="5" s="1"/>
  <c r="BD243" i="5" a="1"/>
  <c r="BD243" i="5" s="1"/>
  <c r="BE243" i="5" a="1"/>
  <c r="BE243" i="5" s="1"/>
  <c r="BF243" i="5" a="1"/>
  <c r="BF243" i="5" s="1"/>
  <c r="BG243" i="5" a="1"/>
  <c r="BG243" i="5" s="1"/>
  <c r="AF244" i="5" a="1"/>
  <c r="AF244" i="5" s="1"/>
  <c r="AG244" i="5" a="1"/>
  <c r="AG244" i="5" s="1"/>
  <c r="AH244" i="5" a="1"/>
  <c r="AH244" i="5" s="1"/>
  <c r="AI244" i="5" a="1"/>
  <c r="AI244" i="5" s="1"/>
  <c r="AJ244" i="5" a="1"/>
  <c r="AJ244" i="5" s="1"/>
  <c r="AK244" i="5" a="1"/>
  <c r="AK244" i="5" s="1"/>
  <c r="AL244" i="5" a="1"/>
  <c r="AL244" i="5" s="1"/>
  <c r="AM244" i="5" a="1"/>
  <c r="AM244" i="5" s="1"/>
  <c r="AN244" i="5" a="1"/>
  <c r="AN244" i="5" s="1"/>
  <c r="AO244" i="5" a="1"/>
  <c r="AO244" i="5" s="1"/>
  <c r="AP244" i="5" a="1"/>
  <c r="AP244" i="5" s="1"/>
  <c r="AQ244" i="5" a="1"/>
  <c r="AQ244" i="5" s="1"/>
  <c r="AR244" i="5" a="1"/>
  <c r="AR244" i="5" s="1"/>
  <c r="AS244" i="5" a="1"/>
  <c r="AS244" i="5" s="1"/>
  <c r="AT244" i="5" a="1"/>
  <c r="AT244" i="5" s="1"/>
  <c r="AU244" i="5" a="1"/>
  <c r="AU244" i="5" s="1"/>
  <c r="AV244" i="5" a="1"/>
  <c r="AV244" i="5" s="1"/>
  <c r="AW244" i="5" a="1"/>
  <c r="AW244" i="5" s="1"/>
  <c r="AX244" i="5" a="1"/>
  <c r="AX244" i="5" s="1"/>
  <c r="AY244" i="5" a="1"/>
  <c r="AY244" i="5" s="1"/>
  <c r="AZ244" i="5" a="1"/>
  <c r="AZ244" i="5" s="1"/>
  <c r="BA244" i="5" a="1"/>
  <c r="BA244" i="5" s="1"/>
  <c r="BB244" i="5" a="1"/>
  <c r="BB244" i="5" s="1"/>
  <c r="BC244" i="5" a="1"/>
  <c r="BC244" i="5" s="1"/>
  <c r="BD244" i="5" a="1"/>
  <c r="BD244" i="5" s="1"/>
  <c r="BE244" i="5" a="1"/>
  <c r="BE244" i="5" s="1"/>
  <c r="BF244" i="5" a="1"/>
  <c r="BF244" i="5" s="1"/>
  <c r="BG244" i="5" a="1"/>
  <c r="BG244" i="5" s="1"/>
  <c r="AF245" i="5" a="1"/>
  <c r="AF245" i="5" s="1"/>
  <c r="AG245" i="5" a="1"/>
  <c r="AG245" i="5" s="1"/>
  <c r="AH245" i="5" a="1"/>
  <c r="AH245" i="5" s="1"/>
  <c r="AI245" i="5" a="1"/>
  <c r="AI245" i="5" s="1"/>
  <c r="AJ245" i="5" a="1"/>
  <c r="AJ245" i="5" s="1"/>
  <c r="AK245" i="5" a="1"/>
  <c r="AK245" i="5" s="1"/>
  <c r="AL245" i="5" a="1"/>
  <c r="AL245" i="5" s="1"/>
  <c r="AM245" i="5" a="1"/>
  <c r="AM245" i="5" s="1"/>
  <c r="AN245" i="5" a="1"/>
  <c r="AN245" i="5" s="1"/>
  <c r="AO245" i="5" a="1"/>
  <c r="AO245" i="5" s="1"/>
  <c r="AP245" i="5" a="1"/>
  <c r="AP245" i="5" s="1"/>
  <c r="AQ245" i="5" a="1"/>
  <c r="AQ245" i="5" s="1"/>
  <c r="AR245" i="5" a="1"/>
  <c r="AR245" i="5" s="1"/>
  <c r="AS245" i="5" a="1"/>
  <c r="AS245" i="5" s="1"/>
  <c r="AT245" i="5" a="1"/>
  <c r="AT245" i="5" s="1"/>
  <c r="AU245" i="5" a="1"/>
  <c r="AU245" i="5" s="1"/>
  <c r="AV245" i="5" a="1"/>
  <c r="AV245" i="5" s="1"/>
  <c r="AW245" i="5" a="1"/>
  <c r="AW245" i="5" s="1"/>
  <c r="AX245" i="5" a="1"/>
  <c r="AX245" i="5" s="1"/>
  <c r="AY245" i="5" a="1"/>
  <c r="AY245" i="5" s="1"/>
  <c r="AZ245" i="5" a="1"/>
  <c r="AZ245" i="5" s="1"/>
  <c r="BA245" i="5" a="1"/>
  <c r="BA245" i="5" s="1"/>
  <c r="BB245" i="5" a="1"/>
  <c r="BB245" i="5" s="1"/>
  <c r="BC245" i="5" a="1"/>
  <c r="BC245" i="5" s="1"/>
  <c r="BD245" i="5" a="1"/>
  <c r="BD245" i="5" s="1"/>
  <c r="BE245" i="5" a="1"/>
  <c r="BE245" i="5" s="1"/>
  <c r="BF245" i="5" a="1"/>
  <c r="BF245" i="5" s="1"/>
  <c r="BG245" i="5" a="1"/>
  <c r="BG245" i="5" s="1"/>
  <c r="AF246" i="5" a="1"/>
  <c r="AF246" i="5" s="1"/>
  <c r="AG246" i="5" a="1"/>
  <c r="AG246" i="5" s="1"/>
  <c r="AH246" i="5" a="1"/>
  <c r="AH246" i="5" s="1"/>
  <c r="AI246" i="5" a="1"/>
  <c r="AI246" i="5" s="1"/>
  <c r="AJ246" i="5" a="1"/>
  <c r="AJ246" i="5" s="1"/>
  <c r="AK246" i="5" a="1"/>
  <c r="AK246" i="5" s="1"/>
  <c r="AL246" i="5" a="1"/>
  <c r="AL246" i="5" s="1"/>
  <c r="AM246" i="5" a="1"/>
  <c r="AM246" i="5" s="1"/>
  <c r="AN246" i="5" a="1"/>
  <c r="AN246" i="5" s="1"/>
  <c r="AO246" i="5" a="1"/>
  <c r="AO246" i="5" s="1"/>
  <c r="AP246" i="5" a="1"/>
  <c r="AP246" i="5" s="1"/>
  <c r="AQ246" i="5" a="1"/>
  <c r="AQ246" i="5" s="1"/>
  <c r="AR246" i="5" a="1"/>
  <c r="AR246" i="5" s="1"/>
  <c r="AS246" i="5" a="1"/>
  <c r="AS246" i="5" s="1"/>
  <c r="AT246" i="5" a="1"/>
  <c r="AT246" i="5" s="1"/>
  <c r="AU246" i="5" a="1"/>
  <c r="AU246" i="5" s="1"/>
  <c r="AV246" i="5" a="1"/>
  <c r="AV246" i="5" s="1"/>
  <c r="AW246" i="5" a="1"/>
  <c r="AW246" i="5" s="1"/>
  <c r="AX246" i="5" a="1"/>
  <c r="AX246" i="5" s="1"/>
  <c r="AY246" i="5" a="1"/>
  <c r="AY246" i="5" s="1"/>
  <c r="AZ246" i="5" a="1"/>
  <c r="AZ246" i="5" s="1"/>
  <c r="BA246" i="5" a="1"/>
  <c r="BA246" i="5" s="1"/>
  <c r="BB246" i="5" a="1"/>
  <c r="BB246" i="5" s="1"/>
  <c r="BC246" i="5" a="1"/>
  <c r="BC246" i="5" s="1"/>
  <c r="BD246" i="5" a="1"/>
  <c r="BD246" i="5" s="1"/>
  <c r="BE246" i="5" a="1"/>
  <c r="BE246" i="5" s="1"/>
  <c r="BF246" i="5" a="1"/>
  <c r="BF246" i="5" s="1"/>
  <c r="BG246" i="5" a="1"/>
  <c r="BG246" i="5" s="1"/>
  <c r="AF247" i="5" a="1"/>
  <c r="AF247" i="5" s="1"/>
  <c r="AG247" i="5" a="1"/>
  <c r="AG247" i="5" s="1"/>
  <c r="AH247" i="5" a="1"/>
  <c r="AH247" i="5" s="1"/>
  <c r="AI247" i="5" a="1"/>
  <c r="AI247" i="5" s="1"/>
  <c r="AJ247" i="5" a="1"/>
  <c r="AJ247" i="5" s="1"/>
  <c r="AK247" i="5" a="1"/>
  <c r="AK247" i="5" s="1"/>
  <c r="AL247" i="5" a="1"/>
  <c r="AL247" i="5" s="1"/>
  <c r="AM247" i="5" a="1"/>
  <c r="AM247" i="5" s="1"/>
  <c r="AN247" i="5" a="1"/>
  <c r="AN247" i="5" s="1"/>
  <c r="AO247" i="5" a="1"/>
  <c r="AO247" i="5" s="1"/>
  <c r="AP247" i="5" a="1"/>
  <c r="AP247" i="5" s="1"/>
  <c r="AQ247" i="5" a="1"/>
  <c r="AQ247" i="5" s="1"/>
  <c r="AR247" i="5" a="1"/>
  <c r="AR247" i="5" s="1"/>
  <c r="AS247" i="5" a="1"/>
  <c r="AS247" i="5" s="1"/>
  <c r="AT247" i="5" a="1"/>
  <c r="AT247" i="5" s="1"/>
  <c r="AU247" i="5" a="1"/>
  <c r="AU247" i="5" s="1"/>
  <c r="AV247" i="5" a="1"/>
  <c r="AV247" i="5" s="1"/>
  <c r="AW247" i="5" a="1"/>
  <c r="AW247" i="5" s="1"/>
  <c r="AX247" i="5" a="1"/>
  <c r="AX247" i="5" s="1"/>
  <c r="AY247" i="5" a="1"/>
  <c r="AY247" i="5" s="1"/>
  <c r="AZ247" i="5" a="1"/>
  <c r="AZ247" i="5" s="1"/>
  <c r="BA247" i="5" a="1"/>
  <c r="BA247" i="5" s="1"/>
  <c r="BB247" i="5" a="1"/>
  <c r="BB247" i="5" s="1"/>
  <c r="BC247" i="5" a="1"/>
  <c r="BC247" i="5" s="1"/>
  <c r="BD247" i="5" a="1"/>
  <c r="BD247" i="5" s="1"/>
  <c r="BE247" i="5" a="1"/>
  <c r="BE247" i="5" s="1"/>
  <c r="BF247" i="5" a="1"/>
  <c r="BF247" i="5" s="1"/>
  <c r="BG247" i="5" a="1"/>
  <c r="BG247" i="5" s="1"/>
  <c r="AF248" i="5" a="1"/>
  <c r="AF248" i="5" s="1"/>
  <c r="AG248" i="5" a="1"/>
  <c r="AG248" i="5" s="1"/>
  <c r="AH248" i="5" a="1"/>
  <c r="AH248" i="5" s="1"/>
  <c r="AI248" i="5" a="1"/>
  <c r="AI248" i="5" s="1"/>
  <c r="AJ248" i="5" a="1"/>
  <c r="AJ248" i="5" s="1"/>
  <c r="AK248" i="5" a="1"/>
  <c r="AK248" i="5" s="1"/>
  <c r="AL248" i="5" a="1"/>
  <c r="AL248" i="5" s="1"/>
  <c r="AM248" i="5" a="1"/>
  <c r="AM248" i="5" s="1"/>
  <c r="AN248" i="5" a="1"/>
  <c r="AN248" i="5" s="1"/>
  <c r="AO248" i="5" a="1"/>
  <c r="AO248" i="5" s="1"/>
  <c r="AP248" i="5" a="1"/>
  <c r="AP248" i="5" s="1"/>
  <c r="AQ248" i="5" a="1"/>
  <c r="AQ248" i="5" s="1"/>
  <c r="AR248" i="5" a="1"/>
  <c r="AR248" i="5" s="1"/>
  <c r="AS248" i="5" a="1"/>
  <c r="AS248" i="5" s="1"/>
  <c r="AT248" i="5" a="1"/>
  <c r="AT248" i="5" s="1"/>
  <c r="AU248" i="5" a="1"/>
  <c r="AU248" i="5" s="1"/>
  <c r="AV248" i="5" a="1"/>
  <c r="AV248" i="5" s="1"/>
  <c r="AW248" i="5" a="1"/>
  <c r="AW248" i="5" s="1"/>
  <c r="AX248" i="5" a="1"/>
  <c r="AX248" i="5" s="1"/>
  <c r="AY248" i="5" a="1"/>
  <c r="AY248" i="5" s="1"/>
  <c r="AZ248" i="5" a="1"/>
  <c r="AZ248" i="5" s="1"/>
  <c r="BA248" i="5" a="1"/>
  <c r="BA248" i="5" s="1"/>
  <c r="BB248" i="5" a="1"/>
  <c r="BB248" i="5" s="1"/>
  <c r="BC248" i="5" a="1"/>
  <c r="BC248" i="5" s="1"/>
  <c r="BD248" i="5" a="1"/>
  <c r="BD248" i="5" s="1"/>
  <c r="BE248" i="5" a="1"/>
  <c r="BE248" i="5" s="1"/>
  <c r="BF248" i="5" a="1"/>
  <c r="BF248" i="5" s="1"/>
  <c r="BG248" i="5" a="1"/>
  <c r="BG248" i="5" s="1"/>
  <c r="AF249" i="5" a="1"/>
  <c r="AF249" i="5" s="1"/>
  <c r="AG249" i="5" a="1"/>
  <c r="AG249" i="5" s="1"/>
  <c r="AH249" i="5" a="1"/>
  <c r="AH249" i="5" s="1"/>
  <c r="AI249" i="5" a="1"/>
  <c r="AI249" i="5" s="1"/>
  <c r="AJ249" i="5" a="1"/>
  <c r="AJ249" i="5" s="1"/>
  <c r="AK249" i="5" a="1"/>
  <c r="AK249" i="5" s="1"/>
  <c r="AL249" i="5" a="1"/>
  <c r="AL249" i="5" s="1"/>
  <c r="AM249" i="5" a="1"/>
  <c r="AM249" i="5" s="1"/>
  <c r="AN249" i="5" a="1"/>
  <c r="AN249" i="5" s="1"/>
  <c r="AO249" i="5" a="1"/>
  <c r="AO249" i="5" s="1"/>
  <c r="AP249" i="5" a="1"/>
  <c r="AP249" i="5" s="1"/>
  <c r="AQ249" i="5" a="1"/>
  <c r="AQ249" i="5" s="1"/>
  <c r="AR249" i="5" a="1"/>
  <c r="AR249" i="5" s="1"/>
  <c r="AS249" i="5" a="1"/>
  <c r="AS249" i="5" s="1"/>
  <c r="AT249" i="5" a="1"/>
  <c r="AT249" i="5" s="1"/>
  <c r="AU249" i="5" a="1"/>
  <c r="AU249" i="5" s="1"/>
  <c r="AV249" i="5" a="1"/>
  <c r="AV249" i="5" s="1"/>
  <c r="AW249" i="5" a="1"/>
  <c r="AW249" i="5" s="1"/>
  <c r="AX249" i="5" a="1"/>
  <c r="AX249" i="5" s="1"/>
  <c r="AY249" i="5" a="1"/>
  <c r="AY249" i="5" s="1"/>
  <c r="AZ249" i="5" a="1"/>
  <c r="AZ249" i="5" s="1"/>
  <c r="BA249" i="5" a="1"/>
  <c r="BA249" i="5" s="1"/>
  <c r="BB249" i="5" a="1"/>
  <c r="BB249" i="5" s="1"/>
  <c r="BC249" i="5" a="1"/>
  <c r="BC249" i="5" s="1"/>
  <c r="BD249" i="5" a="1"/>
  <c r="BD249" i="5" s="1"/>
  <c r="BE249" i="5" a="1"/>
  <c r="BE249" i="5" s="1"/>
  <c r="BF249" i="5" a="1"/>
  <c r="BF249" i="5" s="1"/>
  <c r="BG249" i="5" a="1"/>
  <c r="BG249" i="5" s="1"/>
  <c r="AG10" i="5" a="1"/>
  <c r="AG10" i="5" s="1"/>
  <c r="AH10" i="5" a="1"/>
  <c r="AH10" i="5" s="1"/>
  <c r="AI10" i="5" a="1"/>
  <c r="AI10" i="5" s="1"/>
  <c r="AJ10" i="5" a="1"/>
  <c r="AJ10" i="5" s="1"/>
  <c r="AK10" i="5" a="1"/>
  <c r="AK10" i="5" s="1"/>
  <c r="AL10" i="5" a="1"/>
  <c r="AL10" i="5" s="1"/>
  <c r="AM10" i="5" a="1"/>
  <c r="AM10" i="5" s="1"/>
  <c r="AN10" i="5" a="1"/>
  <c r="AN10" i="5" s="1"/>
  <c r="AO10" i="5" a="1"/>
  <c r="AO10" i="5" s="1"/>
  <c r="AP10" i="5" a="1"/>
  <c r="AP10" i="5" s="1"/>
  <c r="AQ10" i="5" a="1"/>
  <c r="AQ10" i="5" s="1"/>
  <c r="AR10" i="5" a="1"/>
  <c r="AR10" i="5" s="1"/>
  <c r="AS10" i="5" a="1"/>
  <c r="AS10" i="5" s="1"/>
  <c r="AT10" i="5" a="1"/>
  <c r="AT10" i="5" s="1"/>
  <c r="AU10" i="5" a="1"/>
  <c r="AU10" i="5" s="1"/>
  <c r="AV10" i="5" a="1"/>
  <c r="AV10" i="5" s="1"/>
  <c r="AW10" i="5" a="1"/>
  <c r="AW10" i="5" s="1"/>
  <c r="AX10" i="5" a="1"/>
  <c r="AX10" i="5" s="1"/>
  <c r="AY10" i="5" a="1"/>
  <c r="AY10" i="5" s="1"/>
  <c r="AZ10" i="5" a="1"/>
  <c r="AZ10" i="5" s="1"/>
  <c r="BA10" i="5" a="1"/>
  <c r="BA10" i="5" s="1"/>
  <c r="BB10" i="5" a="1"/>
  <c r="BB10" i="5" s="1"/>
  <c r="BC10" i="5" a="1"/>
  <c r="BC10" i="5" s="1"/>
  <c r="BD10" i="5" a="1"/>
  <c r="BD10" i="5" s="1"/>
  <c r="BE10" i="5" a="1"/>
  <c r="BE10" i="5" s="1"/>
  <c r="BF10" i="5" a="1"/>
  <c r="BF10" i="5" s="1"/>
  <c r="BG10" i="5" a="1"/>
  <c r="BG10" i="5" s="1"/>
  <c r="AF10" i="5" a="1"/>
  <c r="AF10" i="5" s="1"/>
  <c r="BD9" i="5" a="1"/>
  <c r="BD9" i="5" s="1"/>
  <c r="AF9" i="5" a="1"/>
  <c r="AF9" i="5" s="1"/>
  <c r="AE10" i="5"/>
  <c r="AE11" i="5"/>
  <c r="AE12" i="5"/>
  <c r="AE13" i="5"/>
  <c r="AE14" i="5"/>
  <c r="AE15" i="5"/>
  <c r="AE16" i="5"/>
  <c r="AE17" i="5"/>
  <c r="AE18" i="5"/>
  <c r="AE19" i="5"/>
  <c r="AE20" i="5"/>
  <c r="AE21" i="5"/>
  <c r="AE22" i="5"/>
  <c r="AE23" i="5"/>
  <c r="AE24" i="5"/>
  <c r="AE25" i="5"/>
  <c r="AE26" i="5"/>
  <c r="AE27" i="5"/>
  <c r="AE28" i="5"/>
  <c r="AE29" i="5"/>
  <c r="AE30" i="5"/>
  <c r="AE31" i="5"/>
  <c r="AE32" i="5"/>
  <c r="AE33" i="5"/>
  <c r="AE34" i="5"/>
  <c r="AE35" i="5"/>
  <c r="AE36" i="5"/>
  <c r="AE37" i="5"/>
  <c r="AE38" i="5"/>
  <c r="AE39" i="5"/>
  <c r="AE40" i="5"/>
  <c r="AE41" i="5"/>
  <c r="AE42" i="5"/>
  <c r="AE43" i="5"/>
  <c r="AE44" i="5"/>
  <c r="AE45" i="5"/>
  <c r="AE46" i="5"/>
  <c r="AE47" i="5"/>
  <c r="AE48" i="5"/>
  <c r="AE49" i="5"/>
  <c r="AE50" i="5"/>
  <c r="AE51" i="5"/>
  <c r="AE52" i="5"/>
  <c r="AE53" i="5"/>
  <c r="AE54" i="5"/>
  <c r="AE55" i="5"/>
  <c r="AE56" i="5"/>
  <c r="AE57" i="5"/>
  <c r="AE58" i="5"/>
  <c r="AE59" i="5"/>
  <c r="AE60" i="5"/>
  <c r="AE61" i="5"/>
  <c r="AE62" i="5"/>
  <c r="AE63" i="5"/>
  <c r="AE64" i="5"/>
  <c r="AE65" i="5"/>
  <c r="AE66" i="5"/>
  <c r="AE67" i="5"/>
  <c r="AE68" i="5"/>
  <c r="AE69" i="5"/>
  <c r="AE70" i="5"/>
  <c r="AE71" i="5"/>
  <c r="AE72" i="5"/>
  <c r="AE73" i="5"/>
  <c r="AE74" i="5"/>
  <c r="AE75" i="5"/>
  <c r="AE76" i="5"/>
  <c r="AE77" i="5"/>
  <c r="AE78" i="5"/>
  <c r="AE79" i="5"/>
  <c r="AE80" i="5"/>
  <c r="AE81" i="5"/>
  <c r="AE82" i="5"/>
  <c r="AE83" i="5"/>
  <c r="AE84" i="5"/>
  <c r="AE85" i="5"/>
  <c r="AE86" i="5"/>
  <c r="AE87" i="5"/>
  <c r="AE88" i="5"/>
  <c r="AE89" i="5"/>
  <c r="AE90" i="5"/>
  <c r="AE91" i="5"/>
  <c r="AE92" i="5"/>
  <c r="AE93" i="5"/>
  <c r="AE94" i="5"/>
  <c r="AE95" i="5"/>
  <c r="AE96" i="5"/>
  <c r="AE97" i="5"/>
  <c r="AE98" i="5"/>
  <c r="AE99" i="5"/>
  <c r="AE100" i="5"/>
  <c r="AE101" i="5"/>
  <c r="AE102" i="5"/>
  <c r="AE103" i="5"/>
  <c r="AE104" i="5"/>
  <c r="AE105" i="5"/>
  <c r="AE106" i="5"/>
  <c r="AE107" i="5"/>
  <c r="AE108" i="5"/>
  <c r="AE109" i="5"/>
  <c r="AE110" i="5"/>
  <c r="AE111" i="5"/>
  <c r="AE112" i="5"/>
  <c r="AE113" i="5"/>
  <c r="AE114" i="5"/>
  <c r="AE115" i="5"/>
  <c r="AE116" i="5"/>
  <c r="AE117" i="5"/>
  <c r="AE118" i="5"/>
  <c r="AE119" i="5"/>
  <c r="AE120" i="5"/>
  <c r="AE121" i="5"/>
  <c r="AE122" i="5"/>
  <c r="AE123" i="5"/>
  <c r="AE124" i="5"/>
  <c r="AE125" i="5"/>
  <c r="AE126" i="5"/>
  <c r="AE127" i="5"/>
  <c r="AE128" i="5"/>
  <c r="AE129" i="5"/>
  <c r="AE130" i="5"/>
  <c r="AE131" i="5"/>
  <c r="AE132" i="5"/>
  <c r="AE133" i="5"/>
  <c r="AE134" i="5"/>
  <c r="AE135" i="5"/>
  <c r="AE136" i="5"/>
  <c r="AE137" i="5"/>
  <c r="AE138" i="5"/>
  <c r="AE139" i="5"/>
  <c r="AE140" i="5"/>
  <c r="AE141" i="5"/>
  <c r="AE142" i="5"/>
  <c r="AE143" i="5"/>
  <c r="AE144" i="5"/>
  <c r="AE145" i="5"/>
  <c r="AE146" i="5"/>
  <c r="AE147" i="5"/>
  <c r="AE148" i="5"/>
  <c r="AE149" i="5"/>
  <c r="AE150" i="5"/>
  <c r="AE151" i="5"/>
  <c r="AE152" i="5"/>
  <c r="AE153" i="5"/>
  <c r="AE154" i="5"/>
  <c r="AE155" i="5"/>
  <c r="AE156" i="5"/>
  <c r="AE157" i="5"/>
  <c r="AE158" i="5"/>
  <c r="AE159" i="5"/>
  <c r="AE160" i="5"/>
  <c r="AE161" i="5"/>
  <c r="AE162" i="5"/>
  <c r="AE163" i="5"/>
  <c r="AE164" i="5"/>
  <c r="AE165" i="5"/>
  <c r="AE166" i="5"/>
  <c r="AE167" i="5"/>
  <c r="AE168" i="5"/>
  <c r="AE169" i="5"/>
  <c r="AE170" i="5"/>
  <c r="AE171" i="5"/>
  <c r="AE172" i="5"/>
  <c r="AE173" i="5"/>
  <c r="AE174" i="5"/>
  <c r="AE175" i="5"/>
  <c r="AE176" i="5"/>
  <c r="AE177" i="5"/>
  <c r="AE178" i="5"/>
  <c r="AE179" i="5"/>
  <c r="AE180" i="5"/>
  <c r="AE181" i="5"/>
  <c r="AE182" i="5"/>
  <c r="AE183" i="5"/>
  <c r="AE184" i="5"/>
  <c r="AE185" i="5"/>
  <c r="AE186" i="5"/>
  <c r="AE187" i="5"/>
  <c r="AE188" i="5"/>
  <c r="AE189" i="5"/>
  <c r="AE190" i="5"/>
  <c r="AE191" i="5"/>
  <c r="AE192" i="5"/>
  <c r="AE193" i="5"/>
  <c r="AE194" i="5"/>
  <c r="AE195" i="5"/>
  <c r="AE196" i="5"/>
  <c r="AE197" i="5"/>
  <c r="AE198" i="5"/>
  <c r="AE199" i="5"/>
  <c r="AE200" i="5"/>
  <c r="AE201" i="5"/>
  <c r="AE202" i="5"/>
  <c r="AE203" i="5"/>
  <c r="AE204" i="5"/>
  <c r="AE205" i="5"/>
  <c r="AE206" i="5"/>
  <c r="AE207" i="5"/>
  <c r="AE208" i="5"/>
  <c r="AE209" i="5"/>
  <c r="AE210" i="5"/>
  <c r="AE211" i="5"/>
  <c r="AE212" i="5"/>
  <c r="AE213" i="5"/>
  <c r="AE214" i="5"/>
  <c r="AE215" i="5"/>
  <c r="AE216" i="5"/>
  <c r="AE217" i="5"/>
  <c r="AE218" i="5"/>
  <c r="AE219" i="5"/>
  <c r="AE220" i="5"/>
  <c r="AE221" i="5"/>
  <c r="AE222" i="5"/>
  <c r="AE223" i="5"/>
  <c r="AE224" i="5"/>
  <c r="AE225" i="5"/>
  <c r="AE226" i="5"/>
  <c r="AE227" i="5"/>
  <c r="AE228" i="5"/>
  <c r="AE229" i="5"/>
  <c r="AE230" i="5"/>
  <c r="AE231" i="5"/>
  <c r="AE232" i="5"/>
  <c r="AE233" i="5"/>
  <c r="AE234" i="5"/>
  <c r="AE235" i="5"/>
  <c r="AE236" i="5"/>
  <c r="AE237" i="5"/>
  <c r="AE238" i="5"/>
  <c r="AE239" i="5"/>
  <c r="AE240" i="5"/>
  <c r="AE241" i="5"/>
  <c r="AE242" i="5"/>
  <c r="AE243" i="5"/>
  <c r="AE244" i="5"/>
  <c r="AE245" i="5"/>
  <c r="AE246" i="5"/>
  <c r="AE247" i="5"/>
  <c r="AE248" i="5"/>
  <c r="AE249" i="5"/>
  <c r="AT6" i="5" l="1"/>
  <c r="AT4" i="5" s="1"/>
  <c r="AT5" i="5"/>
  <c r="BG6" i="5"/>
  <c r="BG4" i="5" s="1"/>
  <c r="BG5" i="5"/>
  <c r="CI249" i="5" s="1"/>
  <c r="AL6" i="5"/>
  <c r="AL4" i="5" s="1"/>
  <c r="AL5" i="5"/>
  <c r="BN173" i="5" s="1"/>
  <c r="AV5" i="5"/>
  <c r="BX31" i="5" s="1"/>
  <c r="AV6" i="5"/>
  <c r="AV4" i="5" s="1"/>
  <c r="AN5" i="5"/>
  <c r="AN6" i="5"/>
  <c r="AN4" i="5" s="1"/>
  <c r="BB6" i="5"/>
  <c r="BB4" i="5" s="1"/>
  <c r="BB5" i="5"/>
  <c r="CD223" i="5" s="1"/>
  <c r="BF5" i="5"/>
  <c r="CH37" i="5" s="1"/>
  <c r="BF6" i="5"/>
  <c r="BF4" i="5" s="1"/>
  <c r="AG5" i="5"/>
  <c r="AG6" i="5"/>
  <c r="AG4" i="5" s="1"/>
  <c r="AZ6" i="5"/>
  <c r="AZ4" i="5" s="1"/>
  <c r="AZ5" i="5"/>
  <c r="AM6" i="5"/>
  <c r="AM4" i="5" s="1"/>
  <c r="AM5" i="5"/>
  <c r="BO203" i="5" s="1"/>
  <c r="AY6" i="5"/>
  <c r="AY4" i="5" s="1"/>
  <c r="AY5" i="5"/>
  <c r="CA208" i="5" s="1"/>
  <c r="BE5" i="5"/>
  <c r="BE6" i="5"/>
  <c r="BE4" i="5" s="1"/>
  <c r="AS6" i="5"/>
  <c r="AS4" i="5" s="1"/>
  <c r="AS5" i="5"/>
  <c r="BU220" i="5" s="1"/>
  <c r="AF6" i="5"/>
  <c r="AF4" i="5" s="1"/>
  <c r="AF5" i="5"/>
  <c r="BA6" i="5"/>
  <c r="BA4" i="5" s="1"/>
  <c r="BA5" i="5"/>
  <c r="CC186" i="5" s="1"/>
  <c r="AU6" i="5"/>
  <c r="AU4" i="5" s="1"/>
  <c r="AU5" i="5"/>
  <c r="AO5" i="5"/>
  <c r="AO6" i="5"/>
  <c r="AO4" i="5" s="1"/>
  <c r="AH5" i="5"/>
  <c r="BJ180" i="5" s="1"/>
  <c r="AH6" i="5"/>
  <c r="AH4" i="5" s="1"/>
  <c r="BV237" i="5"/>
  <c r="CI200" i="5"/>
  <c r="BV230" i="5"/>
  <c r="CI229" i="5"/>
  <c r="BV214" i="5"/>
  <c r="BV205" i="5"/>
  <c r="CI201" i="5"/>
  <c r="CI172" i="5"/>
  <c r="CI230" i="5"/>
  <c r="BV221" i="5"/>
  <c r="CI181" i="5"/>
  <c r="CI168" i="5"/>
  <c r="BV222" i="5"/>
  <c r="BV219" i="5"/>
  <c r="CI216" i="5"/>
  <c r="CI207" i="5"/>
  <c r="CI156" i="5"/>
  <c r="CI227" i="5"/>
  <c r="AX5" i="5"/>
  <c r="AX6" i="5"/>
  <c r="AX4" i="5" s="1"/>
  <c r="CD240" i="5"/>
  <c r="BC6" i="5"/>
  <c r="BC4" i="5" s="1"/>
  <c r="BC5" i="5"/>
  <c r="CI240" i="5"/>
  <c r="CI234" i="5"/>
  <c r="CD226" i="5"/>
  <c r="CI225" i="5"/>
  <c r="BV212" i="5"/>
  <c r="CI211" i="5"/>
  <c r="CD206" i="5"/>
  <c r="BV206" i="5"/>
  <c r="CI198" i="5"/>
  <c r="CI189" i="5"/>
  <c r="CI184" i="5"/>
  <c r="AK6" i="5"/>
  <c r="AK4" i="5" s="1"/>
  <c r="AK5" i="5"/>
  <c r="BN236" i="5"/>
  <c r="BV208" i="5"/>
  <c r="AW5" i="5"/>
  <c r="BY82" i="5" s="1"/>
  <c r="AW6" i="5"/>
  <c r="AW4" i="5" s="1"/>
  <c r="AJ6" i="5"/>
  <c r="AJ4" i="5" s="1"/>
  <c r="AJ5" i="5"/>
  <c r="AQ6" i="5"/>
  <c r="AQ4" i="5" s="1"/>
  <c r="AQ5" i="5"/>
  <c r="BN247" i="5"/>
  <c r="BV200" i="5"/>
  <c r="CI199" i="5"/>
  <c r="BV199" i="5"/>
  <c r="BV196" i="5"/>
  <c r="CI194" i="5"/>
  <c r="CI192" i="5"/>
  <c r="BD5" i="5"/>
  <c r="BD6" i="5"/>
  <c r="BD4" i="5" s="1"/>
  <c r="AR6" i="5"/>
  <c r="AR4" i="5" s="1"/>
  <c r="AR5" i="5"/>
  <c r="CI222" i="5"/>
  <c r="AP5" i="5"/>
  <c r="AP6" i="5"/>
  <c r="AP4" i="5" s="1"/>
  <c r="AI6" i="5"/>
  <c r="AI4" i="5" s="1"/>
  <c r="AI5" i="5"/>
  <c r="BK238" i="5" s="1"/>
  <c r="BV244" i="5"/>
  <c r="BV243" i="5"/>
  <c r="CI212" i="5"/>
  <c r="BV201" i="5"/>
  <c r="BN195" i="5"/>
  <c r="CD193" i="5"/>
  <c r="BV193" i="5"/>
  <c r="BV249" i="5"/>
  <c r="CI248" i="5"/>
  <c r="CI247" i="5"/>
  <c r="BL243" i="5"/>
  <c r="CI241" i="5"/>
  <c r="BV241" i="5"/>
  <c r="BO239" i="5"/>
  <c r="CI238" i="5"/>
  <c r="CI235" i="5"/>
  <c r="BQ231" i="5"/>
  <c r="CF230" i="5"/>
  <c r="CD229" i="5"/>
  <c r="BV229" i="5"/>
  <c r="CI224" i="5"/>
  <c r="BO221" i="5"/>
  <c r="CI220" i="5"/>
  <c r="BN218" i="5"/>
  <c r="CI215" i="5"/>
  <c r="CD213" i="5"/>
  <c r="BV211" i="5"/>
  <c r="CI210" i="5"/>
  <c r="CD201" i="5"/>
  <c r="CD200" i="5"/>
  <c r="BO200" i="5"/>
  <c r="BN198" i="5"/>
  <c r="CI197" i="5"/>
  <c r="CD194" i="5"/>
  <c r="BV194" i="5"/>
  <c r="CG190" i="5"/>
  <c r="CI188" i="5"/>
  <c r="BQ182" i="5"/>
  <c r="CD179" i="5"/>
  <c r="BO179" i="5"/>
  <c r="CI178" i="5"/>
  <c r="BV172" i="5"/>
  <c r="BV170" i="5"/>
  <c r="BQ158" i="5"/>
  <c r="CD157" i="5"/>
  <c r="CI155" i="5"/>
  <c r="CG139" i="5"/>
  <c r="BN137" i="5"/>
  <c r="CI136" i="5"/>
  <c r="BX133" i="5"/>
  <c r="CD154" i="5"/>
  <c r="BN143" i="5"/>
  <c r="BV141" i="5"/>
  <c r="CI140" i="5"/>
  <c r="BO138" i="5"/>
  <c r="CG131" i="5"/>
  <c r="CI125" i="5"/>
  <c r="CG124" i="5"/>
  <c r="CI112" i="5"/>
  <c r="CB170" i="5"/>
  <c r="BV158" i="5"/>
  <c r="BO146" i="5"/>
  <c r="CI145" i="5"/>
  <c r="BN141" i="5"/>
  <c r="BV133" i="5"/>
  <c r="BN133" i="5"/>
  <c r="CB165" i="5"/>
  <c r="CD161" i="5"/>
  <c r="CI148" i="5"/>
  <c r="CD146" i="5"/>
  <c r="BV146" i="5"/>
  <c r="BO144" i="5"/>
  <c r="CI143" i="5"/>
  <c r="CD166" i="5"/>
  <c r="BV166" i="5"/>
  <c r="BO161" i="5"/>
  <c r="CI160" i="5"/>
  <c r="BV152" i="5"/>
  <c r="CI151" i="5"/>
  <c r="BQ150" i="5"/>
  <c r="BN149" i="5"/>
  <c r="CD144" i="5"/>
  <c r="BN144" i="5"/>
  <c r="CD248" i="5"/>
  <c r="BV246" i="5"/>
  <c r="BN246" i="5"/>
  <c r="BN245" i="5"/>
  <c r="CI242" i="5"/>
  <c r="BN240" i="5"/>
  <c r="CI239" i="5"/>
  <c r="BQ239" i="5"/>
  <c r="CG237" i="5"/>
  <c r="CD236" i="5"/>
  <c r="CI233" i="5"/>
  <c r="BN233" i="5"/>
  <c r="CI232" i="5"/>
  <c r="CG231" i="5"/>
  <c r="BQ229" i="5"/>
  <c r="BO227" i="5"/>
  <c r="CI226" i="5"/>
  <c r="CD224" i="5"/>
  <c r="BV224" i="5"/>
  <c r="BL223" i="5"/>
  <c r="BV220" i="5"/>
  <c r="CI219" i="5"/>
  <c r="BV217" i="5"/>
  <c r="BN217" i="5"/>
  <c r="CI214" i="5"/>
  <c r="BQ211" i="5"/>
  <c r="CD210" i="5"/>
  <c r="BN209" i="5"/>
  <c r="CI208" i="5"/>
  <c r="BN206" i="5"/>
  <c r="CI202" i="5"/>
  <c r="CD197" i="5"/>
  <c r="CI196" i="5"/>
  <c r="CA196" i="5"/>
  <c r="BO196" i="5"/>
  <c r="CI195" i="5"/>
  <c r="BV188" i="5"/>
  <c r="CD185" i="5"/>
  <c r="BN185" i="5"/>
  <c r="BV178" i="5"/>
  <c r="BN178" i="5"/>
  <c r="BO176" i="5"/>
  <c r="CI175" i="5"/>
  <c r="BO174" i="5"/>
  <c r="BN169" i="5"/>
  <c r="BO162" i="5"/>
  <c r="CI161" i="5"/>
  <c r="CD155" i="5"/>
  <c r="BV155" i="5"/>
  <c r="BN155" i="5"/>
  <c r="BN152" i="5"/>
  <c r="CD150" i="5"/>
  <c r="CD147" i="5"/>
  <c r="BV147" i="5"/>
  <c r="BT146" i="5"/>
  <c r="BN122" i="5"/>
  <c r="CI121" i="5"/>
  <c r="CD249" i="5"/>
  <c r="BO247" i="5"/>
  <c r="CC246" i="5"/>
  <c r="CD241" i="5"/>
  <c r="BT237" i="5"/>
  <c r="BN237" i="5"/>
  <c r="CI236" i="5"/>
  <c r="BN234" i="5"/>
  <c r="BV228" i="5"/>
  <c r="BN228" i="5"/>
  <c r="CD227" i="5"/>
  <c r="BV227" i="5"/>
  <c r="BN227" i="5"/>
  <c r="BO224" i="5"/>
  <c r="CI223" i="5"/>
  <c r="CG221" i="5"/>
  <c r="BS219" i="5"/>
  <c r="BV215" i="5"/>
  <c r="BN215" i="5"/>
  <c r="BO207" i="5"/>
  <c r="BQ205" i="5"/>
  <c r="CD204" i="5"/>
  <c r="BV204" i="5"/>
  <c r="CI203" i="5"/>
  <c r="BO198" i="5"/>
  <c r="BN197" i="5"/>
  <c r="BN196" i="5"/>
  <c r="CI190" i="5"/>
  <c r="BO186" i="5"/>
  <c r="CI180" i="5"/>
  <c r="BQ179" i="5"/>
  <c r="BQ177" i="5"/>
  <c r="BV176" i="5"/>
  <c r="BN176" i="5"/>
  <c r="BL171" i="5"/>
  <c r="CD167" i="5"/>
  <c r="BQ165" i="5"/>
  <c r="CD164" i="5"/>
  <c r="BV163" i="5"/>
  <c r="BO163" i="5"/>
  <c r="BV162" i="5"/>
  <c r="BN162" i="5"/>
  <c r="CD159" i="5"/>
  <c r="BO156" i="5"/>
  <c r="CD153" i="5"/>
  <c r="CI152" i="5"/>
  <c r="BQ151" i="5"/>
  <c r="CI124" i="5"/>
  <c r="CI117" i="5"/>
  <c r="BN98" i="5"/>
  <c r="CI246" i="5"/>
  <c r="CI245" i="5"/>
  <c r="CC241" i="5"/>
  <c r="BV239" i="5"/>
  <c r="BO235" i="5"/>
  <c r="CA233" i="5"/>
  <c r="CG232" i="5"/>
  <c r="CI228" i="5"/>
  <c r="CD225" i="5"/>
  <c r="BN224" i="5"/>
  <c r="BO218" i="5"/>
  <c r="CI217" i="5"/>
  <c r="BX213" i="5"/>
  <c r="BQ213" i="5"/>
  <c r="BJ213" i="5"/>
  <c r="CD211" i="5"/>
  <c r="BO211" i="5"/>
  <c r="BO210" i="5"/>
  <c r="CI209" i="5"/>
  <c r="BV207" i="5"/>
  <c r="BN207" i="5"/>
  <c r="CI206" i="5"/>
  <c r="BN204" i="5"/>
  <c r="BY202" i="5"/>
  <c r="CD198" i="5"/>
  <c r="BV198" i="5"/>
  <c r="CG196" i="5"/>
  <c r="BO194" i="5"/>
  <c r="CI193" i="5"/>
  <c r="BQ192" i="5"/>
  <c r="CC191" i="5"/>
  <c r="BV191" i="5"/>
  <c r="BN191" i="5"/>
  <c r="CB188" i="5"/>
  <c r="BO172" i="5"/>
  <c r="CI171" i="5"/>
  <c r="CG158" i="5"/>
  <c r="CD156" i="5"/>
  <c r="BV156" i="5"/>
  <c r="BQ154" i="5"/>
  <c r="BN153" i="5"/>
  <c r="BO130" i="5"/>
  <c r="CI129" i="5"/>
  <c r="BS129" i="5"/>
  <c r="BO188" i="5"/>
  <c r="CI187" i="5"/>
  <c r="CI183" i="5"/>
  <c r="BN181" i="5"/>
  <c r="BJ176" i="5"/>
  <c r="CD175" i="5"/>
  <c r="BV175" i="5"/>
  <c r="CI174" i="5"/>
  <c r="CD172" i="5"/>
  <c r="CC168" i="5"/>
  <c r="BN168" i="5"/>
  <c r="CC165" i="5"/>
  <c r="BN165" i="5"/>
  <c r="CG163" i="5"/>
  <c r="CI159" i="5"/>
  <c r="BN159" i="5"/>
  <c r="BS158" i="5"/>
  <c r="BQ157" i="5"/>
  <c r="BQ156" i="5"/>
  <c r="BO155" i="5"/>
  <c r="CI154" i="5"/>
  <c r="CB154" i="5"/>
  <c r="BN148" i="5"/>
  <c r="BL147" i="5"/>
  <c r="CD145" i="5"/>
  <c r="BV145" i="5"/>
  <c r="BN145" i="5"/>
  <c r="BO143" i="5"/>
  <c r="CI142" i="5"/>
  <c r="BQ138" i="5"/>
  <c r="BO137" i="5"/>
  <c r="BQ135" i="5"/>
  <c r="BV134" i="5"/>
  <c r="BN134" i="5"/>
  <c r="BJ128" i="5"/>
  <c r="CD127" i="5"/>
  <c r="CI126" i="5"/>
  <c r="BQ123" i="5"/>
  <c r="BO122" i="5"/>
  <c r="BN107" i="5"/>
  <c r="BO102" i="5"/>
  <c r="CI101" i="5"/>
  <c r="BO95" i="5"/>
  <c r="CI94" i="5"/>
  <c r="BQ93" i="5"/>
  <c r="CD92" i="5"/>
  <c r="BV92" i="5"/>
  <c r="CI91" i="5"/>
  <c r="CB91" i="5"/>
  <c r="BN82" i="5"/>
  <c r="CD80" i="5"/>
  <c r="BV80" i="5"/>
  <c r="BO80" i="5"/>
  <c r="CI79" i="5"/>
  <c r="BL38" i="5"/>
  <c r="CG111" i="5"/>
  <c r="BO110" i="5"/>
  <c r="CI109" i="5"/>
  <c r="BO108" i="5"/>
  <c r="CI107" i="5"/>
  <c r="BO105" i="5"/>
  <c r="CB104" i="5"/>
  <c r="BN97" i="5"/>
  <c r="CD95" i="5"/>
  <c r="BN95" i="5"/>
  <c r="CC92" i="5"/>
  <c r="BN92" i="5"/>
  <c r="CD87" i="5"/>
  <c r="BN71" i="5"/>
  <c r="CD130" i="5"/>
  <c r="BN130" i="5"/>
  <c r="BN125" i="5"/>
  <c r="CA124" i="5"/>
  <c r="BO123" i="5"/>
  <c r="CI122" i="5"/>
  <c r="BO117" i="5"/>
  <c r="BJ114" i="5"/>
  <c r="BN113" i="5"/>
  <c r="BQ111" i="5"/>
  <c r="BN110" i="5"/>
  <c r="CD108" i="5"/>
  <c r="BV108" i="5"/>
  <c r="BN108" i="5"/>
  <c r="CB107" i="5"/>
  <c r="CD105" i="5"/>
  <c r="BN105" i="5"/>
  <c r="CI104" i="5"/>
  <c r="BY96" i="5"/>
  <c r="BQ96" i="5"/>
  <c r="CI89" i="5"/>
  <c r="BN85" i="5"/>
  <c r="CD83" i="5"/>
  <c r="CB82" i="5"/>
  <c r="CC130" i="5"/>
  <c r="BT125" i="5"/>
  <c r="CD123" i="5"/>
  <c r="BV123" i="5"/>
  <c r="BN123" i="5"/>
  <c r="BN117" i="5"/>
  <c r="CG115" i="5"/>
  <c r="CB110" i="5"/>
  <c r="BQ109" i="5"/>
  <c r="CA107" i="5"/>
  <c r="CI97" i="5"/>
  <c r="BT97" i="5"/>
  <c r="BQ86" i="5"/>
  <c r="BQ84" i="5"/>
  <c r="CC83" i="5"/>
  <c r="BV83" i="5"/>
  <c r="BO83" i="5"/>
  <c r="CI82" i="5"/>
  <c r="CD72" i="5"/>
  <c r="BO72" i="5"/>
  <c r="BN51" i="5"/>
  <c r="CD114" i="5"/>
  <c r="BV114" i="5"/>
  <c r="CB113" i="5"/>
  <c r="BL113" i="5"/>
  <c r="CD111" i="5"/>
  <c r="BO111" i="5"/>
  <c r="CI110" i="5"/>
  <c r="CA110" i="5"/>
  <c r="CB108" i="5"/>
  <c r="BL108" i="5"/>
  <c r="CI100" i="5"/>
  <c r="CB98" i="5"/>
  <c r="CI95" i="5"/>
  <c r="CD88" i="5"/>
  <c r="BO88" i="5"/>
  <c r="CI87" i="5"/>
  <c r="CB85" i="5"/>
  <c r="CG75" i="5"/>
  <c r="CG73" i="5"/>
  <c r="BO58" i="5"/>
  <c r="BV195" i="5"/>
  <c r="BO195" i="5"/>
  <c r="CB194" i="5"/>
  <c r="BT194" i="5"/>
  <c r="BL194" i="5"/>
  <c r="CI191" i="5"/>
  <c r="BL191" i="5"/>
  <c r="CD189" i="5"/>
  <c r="BV189" i="5"/>
  <c r="BN189" i="5"/>
  <c r="CD187" i="5"/>
  <c r="BJ184" i="5"/>
  <c r="CD183" i="5"/>
  <c r="BV183" i="5"/>
  <c r="CB182" i="5"/>
  <c r="CG181" i="5"/>
  <c r="BQ181" i="5"/>
  <c r="CD180" i="5"/>
  <c r="BO180" i="5"/>
  <c r="CI179" i="5"/>
  <c r="CB176" i="5"/>
  <c r="BQ175" i="5"/>
  <c r="CD174" i="5"/>
  <c r="BN174" i="5"/>
  <c r="BT173" i="5"/>
  <c r="BO170" i="5"/>
  <c r="CI169" i="5"/>
  <c r="BL169" i="5"/>
  <c r="BQ168" i="5"/>
  <c r="BO167" i="5"/>
  <c r="CI166" i="5"/>
  <c r="BS166" i="5"/>
  <c r="BX165" i="5"/>
  <c r="BV164" i="5"/>
  <c r="BO164" i="5"/>
  <c r="BN163" i="5"/>
  <c r="CG161" i="5"/>
  <c r="BT161" i="5"/>
  <c r="BL161" i="5"/>
  <c r="CB157" i="5"/>
  <c r="CA156" i="5"/>
  <c r="BO150" i="5"/>
  <c r="CI149" i="5"/>
  <c r="BL149" i="5"/>
  <c r="CC147" i="5"/>
  <c r="CI146" i="5"/>
  <c r="CD142" i="5"/>
  <c r="BV142" i="5"/>
  <c r="BN142" i="5"/>
  <c r="CG132" i="5"/>
  <c r="CG127" i="5"/>
  <c r="CD126" i="5"/>
  <c r="BV126" i="5"/>
  <c r="BN126" i="5"/>
  <c r="CD118" i="5"/>
  <c r="BV118" i="5"/>
  <c r="BN118" i="5"/>
  <c r="BL117" i="5"/>
  <c r="BY116" i="5"/>
  <c r="BN114" i="5"/>
  <c r="CD101" i="5"/>
  <c r="BV101" i="5"/>
  <c r="BN101" i="5"/>
  <c r="CD99" i="5"/>
  <c r="BV99" i="5"/>
  <c r="BO99" i="5"/>
  <c r="CI98" i="5"/>
  <c r="BN88" i="5"/>
  <c r="BJ87" i="5"/>
  <c r="CD86" i="5"/>
  <c r="BO86" i="5"/>
  <c r="CI85" i="5"/>
  <c r="BO84" i="5"/>
  <c r="CI83" i="5"/>
  <c r="BT74" i="5"/>
  <c r="BL74" i="5"/>
  <c r="CG188" i="5"/>
  <c r="BO187" i="5"/>
  <c r="CI186" i="5"/>
  <c r="BN186" i="5"/>
  <c r="CI185" i="5"/>
  <c r="BT185" i="5"/>
  <c r="BO183" i="5"/>
  <c r="CI182" i="5"/>
  <c r="BL182" i="5"/>
  <c r="BN180" i="5"/>
  <c r="BL179" i="5"/>
  <c r="BO177" i="5"/>
  <c r="CI176" i="5"/>
  <c r="BT176" i="5"/>
  <c r="CI173" i="5"/>
  <c r="CA173" i="5"/>
  <c r="BL173" i="5"/>
  <c r="BO171" i="5"/>
  <c r="CI170" i="5"/>
  <c r="BN170" i="5"/>
  <c r="BT167" i="5"/>
  <c r="BN167" i="5"/>
  <c r="BO165" i="5"/>
  <c r="CC164" i="5"/>
  <c r="BN164" i="5"/>
  <c r="CI163" i="5"/>
  <c r="CB163" i="5"/>
  <c r="CI162" i="5"/>
  <c r="CB162" i="5"/>
  <c r="BL162" i="5"/>
  <c r="BN158" i="5"/>
  <c r="CI157" i="5"/>
  <c r="BL157" i="5"/>
  <c r="CG156" i="5"/>
  <c r="BL156" i="5"/>
  <c r="BO154" i="5"/>
  <c r="CI153" i="5"/>
  <c r="CA153" i="5"/>
  <c r="CG152" i="5"/>
  <c r="CD151" i="5"/>
  <c r="BO151" i="5"/>
  <c r="CI150" i="5"/>
  <c r="BN150" i="5"/>
  <c r="BT147" i="5"/>
  <c r="BN147" i="5"/>
  <c r="CB144" i="5"/>
  <c r="BL144" i="5"/>
  <c r="CD140" i="5"/>
  <c r="BO140" i="5"/>
  <c r="CI139" i="5"/>
  <c r="BQ137" i="5"/>
  <c r="BO136" i="5"/>
  <c r="CI135" i="5"/>
  <c r="CA135" i="5"/>
  <c r="CB133" i="5"/>
  <c r="CI128" i="5"/>
  <c r="BL128" i="5"/>
  <c r="BQ127" i="5"/>
  <c r="CC126" i="5"/>
  <c r="BV98" i="5"/>
  <c r="BV97" i="5"/>
  <c r="BV94" i="5"/>
  <c r="CI93" i="5"/>
  <c r="CI90" i="5"/>
  <c r="BV85" i="5"/>
  <c r="CI84" i="5"/>
  <c r="BV82" i="5"/>
  <c r="CI81" i="5"/>
  <c r="BN76" i="5"/>
  <c r="BN74" i="5"/>
  <c r="BV70" i="5"/>
  <c r="BN70" i="5"/>
  <c r="CI67" i="5"/>
  <c r="BN63" i="5"/>
  <c r="BN58" i="5"/>
  <c r="CI55" i="5"/>
  <c r="CD42" i="5"/>
  <c r="BO42" i="5"/>
  <c r="CI41" i="5"/>
  <c r="CA41" i="5"/>
  <c r="BN39" i="5"/>
  <c r="CD71" i="5"/>
  <c r="BV71" i="5"/>
  <c r="BO71" i="5"/>
  <c r="CG69" i="5"/>
  <c r="BN68" i="5"/>
  <c r="BO66" i="5"/>
  <c r="CI65" i="5"/>
  <c r="CA65" i="5"/>
  <c r="CG62" i="5"/>
  <c r="CD61" i="5"/>
  <c r="BO61" i="5"/>
  <c r="CG46" i="5"/>
  <c r="BO45" i="5"/>
  <c r="CI44" i="5"/>
  <c r="BN42" i="5"/>
  <c r="BJ38" i="5"/>
  <c r="CG67" i="5"/>
  <c r="CD66" i="5"/>
  <c r="BV66" i="5"/>
  <c r="BN66" i="5"/>
  <c r="BJ65" i="5"/>
  <c r="CD64" i="5"/>
  <c r="BV64" i="5"/>
  <c r="BO64" i="5"/>
  <c r="CI63" i="5"/>
  <c r="BO50" i="5"/>
  <c r="CI49" i="5"/>
  <c r="BJ46" i="5"/>
  <c r="CD45" i="5"/>
  <c r="BV45" i="5"/>
  <c r="BN45" i="5"/>
  <c r="CD43" i="5"/>
  <c r="BO43" i="5"/>
  <c r="CI42" i="5"/>
  <c r="CG41" i="5"/>
  <c r="BN83" i="5"/>
  <c r="BX81" i="5"/>
  <c r="BN80" i="5"/>
  <c r="BO78" i="5"/>
  <c r="CI77" i="5"/>
  <c r="BN77" i="5"/>
  <c r="CI76" i="5"/>
  <c r="BO75" i="5"/>
  <c r="CI74" i="5"/>
  <c r="BV72" i="5"/>
  <c r="BN72" i="5"/>
  <c r="CI70" i="5"/>
  <c r="BO69" i="5"/>
  <c r="CI68" i="5"/>
  <c r="CA68" i="5"/>
  <c r="BQ67" i="5"/>
  <c r="CG65" i="5"/>
  <c r="BI65" i="5"/>
  <c r="CC64" i="5"/>
  <c r="BN64" i="5"/>
  <c r="BV59" i="5"/>
  <c r="BJ51" i="5"/>
  <c r="CD50" i="5"/>
  <c r="BN50" i="5"/>
  <c r="BJ49" i="5"/>
  <c r="CD48" i="5"/>
  <c r="BO48" i="5"/>
  <c r="CI47" i="5"/>
  <c r="BY46" i="5"/>
  <c r="BI46" i="5"/>
  <c r="BO81" i="5"/>
  <c r="CI80" i="5"/>
  <c r="CG79" i="5"/>
  <c r="BI79" i="5"/>
  <c r="CD78" i="5"/>
  <c r="BN78" i="5"/>
  <c r="CD75" i="5"/>
  <c r="BV75" i="5"/>
  <c r="BN75" i="5"/>
  <c r="BO73" i="5"/>
  <c r="CI71" i="5"/>
  <c r="CA71" i="5"/>
  <c r="BJ70" i="5"/>
  <c r="CD69" i="5"/>
  <c r="BV69" i="5"/>
  <c r="BN69" i="5"/>
  <c r="CC50" i="5"/>
  <c r="BI49" i="5"/>
  <c r="CC48" i="5"/>
  <c r="BV48" i="5"/>
  <c r="BN48" i="5"/>
  <c r="BJ47" i="5"/>
  <c r="CD46" i="5"/>
  <c r="BO41" i="5"/>
  <c r="CI37" i="5"/>
  <c r="CA37" i="5"/>
  <c r="BT29" i="5"/>
  <c r="BL29" i="5"/>
  <c r="BY28" i="5"/>
  <c r="BQ28" i="5"/>
  <c r="CC27" i="5"/>
  <c r="CG26" i="5"/>
  <c r="CD25" i="5"/>
  <c r="BV25" i="5"/>
  <c r="BN25" i="5"/>
  <c r="BR24" i="5"/>
  <c r="CG140" i="5"/>
  <c r="BZ140" i="5"/>
  <c r="BJ140" i="5"/>
  <c r="BO139" i="5"/>
  <c r="BI139" i="5"/>
  <c r="CC138" i="5"/>
  <c r="BV138" i="5"/>
  <c r="BN138" i="5"/>
  <c r="CI137" i="5"/>
  <c r="BM137" i="5"/>
  <c r="BO135" i="5"/>
  <c r="CI134" i="5"/>
  <c r="BT134" i="5"/>
  <c r="CG133" i="5"/>
  <c r="BJ133" i="5"/>
  <c r="CD132" i="5"/>
  <c r="BJ132" i="5"/>
  <c r="CD131" i="5"/>
  <c r="BO131" i="5"/>
  <c r="CI130" i="5"/>
  <c r="BT130" i="5"/>
  <c r="BL130" i="5"/>
  <c r="CG129" i="5"/>
  <c r="BJ129" i="5"/>
  <c r="BV127" i="5"/>
  <c r="BN127" i="5"/>
  <c r="BQ125" i="5"/>
  <c r="BJ125" i="5"/>
  <c r="BQ124" i="5"/>
  <c r="CC123" i="5"/>
  <c r="CG122" i="5"/>
  <c r="BL122" i="5"/>
  <c r="CG121" i="5"/>
  <c r="BL121" i="5"/>
  <c r="BQ120" i="5"/>
  <c r="BI120" i="5"/>
  <c r="CD119" i="5"/>
  <c r="BV119" i="5"/>
  <c r="BO119" i="5"/>
  <c r="CI118" i="5"/>
  <c r="CA118" i="5"/>
  <c r="BS118" i="5"/>
  <c r="BQ117" i="5"/>
  <c r="BO116" i="5"/>
  <c r="CC115" i="5"/>
  <c r="BV115" i="5"/>
  <c r="BT114" i="5"/>
  <c r="CI113" i="5"/>
  <c r="CA113" i="5"/>
  <c r="BS113" i="5"/>
  <c r="BO112" i="5"/>
  <c r="BV111" i="5"/>
  <c r="BN111" i="5"/>
  <c r="BO109" i="5"/>
  <c r="CI108" i="5"/>
  <c r="BS108" i="5"/>
  <c r="BQ107" i="5"/>
  <c r="BJ107" i="5"/>
  <c r="CC105" i="5"/>
  <c r="BS104" i="5"/>
  <c r="BX103" i="5"/>
  <c r="BI103" i="5"/>
  <c r="CD102" i="5"/>
  <c r="BV102" i="5"/>
  <c r="BN102" i="5"/>
  <c r="BJ101" i="5"/>
  <c r="BO100" i="5"/>
  <c r="CI99" i="5"/>
  <c r="CB99" i="5"/>
  <c r="CG98" i="5"/>
  <c r="BR98" i="5"/>
  <c r="CF97" i="5"/>
  <c r="BQ97" i="5"/>
  <c r="BJ97" i="5"/>
  <c r="CD96" i="5"/>
  <c r="BO96" i="5"/>
  <c r="CC95" i="5"/>
  <c r="CG94" i="5"/>
  <c r="BY94" i="5"/>
  <c r="BQ94" i="5"/>
  <c r="CD93" i="5"/>
  <c r="BO93" i="5"/>
  <c r="CB92" i="5"/>
  <c r="CG91" i="5"/>
  <c r="BR91" i="5"/>
  <c r="BJ91" i="5"/>
  <c r="CD90" i="5"/>
  <c r="BV90" i="5"/>
  <c r="BO90" i="5"/>
  <c r="BN89" i="5"/>
  <c r="BS88" i="5"/>
  <c r="CB86" i="5"/>
  <c r="CG85" i="5"/>
  <c r="BJ85" i="5"/>
  <c r="CD84" i="5"/>
  <c r="BV84" i="5"/>
  <c r="BN84" i="5"/>
  <c r="BL83" i="5"/>
  <c r="BJ82" i="5"/>
  <c r="CD81" i="5"/>
  <c r="BV81" i="5"/>
  <c r="BN81" i="5"/>
  <c r="CC78" i="5"/>
  <c r="CG77" i="5"/>
  <c r="BL77" i="5"/>
  <c r="CG76" i="5"/>
  <c r="CC75" i="5"/>
  <c r="CG74" i="5"/>
  <c r="BQ74" i="5"/>
  <c r="BI74" i="5"/>
  <c r="CD73" i="5"/>
  <c r="BV73" i="5"/>
  <c r="BN73" i="5"/>
  <c r="CI72" i="5"/>
  <c r="BR71" i="5"/>
  <c r="CG70" i="5"/>
  <c r="BQ70" i="5"/>
  <c r="BI70" i="5"/>
  <c r="CC69" i="5"/>
  <c r="CC57" i="5"/>
  <c r="BN57" i="5"/>
  <c r="BR56" i="5"/>
  <c r="BJ56" i="5"/>
  <c r="CD55" i="5"/>
  <c r="BV55" i="5"/>
  <c r="BN55" i="5"/>
  <c r="CI54" i="5"/>
  <c r="BO53" i="5"/>
  <c r="CI52" i="5"/>
  <c r="BO51" i="5"/>
  <c r="CB50" i="5"/>
  <c r="BT50" i="5"/>
  <c r="BS40" i="5"/>
  <c r="BI39" i="5"/>
  <c r="BJ37" i="5"/>
  <c r="CD36" i="5"/>
  <c r="BV36" i="5"/>
  <c r="BN36" i="5"/>
  <c r="BR35" i="5"/>
  <c r="BJ35" i="5"/>
  <c r="CD34" i="5"/>
  <c r="BV34" i="5"/>
  <c r="BR33" i="5"/>
  <c r="BJ33" i="5"/>
  <c r="BO32" i="5"/>
  <c r="CI31" i="5"/>
  <c r="BO30" i="5"/>
  <c r="CI29" i="5"/>
  <c r="BS29" i="5"/>
  <c r="CC144" i="5"/>
  <c r="BU144" i="5"/>
  <c r="BS143" i="5"/>
  <c r="BO142" i="5"/>
  <c r="CI141" i="5"/>
  <c r="CA141" i="5"/>
  <c r="BT141" i="5"/>
  <c r="BL141" i="5"/>
  <c r="BQ140" i="5"/>
  <c r="BI140" i="5"/>
  <c r="CD139" i="5"/>
  <c r="BV139" i="5"/>
  <c r="CB138" i="5"/>
  <c r="BS137" i="5"/>
  <c r="BL137" i="5"/>
  <c r="CD135" i="5"/>
  <c r="BV135" i="5"/>
  <c r="BN135" i="5"/>
  <c r="BL134" i="5"/>
  <c r="BQ133" i="5"/>
  <c r="BI133" i="5"/>
  <c r="CC132" i="5"/>
  <c r="CC131" i="5"/>
  <c r="BV131" i="5"/>
  <c r="BN131" i="5"/>
  <c r="BI129" i="5"/>
  <c r="CD128" i="5"/>
  <c r="BV128" i="5"/>
  <c r="BO128" i="5"/>
  <c r="CG126" i="5"/>
  <c r="BL123" i="5"/>
  <c r="CC119" i="5"/>
  <c r="BU119" i="5"/>
  <c r="BN119" i="5"/>
  <c r="BZ118" i="5"/>
  <c r="CD116" i="5"/>
  <c r="BV116" i="5"/>
  <c r="CB115" i="5"/>
  <c r="BN115" i="5"/>
  <c r="CI114" i="5"/>
  <c r="BZ113" i="5"/>
  <c r="BR113" i="5"/>
  <c r="CD112" i="5"/>
  <c r="BV112" i="5"/>
  <c r="CB111" i="5"/>
  <c r="BU111" i="5"/>
  <c r="CG110" i="5"/>
  <c r="BR110" i="5"/>
  <c r="BJ110" i="5"/>
  <c r="CD109" i="5"/>
  <c r="BV109" i="5"/>
  <c r="BN109" i="5"/>
  <c r="BJ108" i="5"/>
  <c r="BO106" i="5"/>
  <c r="CI105" i="5"/>
  <c r="CB105" i="5"/>
  <c r="BL105" i="5"/>
  <c r="CG104" i="5"/>
  <c r="BZ104" i="5"/>
  <c r="BJ104" i="5"/>
  <c r="CC102" i="5"/>
  <c r="CG101" i="5"/>
  <c r="CD100" i="5"/>
  <c r="BV100" i="5"/>
  <c r="BN100" i="5"/>
  <c r="BS99" i="5"/>
  <c r="BL99" i="5"/>
  <c r="BQ98" i="5"/>
  <c r="CE97" i="5"/>
  <c r="BI97" i="5"/>
  <c r="CC96" i="5"/>
  <c r="BV96" i="5"/>
  <c r="BN96" i="5"/>
  <c r="CB95" i="5"/>
  <c r="BL95" i="5"/>
  <c r="CF94" i="5"/>
  <c r="CC93" i="5"/>
  <c r="BV93" i="5"/>
  <c r="CI92" i="5"/>
  <c r="CA92" i="5"/>
  <c r="BS92" i="5"/>
  <c r="BL92" i="5"/>
  <c r="CF91" i="5"/>
  <c r="BQ91" i="5"/>
  <c r="CC90" i="5"/>
  <c r="BN90" i="5"/>
  <c r="CB89" i="5"/>
  <c r="BT89" i="5"/>
  <c r="CG88" i="5"/>
  <c r="BJ88" i="5"/>
  <c r="BW87" i="5"/>
  <c r="BO87" i="5"/>
  <c r="CI86" i="5"/>
  <c r="BL86" i="5"/>
  <c r="BI85" i="5"/>
  <c r="CC84" i="5"/>
  <c r="CG83" i="5"/>
  <c r="BQ82" i="5"/>
  <c r="CC81" i="5"/>
  <c r="CG80" i="5"/>
  <c r="BO79" i="5"/>
  <c r="CI78" i="5"/>
  <c r="BT78" i="5"/>
  <c r="BL78" i="5"/>
  <c r="BS77" i="5"/>
  <c r="CB75" i="5"/>
  <c r="BL75" i="5"/>
  <c r="CF74" i="5"/>
  <c r="CC73" i="5"/>
  <c r="CG71" i="5"/>
  <c r="CF70" i="5"/>
  <c r="CI59" i="5"/>
  <c r="BV53" i="5"/>
  <c r="BN53" i="5"/>
  <c r="BV51" i="5"/>
  <c r="CI50" i="5"/>
  <c r="BN46" i="5"/>
  <c r="CB38" i="5"/>
  <c r="BI35" i="5"/>
  <c r="BV32" i="5"/>
  <c r="BN32" i="5"/>
  <c r="BV30" i="5"/>
  <c r="BN30" i="5"/>
  <c r="BN139" i="5"/>
  <c r="CI138" i="5"/>
  <c r="CG137" i="5"/>
  <c r="CG136" i="5"/>
  <c r="BI136" i="5"/>
  <c r="CC135" i="5"/>
  <c r="CG134" i="5"/>
  <c r="BV132" i="5"/>
  <c r="CG130" i="5"/>
  <c r="BO129" i="5"/>
  <c r="CC128" i="5"/>
  <c r="BN128" i="5"/>
  <c r="CI127" i="5"/>
  <c r="CB127" i="5"/>
  <c r="BQ126" i="5"/>
  <c r="CD125" i="5"/>
  <c r="BV125" i="5"/>
  <c r="CD124" i="5"/>
  <c r="BO124" i="5"/>
  <c r="CI123" i="5"/>
  <c r="BW122" i="5"/>
  <c r="BQ122" i="5"/>
  <c r="BJ121" i="5"/>
  <c r="CD120" i="5"/>
  <c r="BV120" i="5"/>
  <c r="BO120" i="5"/>
  <c r="CI119" i="5"/>
  <c r="CB119" i="5"/>
  <c r="CG118" i="5"/>
  <c r="BQ118" i="5"/>
  <c r="CD117" i="5"/>
  <c r="CC116" i="5"/>
  <c r="BN116" i="5"/>
  <c r="CI115" i="5"/>
  <c r="CA115" i="5"/>
  <c r="BS114" i="5"/>
  <c r="BL114" i="5"/>
  <c r="CG113" i="5"/>
  <c r="BY113" i="5"/>
  <c r="BQ113" i="5"/>
  <c r="CC112" i="5"/>
  <c r="BN112" i="5"/>
  <c r="CI111" i="5"/>
  <c r="BL111" i="5"/>
  <c r="BX110" i="5"/>
  <c r="BQ110" i="5"/>
  <c r="BI110" i="5"/>
  <c r="CC109" i="5"/>
  <c r="BU109" i="5"/>
  <c r="CG108" i="5"/>
  <c r="CD106" i="5"/>
  <c r="BV106" i="5"/>
  <c r="BN106" i="5"/>
  <c r="CH105" i="5"/>
  <c r="BS105" i="5"/>
  <c r="BQ104" i="5"/>
  <c r="CD103" i="5"/>
  <c r="BV103" i="5"/>
  <c r="BO103" i="5"/>
  <c r="CI102" i="5"/>
  <c r="CB102" i="5"/>
  <c r="BL102" i="5"/>
  <c r="CC100" i="5"/>
  <c r="BR99" i="5"/>
  <c r="CD97" i="5"/>
  <c r="BO97" i="5"/>
  <c r="CB96" i="5"/>
  <c r="BU96" i="5"/>
  <c r="BS95" i="5"/>
  <c r="BO94" i="5"/>
  <c r="BU93" i="5"/>
  <c r="BN93" i="5"/>
  <c r="CB90" i="5"/>
  <c r="BM90" i="5"/>
  <c r="CA89" i="5"/>
  <c r="BL89" i="5"/>
  <c r="BI88" i="5"/>
  <c r="BV87" i="5"/>
  <c r="BN87" i="5"/>
  <c r="BS86" i="5"/>
  <c r="BW85" i="5"/>
  <c r="BO85" i="5"/>
  <c r="BL84" i="5"/>
  <c r="BR83" i="5"/>
  <c r="BJ83" i="5"/>
  <c r="CD82" i="5"/>
  <c r="CB81" i="5"/>
  <c r="BL81" i="5"/>
  <c r="BX80" i="5"/>
  <c r="BJ80" i="5"/>
  <c r="CD79" i="5"/>
  <c r="BV79" i="5"/>
  <c r="BN79" i="5"/>
  <c r="BJ77" i="5"/>
  <c r="BW76" i="5"/>
  <c r="BO76" i="5"/>
  <c r="CI75" i="5"/>
  <c r="BK75" i="5"/>
  <c r="BO74" i="5"/>
  <c r="CI73" i="5"/>
  <c r="BT73" i="5"/>
  <c r="BL73" i="5"/>
  <c r="CG72" i="5"/>
  <c r="CF71" i="5"/>
  <c r="BJ71" i="5"/>
  <c r="BO70" i="5"/>
  <c r="CI69" i="5"/>
  <c r="CD63" i="5"/>
  <c r="BV63" i="5"/>
  <c r="CI62" i="5"/>
  <c r="BV60" i="5"/>
  <c r="BN60" i="5"/>
  <c r="CH59" i="5"/>
  <c r="BV58" i="5"/>
  <c r="CI57" i="5"/>
  <c r="BX56" i="5"/>
  <c r="BI54" i="5"/>
  <c r="CG52" i="5"/>
  <c r="BI52" i="5"/>
  <c r="CG43" i="5"/>
  <c r="BJ43" i="5"/>
  <c r="CG40" i="5"/>
  <c r="BQ40" i="5"/>
  <c r="BV39" i="5"/>
  <c r="BO39" i="5"/>
  <c r="CI38" i="5"/>
  <c r="BX37" i="5"/>
  <c r="CC32" i="5"/>
  <c r="CG31" i="5"/>
  <c r="BQ31" i="5"/>
  <c r="CC30" i="5"/>
  <c r="CG29" i="5"/>
  <c r="CD28" i="5"/>
  <c r="BV28" i="5"/>
  <c r="BN28" i="5"/>
  <c r="BJ27" i="5"/>
  <c r="CD26" i="5"/>
  <c r="BV26" i="5"/>
  <c r="BN26" i="5"/>
  <c r="CI25" i="5"/>
  <c r="BW68" i="5"/>
  <c r="CC67" i="5"/>
  <c r="BU67" i="5"/>
  <c r="CG66" i="5"/>
  <c r="BQ66" i="5"/>
  <c r="BI66" i="5"/>
  <c r="CC65" i="5"/>
  <c r="CG64" i="5"/>
  <c r="BJ64" i="5"/>
  <c r="BN62" i="5"/>
  <c r="CH61" i="5"/>
  <c r="BU59" i="5"/>
  <c r="CG58" i="5"/>
  <c r="BQ58" i="5"/>
  <c r="BJ58" i="5"/>
  <c r="CD57" i="5"/>
  <c r="BV57" i="5"/>
  <c r="BO57" i="5"/>
  <c r="CI56" i="5"/>
  <c r="CA56" i="5"/>
  <c r="BO55" i="5"/>
  <c r="BQ53" i="5"/>
  <c r="CC52" i="5"/>
  <c r="BU52" i="5"/>
  <c r="BM52" i="5"/>
  <c r="CG51" i="5"/>
  <c r="BQ51" i="5"/>
  <c r="CG48" i="5"/>
  <c r="BJ48" i="5"/>
  <c r="CD47" i="5"/>
  <c r="BV47" i="5"/>
  <c r="BN47" i="5"/>
  <c r="CH46" i="5"/>
  <c r="CG45" i="5"/>
  <c r="BJ45" i="5"/>
  <c r="CD44" i="5"/>
  <c r="BV44" i="5"/>
  <c r="BN44" i="5"/>
  <c r="CH43" i="5"/>
  <c r="BS43" i="5"/>
  <c r="BQ42" i="5"/>
  <c r="BI42" i="5"/>
  <c r="CC41" i="5"/>
  <c r="BN41" i="5"/>
  <c r="CI40" i="5"/>
  <c r="BT40" i="5"/>
  <c r="BL40" i="5"/>
  <c r="BQ39" i="5"/>
  <c r="BJ39" i="5"/>
  <c r="CD38" i="5"/>
  <c r="BV38" i="5"/>
  <c r="BN38" i="5"/>
  <c r="BT37" i="5"/>
  <c r="BL37" i="5"/>
  <c r="CF36" i="5"/>
  <c r="BX36" i="5"/>
  <c r="BL35" i="5"/>
  <c r="BW25" i="5"/>
  <c r="BO25" i="5"/>
  <c r="CI24" i="5"/>
  <c r="BO23" i="5"/>
  <c r="CI22" i="5"/>
  <c r="BL22" i="5"/>
  <c r="BQ21" i="5"/>
  <c r="CD20" i="5"/>
  <c r="BV20" i="5"/>
  <c r="BO20" i="5"/>
  <c r="CI19" i="5"/>
  <c r="CA19" i="5"/>
  <c r="BL19" i="5"/>
  <c r="CG18" i="5"/>
  <c r="BQ18" i="5"/>
  <c r="BJ16" i="5"/>
  <c r="BJ24" i="5"/>
  <c r="CD23" i="5"/>
  <c r="BV23" i="5"/>
  <c r="BN23" i="5"/>
  <c r="CH22" i="5"/>
  <c r="BZ22" i="5"/>
  <c r="BS22" i="5"/>
  <c r="BI21" i="5"/>
  <c r="CC20" i="5"/>
  <c r="BU20" i="5"/>
  <c r="CB27" i="5"/>
  <c r="BT27" i="5"/>
  <c r="BL27" i="5"/>
  <c r="BX26" i="5"/>
  <c r="CC25" i="5"/>
  <c r="BM25" i="5"/>
  <c r="CG24" i="5"/>
  <c r="BQ24" i="5"/>
  <c r="BI24" i="5"/>
  <c r="CC23" i="5"/>
  <c r="BW28" i="5"/>
  <c r="BO28" i="5"/>
  <c r="CI27" i="5"/>
  <c r="CA27" i="5"/>
  <c r="BW26" i="5"/>
  <c r="BO26" i="5"/>
  <c r="CB25" i="5"/>
  <c r="BL25" i="5"/>
  <c r="CI15" i="5"/>
  <c r="BS15" i="5"/>
  <c r="CB13" i="5"/>
  <c r="BL13" i="5"/>
  <c r="BX12" i="5"/>
  <c r="BL11" i="5"/>
  <c r="CB69" i="5"/>
  <c r="BM69" i="5"/>
  <c r="CG68" i="5"/>
  <c r="CB66" i="5"/>
  <c r="BL66" i="5"/>
  <c r="BX65" i="5"/>
  <c r="CB64" i="5"/>
  <c r="BT64" i="5"/>
  <c r="CG63" i="5"/>
  <c r="BX62" i="5"/>
  <c r="BQ62" i="5"/>
  <c r="BI62" i="5"/>
  <c r="BN61" i="5"/>
  <c r="CI60" i="5"/>
  <c r="BS60" i="5"/>
  <c r="BW59" i="5"/>
  <c r="CB58" i="5"/>
  <c r="BM58" i="5"/>
  <c r="CG57" i="5"/>
  <c r="BY57" i="5"/>
  <c r="BJ57" i="5"/>
  <c r="CD56" i="5"/>
  <c r="BV56" i="5"/>
  <c r="BN56" i="5"/>
  <c r="CH55" i="5"/>
  <c r="BO54" i="5"/>
  <c r="CI53" i="5"/>
  <c r="CA53" i="5"/>
  <c r="BL53" i="5"/>
  <c r="CF52" i="5"/>
  <c r="BT51" i="5"/>
  <c r="BZ50" i="5"/>
  <c r="BR50" i="5"/>
  <c r="CE49" i="5"/>
  <c r="BU48" i="5"/>
  <c r="CG47" i="5"/>
  <c r="BQ47" i="5"/>
  <c r="BI47" i="5"/>
  <c r="BO46" i="5"/>
  <c r="CB45" i="5"/>
  <c r="BM45" i="5"/>
  <c r="CG44" i="5"/>
  <c r="BQ44" i="5"/>
  <c r="BI44" i="5"/>
  <c r="CC43" i="5"/>
  <c r="BV43" i="5"/>
  <c r="BN43" i="5"/>
  <c r="BL42" i="5"/>
  <c r="BX41" i="5"/>
  <c r="BJ41" i="5"/>
  <c r="CD40" i="5"/>
  <c r="BW40" i="5"/>
  <c r="BO40" i="5"/>
  <c r="CI39" i="5"/>
  <c r="CG38" i="5"/>
  <c r="BY38" i="5"/>
  <c r="BQ38" i="5"/>
  <c r="BW37" i="5"/>
  <c r="BO37" i="5"/>
  <c r="CI36" i="5"/>
  <c r="BS36" i="5"/>
  <c r="BK36" i="5"/>
  <c r="BO35" i="5"/>
  <c r="CI34" i="5"/>
  <c r="BS34" i="5"/>
  <c r="BW33" i="5"/>
  <c r="BO33" i="5"/>
  <c r="CB32" i="5"/>
  <c r="BT32" i="5"/>
  <c r="BL32" i="5"/>
  <c r="CF31" i="5"/>
  <c r="BJ20" i="5"/>
  <c r="CD19" i="5"/>
  <c r="BV19" i="5"/>
  <c r="BO19" i="5"/>
  <c r="CB18" i="5"/>
  <c r="BT18" i="5"/>
  <c r="BL18" i="5"/>
  <c r="BI17" i="5"/>
  <c r="CC16" i="5"/>
  <c r="CG15" i="5"/>
  <c r="BZ15" i="5"/>
  <c r="BR15" i="5"/>
  <c r="BJ15" i="5"/>
  <c r="BO14" i="5"/>
  <c r="CI13" i="5"/>
  <c r="CA13" i="5"/>
  <c r="CE12" i="5"/>
  <c r="BO12" i="5"/>
  <c r="CI11" i="5"/>
  <c r="CA11" i="5"/>
  <c r="BL69" i="5"/>
  <c r="CF68" i="5"/>
  <c r="BR68" i="5"/>
  <c r="BJ68" i="5"/>
  <c r="BW67" i="5"/>
  <c r="BO67" i="5"/>
  <c r="CI66" i="5"/>
  <c r="CA66" i="5"/>
  <c r="BS66" i="5"/>
  <c r="BK66" i="5"/>
  <c r="BO65" i="5"/>
  <c r="CI64" i="5"/>
  <c r="BL64" i="5"/>
  <c r="CF63" i="5"/>
  <c r="BY63" i="5"/>
  <c r="BR63" i="5"/>
  <c r="BJ63" i="5"/>
  <c r="CD62" i="5"/>
  <c r="BU61" i="5"/>
  <c r="CH60" i="5"/>
  <c r="BZ60" i="5"/>
  <c r="BR60" i="5"/>
  <c r="BJ60" i="5"/>
  <c r="CD59" i="5"/>
  <c r="BO59" i="5"/>
  <c r="CI58" i="5"/>
  <c r="CA58" i="5"/>
  <c r="BS58" i="5"/>
  <c r="BL58" i="5"/>
  <c r="BQ57" i="5"/>
  <c r="BI57" i="5"/>
  <c r="CC56" i="5"/>
  <c r="BM56" i="5"/>
  <c r="CG55" i="5"/>
  <c r="BQ55" i="5"/>
  <c r="BJ55" i="5"/>
  <c r="CD54" i="5"/>
  <c r="BV54" i="5"/>
  <c r="BN54" i="5"/>
  <c r="CH53" i="5"/>
  <c r="BZ53" i="5"/>
  <c r="CE52" i="5"/>
  <c r="BW52" i="5"/>
  <c r="BO52" i="5"/>
  <c r="CI51" i="5"/>
  <c r="CG50" i="5"/>
  <c r="BY50" i="5"/>
  <c r="BQ50" i="5"/>
  <c r="BJ50" i="5"/>
  <c r="CD49" i="5"/>
  <c r="BO49" i="5"/>
  <c r="CI48" i="5"/>
  <c r="BT48" i="5"/>
  <c r="BL48" i="5"/>
  <c r="CC46" i="5"/>
  <c r="BV46" i="5"/>
  <c r="CI45" i="5"/>
  <c r="BL45" i="5"/>
  <c r="CF44" i="5"/>
  <c r="BX44" i="5"/>
  <c r="CB43" i="5"/>
  <c r="BM43" i="5"/>
  <c r="CA42" i="5"/>
  <c r="BS42" i="5"/>
  <c r="BW41" i="5"/>
  <c r="BI41" i="5"/>
  <c r="CC40" i="5"/>
  <c r="BV40" i="5"/>
  <c r="BN40" i="5"/>
  <c r="CH39" i="5"/>
  <c r="BZ39" i="5"/>
  <c r="BS39" i="5"/>
  <c r="BL39" i="5"/>
  <c r="CD37" i="5"/>
  <c r="BV37" i="5"/>
  <c r="BN37" i="5"/>
  <c r="CH36" i="5"/>
  <c r="BZ36" i="5"/>
  <c r="BR36" i="5"/>
  <c r="BJ36" i="5"/>
  <c r="CD35" i="5"/>
  <c r="BV35" i="5"/>
  <c r="BN35" i="5"/>
  <c r="BR34" i="5"/>
  <c r="BJ34" i="5"/>
  <c r="CD33" i="5"/>
  <c r="BY23" i="5"/>
  <c r="BQ23" i="5"/>
  <c r="BI23" i="5"/>
  <c r="CC22" i="5"/>
  <c r="BV22" i="5"/>
  <c r="BN22" i="5"/>
  <c r="CF20" i="5"/>
  <c r="BX20" i="5"/>
  <c r="BI20" i="5"/>
  <c r="CC19" i="5"/>
  <c r="BN19" i="5"/>
  <c r="CI18" i="5"/>
  <c r="BS18" i="5"/>
  <c r="BO17" i="5"/>
  <c r="CB16" i="5"/>
  <c r="BT16" i="5"/>
  <c r="BL16" i="5"/>
  <c r="CF15" i="5"/>
  <c r="BY15" i="5"/>
  <c r="BQ15" i="5"/>
  <c r="BI15" i="5"/>
  <c r="CD14" i="5"/>
  <c r="BV14" i="5"/>
  <c r="BN14" i="5"/>
  <c r="BZ13" i="5"/>
  <c r="BR13" i="5"/>
  <c r="BJ13" i="5"/>
  <c r="CD12" i="5"/>
  <c r="BV12" i="5"/>
  <c r="BN12" i="5"/>
  <c r="CH11" i="5"/>
  <c r="BZ11" i="5"/>
  <c r="BJ11" i="5"/>
  <c r="BQ68" i="5"/>
  <c r="BI68" i="5"/>
  <c r="CD67" i="5"/>
  <c r="BV67" i="5"/>
  <c r="BN67" i="5"/>
  <c r="CH66" i="5"/>
  <c r="BZ66" i="5"/>
  <c r="BR66" i="5"/>
  <c r="BJ66" i="5"/>
  <c r="CD65" i="5"/>
  <c r="BV65" i="5"/>
  <c r="BN65" i="5"/>
  <c r="BX63" i="5"/>
  <c r="BQ63" i="5"/>
  <c r="BI63" i="5"/>
  <c r="CC62" i="5"/>
  <c r="BV62" i="5"/>
  <c r="BO62" i="5"/>
  <c r="CI61" i="5"/>
  <c r="BT61" i="5"/>
  <c r="CG60" i="5"/>
  <c r="BQ60" i="5"/>
  <c r="BI60" i="5"/>
  <c r="CC59" i="5"/>
  <c r="BN59" i="5"/>
  <c r="CH58" i="5"/>
  <c r="BZ58" i="5"/>
  <c r="BK58" i="5"/>
  <c r="BW57" i="5"/>
  <c r="BT56" i="5"/>
  <c r="BL56" i="5"/>
  <c r="CF55" i="5"/>
  <c r="BX55" i="5"/>
  <c r="BI55" i="5"/>
  <c r="CC54" i="5"/>
  <c r="BU54" i="5"/>
  <c r="BM54" i="5"/>
  <c r="CG53" i="5"/>
  <c r="BR53" i="5"/>
  <c r="BJ53" i="5"/>
  <c r="CD52" i="5"/>
  <c r="BV52" i="5"/>
  <c r="BN52" i="5"/>
  <c r="CH51" i="5"/>
  <c r="BZ51" i="5"/>
  <c r="BR51" i="5"/>
  <c r="BX50" i="5"/>
  <c r="BI50" i="5"/>
  <c r="CC49" i="5"/>
  <c r="BV49" i="5"/>
  <c r="CI46" i="5"/>
  <c r="CB46" i="5"/>
  <c r="BO44" i="5"/>
  <c r="CI43" i="5"/>
  <c r="BV41" i="5"/>
  <c r="CB40" i="5"/>
  <c r="CG39" i="5"/>
  <c r="BO38" i="5"/>
  <c r="BI38" i="5"/>
  <c r="BU37" i="5"/>
  <c r="CG36" i="5"/>
  <c r="BI36" i="5"/>
  <c r="CC35" i="5"/>
  <c r="BU35" i="5"/>
  <c r="CG34" i="5"/>
  <c r="BI34" i="5"/>
  <c r="CC33" i="5"/>
  <c r="BU22" i="5"/>
  <c r="CG21" i="5"/>
  <c r="CB19" i="5"/>
  <c r="BJ18" i="5"/>
  <c r="CD17" i="5"/>
  <c r="BV17" i="5"/>
  <c r="BN17" i="5"/>
  <c r="CI16" i="5"/>
  <c r="CA16" i="5"/>
  <c r="BX15" i="5"/>
  <c r="CC14" i="5"/>
  <c r="BU14" i="5"/>
  <c r="CG13" i="5"/>
  <c r="BQ13" i="5"/>
  <c r="BI13" i="5"/>
  <c r="CC12" i="5"/>
  <c r="BU12" i="5"/>
  <c r="CG11" i="5"/>
  <c r="BQ11" i="5"/>
  <c r="BI11" i="5"/>
  <c r="BN34" i="5"/>
  <c r="CH33" i="5"/>
  <c r="BX32" i="5"/>
  <c r="CB31" i="5"/>
  <c r="BL31" i="5"/>
  <c r="BQ30" i="5"/>
  <c r="BI30" i="5"/>
  <c r="CC29" i="5"/>
  <c r="BU29" i="5"/>
  <c r="CG28" i="5"/>
  <c r="BJ28" i="5"/>
  <c r="CD27" i="5"/>
  <c r="BV27" i="5"/>
  <c r="BN27" i="5"/>
  <c r="CH26" i="5"/>
  <c r="BZ26" i="5"/>
  <c r="BJ26" i="5"/>
  <c r="CB24" i="5"/>
  <c r="BT24" i="5"/>
  <c r="BL24" i="5"/>
  <c r="BR23" i="5"/>
  <c r="BJ23" i="5"/>
  <c r="CD22" i="5"/>
  <c r="BW22" i="5"/>
  <c r="BO22" i="5"/>
  <c r="CI21" i="5"/>
  <c r="CA21" i="5"/>
  <c r="BT21" i="5"/>
  <c r="BL21" i="5"/>
  <c r="CG20" i="5"/>
  <c r="BY20" i="5"/>
  <c r="BI19" i="5"/>
  <c r="CC18" i="5"/>
  <c r="BU18" i="5"/>
  <c r="CG17" i="5"/>
  <c r="BQ17" i="5"/>
  <c r="BJ17" i="5"/>
  <c r="CD16" i="5"/>
  <c r="BV16" i="5"/>
  <c r="BN16" i="5"/>
  <c r="CB15" i="5"/>
  <c r="BL15" i="5"/>
  <c r="CG14" i="5"/>
  <c r="BQ14" i="5"/>
  <c r="BI14" i="5"/>
  <c r="CC13" i="5"/>
  <c r="BU13" i="5"/>
  <c r="CG12" i="5"/>
  <c r="BY12" i="5"/>
  <c r="BQ12" i="5"/>
  <c r="BI12" i="5"/>
  <c r="CC11" i="5"/>
  <c r="BU11" i="5"/>
  <c r="BV33" i="5"/>
  <c r="BN33" i="5"/>
  <c r="CI32" i="5"/>
  <c r="CA32" i="5"/>
  <c r="BS32" i="5"/>
  <c r="BO31" i="5"/>
  <c r="CI30" i="5"/>
  <c r="CA30" i="5"/>
  <c r="BT30" i="5"/>
  <c r="BL30" i="5"/>
  <c r="CF29" i="5"/>
  <c r="BX29" i="5"/>
  <c r="CC28" i="5"/>
  <c r="BU28" i="5"/>
  <c r="CG27" i="5"/>
  <c r="BY27" i="5"/>
  <c r="BQ27" i="5"/>
  <c r="BI27" i="5"/>
  <c r="CC26" i="5"/>
  <c r="BU26" i="5"/>
  <c r="CH25" i="5"/>
  <c r="BZ25" i="5"/>
  <c r="BS25" i="5"/>
  <c r="BO24" i="5"/>
  <c r="CI23" i="5"/>
  <c r="CB23" i="5"/>
  <c r="BU23" i="5"/>
  <c r="BM23" i="5"/>
  <c r="CG22" i="5"/>
  <c r="BJ22" i="5"/>
  <c r="CD21" i="5"/>
  <c r="BV21" i="5"/>
  <c r="BO21" i="5"/>
  <c r="BT20" i="5"/>
  <c r="BN20" i="5"/>
  <c r="CH19" i="5"/>
  <c r="BZ19" i="5"/>
  <c r="CF18" i="5"/>
  <c r="BX18" i="5"/>
  <c r="BT17" i="5"/>
  <c r="CG16" i="5"/>
  <c r="BY16" i="5"/>
  <c r="BQ16" i="5"/>
  <c r="BI16" i="5"/>
  <c r="CD15" i="5"/>
  <c r="BW15" i="5"/>
  <c r="BO15" i="5"/>
  <c r="CI14" i="5"/>
  <c r="CB14" i="5"/>
  <c r="BT14" i="5"/>
  <c r="BL14" i="5"/>
  <c r="CF13" i="5"/>
  <c r="BT12" i="5"/>
  <c r="BL12" i="5"/>
  <c r="CF11" i="5"/>
  <c r="BX11" i="5"/>
  <c r="BX34" i="5"/>
  <c r="CB33" i="5"/>
  <c r="BU33" i="5"/>
  <c r="BZ32" i="5"/>
  <c r="BJ32" i="5"/>
  <c r="CD31" i="5"/>
  <c r="BV31" i="5"/>
  <c r="BN31" i="5"/>
  <c r="CH30" i="5"/>
  <c r="BW29" i="5"/>
  <c r="BO29" i="5"/>
  <c r="CI28" i="5"/>
  <c r="CB28" i="5"/>
  <c r="BT28" i="5"/>
  <c r="BL28" i="5"/>
  <c r="BX27" i="5"/>
  <c r="CB26" i="5"/>
  <c r="BT26" i="5"/>
  <c r="BL26" i="5"/>
  <c r="CG25" i="5"/>
  <c r="BY25" i="5"/>
  <c r="BR25" i="5"/>
  <c r="BJ25" i="5"/>
  <c r="CD24" i="5"/>
  <c r="BV24" i="5"/>
  <c r="BN24" i="5"/>
  <c r="CH23" i="5"/>
  <c r="CA23" i="5"/>
  <c r="BT23" i="5"/>
  <c r="BL23" i="5"/>
  <c r="CF22" i="5"/>
  <c r="BY22" i="5"/>
  <c r="BQ22" i="5"/>
  <c r="BI22" i="5"/>
  <c r="CC21" i="5"/>
  <c r="BU21" i="5"/>
  <c r="BN21" i="5"/>
  <c r="CI20" i="5"/>
  <c r="CA20" i="5"/>
  <c r="BS20" i="5"/>
  <c r="BM20" i="5"/>
  <c r="CG19" i="5"/>
  <c r="BV29" i="5"/>
  <c r="CI26" i="5"/>
  <c r="BX22" i="5"/>
  <c r="CH20" i="5"/>
  <c r="BV18" i="5"/>
  <c r="BN18" i="5"/>
  <c r="CH17" i="5"/>
  <c r="CH14" i="5"/>
  <c r="BV13" i="5"/>
  <c r="BN13" i="5"/>
  <c r="CH12" i="5"/>
  <c r="BV11" i="5"/>
  <c r="BN11" i="5"/>
  <c r="AG21" i="6"/>
  <c r="A21" i="6" s="1"/>
  <c r="AG20" i="6"/>
  <c r="AG22" i="6"/>
  <c r="A22" i="6" s="1"/>
  <c r="O10" i="6"/>
  <c r="AC24" i="6"/>
  <c r="N10" i="6"/>
  <c r="AA10" i="6"/>
  <c r="K10" i="6"/>
  <c r="Y10" i="6"/>
  <c r="J10" i="6"/>
  <c r="X10" i="6"/>
  <c r="G10" i="6"/>
  <c r="AE24" i="6"/>
  <c r="R10" i="6"/>
  <c r="W10" i="6"/>
  <c r="Q10" i="6"/>
  <c r="V10" i="6"/>
  <c r="I10" i="6"/>
  <c r="S10" i="6"/>
  <c r="H10" i="6"/>
  <c r="AE23" i="6"/>
  <c r="AC23" i="6"/>
  <c r="AG23" i="6" s="1"/>
  <c r="BS5" i="7"/>
  <c r="AD5" i="7"/>
  <c r="AC5" i="7"/>
  <c r="BK5" i="7"/>
  <c r="AB5" i="7"/>
  <c r="BJ5" i="7"/>
  <c r="BV5" i="7"/>
  <c r="AX5" i="7"/>
  <c r="AO5" i="7"/>
  <c r="CA5" i="7"/>
  <c r="BZ5" i="7"/>
  <c r="BY5" i="7"/>
  <c r="AW5" i="7"/>
  <c r="AM5" i="7"/>
  <c r="AU5" i="7"/>
  <c r="AL5" i="7"/>
  <c r="BC5" i="7"/>
  <c r="AT5" i="7"/>
  <c r="AK5" i="7"/>
  <c r="BB5" i="7"/>
  <c r="AS5" i="7"/>
  <c r="AJ5" i="7"/>
  <c r="BA5" i="7"/>
  <c r="AR5" i="7"/>
  <c r="AI5" i="7"/>
  <c r="AZ5" i="7"/>
  <c r="AQ5" i="7"/>
  <c r="AH5" i="7"/>
  <c r="BN5" i="7"/>
  <c r="AY5" i="7"/>
  <c r="AP5" i="7"/>
  <c r="AG5" i="7"/>
  <c r="BL5" i="7"/>
  <c r="CI5" i="7"/>
  <c r="CH5" i="7"/>
  <c r="N29" i="6"/>
  <c r="M29" i="6"/>
  <c r="L29" i="6"/>
  <c r="K29" i="6"/>
  <c r="CJ5" i="7"/>
  <c r="CG5" i="7"/>
  <c r="N19" i="6"/>
  <c r="D19" i="6"/>
  <c r="O19" i="6"/>
  <c r="E19" i="6"/>
  <c r="P19" i="6"/>
  <c r="F19" i="6"/>
  <c r="T19" i="6"/>
  <c r="G19" i="6"/>
  <c r="U19" i="6"/>
  <c r="H19" i="6"/>
  <c r="V19" i="6"/>
  <c r="Z10" i="6"/>
  <c r="P10" i="6"/>
  <c r="F10" i="6"/>
  <c r="L19" i="6"/>
  <c r="W19" i="6"/>
  <c r="M19" i="6"/>
  <c r="X19" i="6"/>
  <c r="I19" i="6"/>
  <c r="Q19" i="6"/>
  <c r="Y19" i="6"/>
  <c r="J19" i="6"/>
  <c r="R19" i="6"/>
  <c r="Z19" i="6"/>
  <c r="K19" i="6"/>
  <c r="S19" i="6"/>
  <c r="E31" i="6"/>
  <c r="F31" i="6"/>
  <c r="G31" i="6"/>
  <c r="U10" i="6"/>
  <c r="M10" i="6"/>
  <c r="E10" i="6"/>
  <c r="T10" i="6"/>
  <c r="L10" i="6"/>
  <c r="D28" i="6"/>
  <c r="G28" i="6"/>
  <c r="D2" i="6"/>
  <c r="Z2" i="6"/>
  <c r="F28" i="6"/>
  <c r="CD5" i="7"/>
  <c r="BR5" i="7"/>
  <c r="CB5" i="7"/>
  <c r="BQ5" i="7"/>
  <c r="BT5" i="7"/>
  <c r="BI5" i="7"/>
  <c r="CC5" i="7"/>
  <c r="BU5" i="7"/>
  <c r="BM5" i="7"/>
  <c r="BX5" i="7"/>
  <c r="BP5" i="7"/>
  <c r="BH5" i="7"/>
  <c r="BW5" i="7"/>
  <c r="BO5" i="7"/>
  <c r="AV5" i="7"/>
  <c r="AN5" i="7"/>
  <c r="Q5" i="7"/>
  <c r="J5" i="7"/>
  <c r="I5" i="7"/>
  <c r="D5" i="7"/>
  <c r="L5" i="7"/>
  <c r="T5" i="7"/>
  <c r="H5" i="7"/>
  <c r="X5" i="7"/>
  <c r="E5" i="7"/>
  <c r="M5" i="7"/>
  <c r="U5" i="7"/>
  <c r="F5" i="7"/>
  <c r="N5" i="7"/>
  <c r="V5" i="7"/>
  <c r="O5" i="7"/>
  <c r="W5" i="7"/>
  <c r="P5" i="7"/>
  <c r="C5" i="7"/>
  <c r="K5" i="7"/>
  <c r="S5" i="7"/>
  <c r="G5" i="7"/>
  <c r="Y5" i="7"/>
  <c r="R5" i="7"/>
  <c r="D34" i="6"/>
  <c r="E34" i="6"/>
  <c r="F34" i="6"/>
  <c r="E28" i="6"/>
  <c r="S2" i="6"/>
  <c r="I2" i="6"/>
  <c r="R2" i="6"/>
  <c r="H2" i="6"/>
  <c r="AA2" i="6"/>
  <c r="Q2" i="6"/>
  <c r="G2" i="6"/>
  <c r="Y2" i="6"/>
  <c r="O2" i="6"/>
  <c r="X2" i="6"/>
  <c r="N2" i="6"/>
  <c r="W2" i="6"/>
  <c r="K2" i="6"/>
  <c r="V2" i="6"/>
  <c r="J2" i="6"/>
  <c r="F2" i="6"/>
  <c r="U2" i="6"/>
  <c r="M2" i="6"/>
  <c r="E2" i="6"/>
  <c r="T2" i="6"/>
  <c r="L2" i="6"/>
  <c r="BM9" i="5"/>
  <c r="BU9" i="5"/>
  <c r="CC9" i="5"/>
  <c r="BN9" i="5"/>
  <c r="BV9" i="5"/>
  <c r="CD9" i="5"/>
  <c r="BO9" i="5"/>
  <c r="BW9" i="5"/>
  <c r="CE9" i="5"/>
  <c r="BH9" i="5"/>
  <c r="BP9" i="5"/>
  <c r="BX9" i="5"/>
  <c r="BI9" i="5"/>
  <c r="BQ9" i="5"/>
  <c r="BY9" i="5"/>
  <c r="CF9" i="5"/>
  <c r="BJ9" i="5"/>
  <c r="BR9" i="5"/>
  <c r="BZ9" i="5"/>
  <c r="CG9" i="5"/>
  <c r="BK9" i="5"/>
  <c r="BS9" i="5"/>
  <c r="CA9" i="5"/>
  <c r="CH9" i="5"/>
  <c r="BL9" i="5"/>
  <c r="BT9" i="5"/>
  <c r="AM9" i="5"/>
  <c r="AX9" i="5"/>
  <c r="AW9" i="5"/>
  <c r="AO9" i="5"/>
  <c r="BG9" i="5"/>
  <c r="BF9" i="5"/>
  <c r="BE9" i="5"/>
  <c r="AU9" i="5"/>
  <c r="AL9" i="5"/>
  <c r="BC9" i="5"/>
  <c r="AT9" i="5"/>
  <c r="AK9" i="5"/>
  <c r="BB9" i="5"/>
  <c r="AS9" i="5"/>
  <c r="AJ9" i="5"/>
  <c r="BA9" i="5"/>
  <c r="AR9" i="5"/>
  <c r="AI9" i="5"/>
  <c r="AZ9" i="5"/>
  <c r="AQ9" i="5"/>
  <c r="AH9" i="5"/>
  <c r="AY9" i="5"/>
  <c r="AP9" i="5"/>
  <c r="AG9" i="5"/>
  <c r="AV9" i="5"/>
  <c r="AN9" i="5"/>
  <c r="BP146" i="5" l="1"/>
  <c r="BP99" i="5"/>
  <c r="BP247" i="5"/>
  <c r="BP48" i="5"/>
  <c r="BP53" i="5"/>
  <c r="BP46" i="5"/>
  <c r="BP200" i="5"/>
  <c r="BP114" i="5"/>
  <c r="BP50" i="5"/>
  <c r="BP106" i="5"/>
  <c r="BP63" i="5"/>
  <c r="BP59" i="5"/>
  <c r="BP18" i="5"/>
  <c r="BP13" i="5"/>
  <c r="BP11" i="5"/>
  <c r="BP34" i="5"/>
  <c r="BP27" i="5"/>
  <c r="BP22" i="5"/>
  <c r="BP174" i="5"/>
  <c r="CH107" i="5"/>
  <c r="CH211" i="5"/>
  <c r="CH80" i="5"/>
  <c r="CH63" i="5"/>
  <c r="CH180" i="5"/>
  <c r="CC150" i="5"/>
  <c r="CH202" i="5"/>
  <c r="BY17" i="5"/>
  <c r="BY60" i="5"/>
  <c r="CA45" i="5"/>
  <c r="BY44" i="5"/>
  <c r="CA60" i="5"/>
  <c r="BX24" i="5"/>
  <c r="BU17" i="5"/>
  <c r="CA46" i="5"/>
  <c r="BU49" i="5"/>
  <c r="BU65" i="5"/>
  <c r="CA25" i="5"/>
  <c r="BX33" i="5"/>
  <c r="BX42" i="5"/>
  <c r="BY72" i="5"/>
  <c r="CA95" i="5"/>
  <c r="BX101" i="5"/>
  <c r="BY104" i="5"/>
  <c r="BY118" i="5"/>
  <c r="BU131" i="5"/>
  <c r="CA138" i="5"/>
  <c r="BU62" i="5"/>
  <c r="BY101" i="5"/>
  <c r="CA29" i="5"/>
  <c r="BU38" i="5"/>
  <c r="BY70" i="5"/>
  <c r="BU78" i="5"/>
  <c r="CA88" i="5"/>
  <c r="BY107" i="5"/>
  <c r="BX120" i="5"/>
  <c r="CA33" i="5"/>
  <c r="CA74" i="5"/>
  <c r="BX48" i="5"/>
  <c r="CA67" i="5"/>
  <c r="BU39" i="5"/>
  <c r="BY155" i="5"/>
  <c r="CA176" i="5"/>
  <c r="CA169" i="5"/>
  <c r="CA191" i="5"/>
  <c r="BY89" i="5"/>
  <c r="BX109" i="5"/>
  <c r="BY109" i="5"/>
  <c r="CA109" i="5"/>
  <c r="BU233" i="5"/>
  <c r="BX57" i="5"/>
  <c r="BY18" i="5"/>
  <c r="BY51" i="5"/>
  <c r="BX60" i="5"/>
  <c r="BU30" i="5"/>
  <c r="CA38" i="5"/>
  <c r="CA69" i="5"/>
  <c r="CA105" i="5"/>
  <c r="BU112" i="5"/>
  <c r="CA123" i="5"/>
  <c r="BY71" i="5"/>
  <c r="BU115" i="5"/>
  <c r="CA54" i="5"/>
  <c r="BY74" i="5"/>
  <c r="BU89" i="5"/>
  <c r="CA108" i="5"/>
  <c r="CA136" i="5"/>
  <c r="CA47" i="5"/>
  <c r="CA128" i="5"/>
  <c r="BX75" i="5"/>
  <c r="CA146" i="5"/>
  <c r="BX187" i="5"/>
  <c r="BX193" i="5"/>
  <c r="CA97" i="5"/>
  <c r="BX126" i="5"/>
  <c r="CA142" i="5"/>
  <c r="BX154" i="5"/>
  <c r="CA61" i="5"/>
  <c r="BU43" i="5"/>
  <c r="BY55" i="5"/>
  <c r="CA39" i="5"/>
  <c r="BY30" i="5"/>
  <c r="BU41" i="5"/>
  <c r="BU44" i="5"/>
  <c r="BU135" i="5"/>
  <c r="BU139" i="5"/>
  <c r="CA130" i="5"/>
  <c r="CA134" i="5"/>
  <c r="CA31" i="5"/>
  <c r="CA40" i="5"/>
  <c r="BX58" i="5"/>
  <c r="CA72" i="5"/>
  <c r="CA104" i="5"/>
  <c r="CA76" i="5"/>
  <c r="BX43" i="5"/>
  <c r="CA83" i="5"/>
  <c r="CA166" i="5"/>
  <c r="BY111" i="5"/>
  <c r="CA96" i="5"/>
  <c r="CA129" i="5"/>
  <c r="CA18" i="5"/>
  <c r="BX47" i="5"/>
  <c r="CA64" i="5"/>
  <c r="BU16" i="5"/>
  <c r="CA36" i="5"/>
  <c r="BX14" i="5"/>
  <c r="BY24" i="5"/>
  <c r="CA22" i="5"/>
  <c r="BU51" i="5"/>
  <c r="CA78" i="5"/>
  <c r="BU116" i="5"/>
  <c r="BU128" i="5"/>
  <c r="BU73" i="5"/>
  <c r="CA99" i="5"/>
  <c r="BY126" i="5"/>
  <c r="BY68" i="5"/>
  <c r="BY85" i="5"/>
  <c r="BY122" i="5"/>
  <c r="CA137" i="5"/>
  <c r="CA80" i="5"/>
  <c r="CA70" i="5"/>
  <c r="CA49" i="5"/>
  <c r="CA44" i="5"/>
  <c r="CA157" i="5"/>
  <c r="CA179" i="5"/>
  <c r="CA98" i="5"/>
  <c r="CA87" i="5"/>
  <c r="CA100" i="5"/>
  <c r="CA82" i="5"/>
  <c r="CA116" i="5"/>
  <c r="BU177" i="5"/>
  <c r="BY222" i="5"/>
  <c r="CA240" i="5"/>
  <c r="BY200" i="5"/>
  <c r="BY11" i="5"/>
  <c r="BY53" i="5"/>
  <c r="BU56" i="5"/>
  <c r="BX52" i="5"/>
  <c r="BU69" i="5"/>
  <c r="CA15" i="5"/>
  <c r="BX39" i="5"/>
  <c r="BY45" i="5"/>
  <c r="BY48" i="5"/>
  <c r="BU32" i="5"/>
  <c r="BX71" i="5"/>
  <c r="BU100" i="5"/>
  <c r="CA86" i="5"/>
  <c r="BX117" i="5"/>
  <c r="BU127" i="5"/>
  <c r="BY140" i="5"/>
  <c r="BX72" i="5"/>
  <c r="BU126" i="5"/>
  <c r="CA85" i="5"/>
  <c r="CA149" i="5"/>
  <c r="CA122" i="5"/>
  <c r="CA79" i="5"/>
  <c r="CA106" i="5"/>
  <c r="CA183" i="5"/>
  <c r="BU134" i="5"/>
  <c r="CA203" i="5"/>
  <c r="CA219" i="5"/>
  <c r="BU206" i="5"/>
  <c r="BX163" i="5"/>
  <c r="BY14" i="5"/>
  <c r="BU19" i="5"/>
  <c r="CA48" i="5"/>
  <c r="CA51" i="5"/>
  <c r="BX17" i="5"/>
  <c r="CA34" i="5"/>
  <c r="BY47" i="5"/>
  <c r="BU25" i="5"/>
  <c r="CA24" i="5"/>
  <c r="BY42" i="5"/>
  <c r="BU53" i="5"/>
  <c r="CA75" i="5"/>
  <c r="BY83" i="5"/>
  <c r="BY88" i="5"/>
  <c r="BY108" i="5"/>
  <c r="CA111" i="5"/>
  <c r="BU81" i="5"/>
  <c r="BU90" i="5"/>
  <c r="CA114" i="5"/>
  <c r="CA52" i="5"/>
  <c r="BU95" i="5"/>
  <c r="BY98" i="5"/>
  <c r="CA77" i="5"/>
  <c r="CA63" i="5"/>
  <c r="CA182" i="5"/>
  <c r="BU176" i="5"/>
  <c r="CA152" i="5"/>
  <c r="CA190" i="5"/>
  <c r="CA175" i="5"/>
  <c r="BK30" i="5"/>
  <c r="BK25" i="5"/>
  <c r="BP15" i="5"/>
  <c r="BP55" i="5"/>
  <c r="BP49" i="5"/>
  <c r="BP12" i="5"/>
  <c r="BK27" i="5"/>
  <c r="BP56" i="5"/>
  <c r="BK72" i="5"/>
  <c r="BP91" i="5"/>
  <c r="BP140" i="5"/>
  <c r="BK71" i="5"/>
  <c r="BK80" i="5"/>
  <c r="BK143" i="5"/>
  <c r="BK52" i="5"/>
  <c r="BK110" i="5"/>
  <c r="BK126" i="5"/>
  <c r="BP43" i="5"/>
  <c r="BP40" i="5"/>
  <c r="BK135" i="5"/>
  <c r="BK132" i="5"/>
  <c r="BP177" i="5"/>
  <c r="BP112" i="5"/>
  <c r="BK79" i="5"/>
  <c r="BP123" i="5"/>
  <c r="BP156" i="5"/>
  <c r="BP160" i="5"/>
  <c r="BK19" i="5"/>
  <c r="BP32" i="5"/>
  <c r="BP20" i="5"/>
  <c r="BK64" i="5"/>
  <c r="BP38" i="5"/>
  <c r="BP44" i="5"/>
  <c r="BP47" i="5"/>
  <c r="BK11" i="5"/>
  <c r="BP17" i="5"/>
  <c r="BK60" i="5"/>
  <c r="BK63" i="5"/>
  <c r="BP67" i="5"/>
  <c r="BP68" i="5"/>
  <c r="BK92" i="5"/>
  <c r="BP101" i="5"/>
  <c r="BP76" i="5"/>
  <c r="BP85" i="5"/>
  <c r="BP103" i="5"/>
  <c r="BP66" i="5"/>
  <c r="BP171" i="5"/>
  <c r="BK107" i="5"/>
  <c r="BK109" i="5"/>
  <c r="BK203" i="5"/>
  <c r="BP135" i="5"/>
  <c r="BP226" i="5"/>
  <c r="BP19" i="5"/>
  <c r="BP25" i="5"/>
  <c r="BK53" i="5"/>
  <c r="BP31" i="5"/>
  <c r="BK34" i="5"/>
  <c r="BK50" i="5"/>
  <c r="BK68" i="5"/>
  <c r="BP24" i="5"/>
  <c r="BK77" i="5"/>
  <c r="BK31" i="5"/>
  <c r="BK40" i="5"/>
  <c r="BP30" i="5"/>
  <c r="BP145" i="5"/>
  <c r="BP77" i="5"/>
  <c r="BP83" i="5"/>
  <c r="BP105" i="5"/>
  <c r="BK241" i="5"/>
  <c r="BK223" i="5"/>
  <c r="BP196" i="5"/>
  <c r="BP245" i="5"/>
  <c r="BK20" i="5"/>
  <c r="BK18" i="5"/>
  <c r="BK42" i="5"/>
  <c r="BP60" i="5"/>
  <c r="BP33" i="5"/>
  <c r="BK105" i="5"/>
  <c r="BP120" i="5"/>
  <c r="BK104" i="5"/>
  <c r="BK108" i="5"/>
  <c r="BP128" i="5"/>
  <c r="BK136" i="5"/>
  <c r="BP73" i="5"/>
  <c r="BP64" i="5"/>
  <c r="BP84" i="5"/>
  <c r="BK106" i="5"/>
  <c r="BK199" i="5"/>
  <c r="BK208" i="5"/>
  <c r="BP229" i="5"/>
  <c r="BK200" i="5"/>
  <c r="BK163" i="5"/>
  <c r="BP149" i="5"/>
  <c r="BP205" i="5"/>
  <c r="BP158" i="5"/>
  <c r="BP29" i="5"/>
  <c r="BK32" i="5"/>
  <c r="BP23" i="5"/>
  <c r="BP14" i="5"/>
  <c r="BP98" i="5"/>
  <c r="BK121" i="5"/>
  <c r="BP28" i="5"/>
  <c r="BK54" i="5"/>
  <c r="BP87" i="5"/>
  <c r="BK113" i="5"/>
  <c r="BP132" i="5"/>
  <c r="BP181" i="5"/>
  <c r="BP89" i="5"/>
  <c r="BP151" i="5"/>
  <c r="BP166" i="5"/>
  <c r="BK230" i="5"/>
  <c r="BP153" i="5"/>
  <c r="BP57" i="5"/>
  <c r="BK21" i="5"/>
  <c r="BP62" i="5"/>
  <c r="BK55" i="5"/>
  <c r="BP65" i="5"/>
  <c r="BP26" i="5"/>
  <c r="BP21" i="5"/>
  <c r="BP36" i="5"/>
  <c r="BP35" i="5"/>
  <c r="BK78" i="5"/>
  <c r="BK95" i="5"/>
  <c r="BK99" i="5"/>
  <c r="BP133" i="5"/>
  <c r="BP74" i="5"/>
  <c r="BK83" i="5"/>
  <c r="BP117" i="5"/>
  <c r="BK29" i="5"/>
  <c r="BK88" i="5"/>
  <c r="BK98" i="5"/>
  <c r="BK118" i="5"/>
  <c r="BP69" i="5"/>
  <c r="BP45" i="5"/>
  <c r="BP71" i="5"/>
  <c r="BP154" i="5"/>
  <c r="BP86" i="5"/>
  <c r="BK158" i="5"/>
  <c r="BP189" i="5"/>
  <c r="BK226" i="5"/>
  <c r="BJ189" i="5"/>
  <c r="BP204" i="5"/>
  <c r="BK212" i="5"/>
  <c r="BK151" i="5"/>
  <c r="BK167" i="5"/>
  <c r="BK69" i="5"/>
  <c r="BK13" i="5"/>
  <c r="BP41" i="5"/>
  <c r="BP52" i="5"/>
  <c r="BK15" i="5"/>
  <c r="BK22" i="5"/>
  <c r="BK24" i="5"/>
  <c r="BP37" i="5"/>
  <c r="BP42" i="5"/>
  <c r="BP82" i="5"/>
  <c r="BK86" i="5"/>
  <c r="BP70" i="5"/>
  <c r="BP94" i="5"/>
  <c r="BP97" i="5"/>
  <c r="BP124" i="5"/>
  <c r="BP129" i="5"/>
  <c r="BP58" i="5"/>
  <c r="BP79" i="5"/>
  <c r="BP168" i="5"/>
  <c r="BK116" i="5"/>
  <c r="BP165" i="5"/>
  <c r="BK87" i="5"/>
  <c r="BP90" i="5"/>
  <c r="BK96" i="5"/>
  <c r="BK124" i="5"/>
  <c r="BK91" i="5"/>
  <c r="BK171" i="5"/>
  <c r="BV104" i="5"/>
  <c r="BV107" i="5"/>
  <c r="BV136" i="5"/>
  <c r="BV89" i="5"/>
  <c r="BV15" i="5"/>
  <c r="BV148" i="5"/>
  <c r="BV187" i="5"/>
  <c r="BV177" i="5"/>
  <c r="BV171" i="5"/>
  <c r="BV122" i="5"/>
  <c r="BV168" i="5"/>
  <c r="BV151" i="5"/>
  <c r="CI12" i="5"/>
  <c r="CI158" i="5"/>
  <c r="CI164" i="5"/>
  <c r="CI167" i="5"/>
  <c r="CI131" i="5"/>
  <c r="CI103" i="5"/>
  <c r="CI147" i="5"/>
  <c r="CI144" i="5"/>
  <c r="CI132" i="5"/>
  <c r="CI35" i="5"/>
  <c r="CI88" i="5"/>
  <c r="CI116" i="5"/>
  <c r="CI17" i="5"/>
  <c r="CI33" i="5"/>
  <c r="CI96" i="5"/>
  <c r="CI133" i="5"/>
  <c r="CI106" i="5"/>
  <c r="BN94" i="5"/>
  <c r="BN151" i="5"/>
  <c r="BN121" i="5"/>
  <c r="BN104" i="5"/>
  <c r="BN103" i="5"/>
  <c r="BN171" i="5"/>
  <c r="BN124" i="5"/>
  <c r="BN136" i="5"/>
  <c r="BN15" i="5"/>
  <c r="BN140" i="5"/>
  <c r="BN154" i="5"/>
  <c r="BN29" i="5"/>
  <c r="BN120" i="5"/>
  <c r="BN129" i="5"/>
  <c r="BN132" i="5"/>
  <c r="BX121" i="5"/>
  <c r="BX16" i="5"/>
  <c r="BX143" i="5"/>
  <c r="BP136" i="5"/>
  <c r="BP143" i="5"/>
  <c r="BP78" i="5"/>
  <c r="BP80" i="5"/>
  <c r="BP126" i="5"/>
  <c r="BP137" i="5"/>
  <c r="BP108" i="5"/>
  <c r="BP95" i="5"/>
  <c r="BP119" i="5"/>
  <c r="BP16" i="5"/>
  <c r="CD29" i="5"/>
  <c r="CD18" i="5"/>
  <c r="CD121" i="5"/>
  <c r="CD13" i="5"/>
  <c r="CD58" i="5"/>
  <c r="CD11" i="5"/>
  <c r="CD60" i="5"/>
  <c r="BI33" i="5"/>
  <c r="BI32" i="5"/>
  <c r="BI83" i="5"/>
  <c r="BI25" i="5"/>
  <c r="CB230" i="5"/>
  <c r="CB118" i="5"/>
  <c r="CB55" i="5"/>
  <c r="CB36" i="5"/>
  <c r="CB62" i="5"/>
  <c r="CB100" i="5"/>
  <c r="CB35" i="5"/>
  <c r="CB112" i="5"/>
  <c r="CB29" i="5"/>
  <c r="CB52" i="5"/>
  <c r="CB116" i="5"/>
  <c r="CB42" i="5"/>
  <c r="CB128" i="5"/>
  <c r="CB39" i="5"/>
  <c r="CB67" i="5"/>
  <c r="CB101" i="5"/>
  <c r="CB229" i="5"/>
  <c r="BO125" i="5"/>
  <c r="BO16" i="5"/>
  <c r="BO68" i="5"/>
  <c r="BO82" i="5"/>
  <c r="BO34" i="5"/>
  <c r="BO98" i="5"/>
  <c r="BO56" i="5"/>
  <c r="BO101" i="5"/>
  <c r="BO133" i="5"/>
  <c r="BO18" i="5"/>
  <c r="BO36" i="5"/>
  <c r="BO27" i="5"/>
  <c r="BO11" i="5"/>
  <c r="BO91" i="5"/>
  <c r="BO63" i="5"/>
  <c r="BO13" i="5"/>
  <c r="BO134" i="5"/>
  <c r="BO107" i="5"/>
  <c r="CA14" i="5"/>
  <c r="CA119" i="5"/>
  <c r="CA26" i="5"/>
  <c r="CA17" i="5"/>
  <c r="CA84" i="5"/>
  <c r="CA90" i="5"/>
  <c r="CA127" i="5"/>
  <c r="CA62" i="5"/>
  <c r="CA12" i="5"/>
  <c r="CA28" i="5"/>
  <c r="CA93" i="5"/>
  <c r="CA102" i="5"/>
  <c r="CA57" i="5"/>
  <c r="CA55" i="5"/>
  <c r="CA35" i="5"/>
  <c r="CA81" i="5"/>
  <c r="CA73" i="5"/>
  <c r="CG125" i="5"/>
  <c r="CG99" i="5"/>
  <c r="CG114" i="5"/>
  <c r="CG59" i="5"/>
  <c r="CG90" i="5"/>
  <c r="CG54" i="5"/>
  <c r="CG32" i="5"/>
  <c r="CG93" i="5"/>
  <c r="CG30" i="5"/>
  <c r="CG105" i="5"/>
  <c r="CG86" i="5"/>
  <c r="CG23" i="5"/>
  <c r="BU31" i="5"/>
  <c r="BU87" i="5"/>
  <c r="BU15" i="5"/>
  <c r="BU24" i="5"/>
  <c r="CC47" i="5"/>
  <c r="CC106" i="5"/>
  <c r="CC42" i="5"/>
  <c r="CC68" i="5"/>
  <c r="CC31" i="5"/>
  <c r="CC70" i="5"/>
  <c r="CC39" i="5"/>
  <c r="CC15" i="5"/>
  <c r="CC24" i="5"/>
  <c r="CC44" i="5"/>
  <c r="CC53" i="5"/>
  <c r="BW18" i="5"/>
  <c r="BW11" i="5"/>
  <c r="BW34" i="5"/>
  <c r="BQ72" i="5"/>
  <c r="BQ83" i="5"/>
  <c r="BQ52" i="5"/>
  <c r="BQ45" i="5"/>
  <c r="BQ61" i="5"/>
  <c r="BQ25" i="5"/>
  <c r="BQ20" i="5"/>
  <c r="BQ43" i="5"/>
  <c r="BQ19" i="5"/>
  <c r="BQ54" i="5"/>
  <c r="BQ32" i="5"/>
  <c r="BQ59" i="5"/>
  <c r="BJ61" i="5"/>
  <c r="BJ69" i="5"/>
  <c r="BJ30" i="5"/>
  <c r="BJ19" i="5"/>
  <c r="BJ14" i="5"/>
  <c r="BJ59" i="5"/>
  <c r="BJ12" i="5"/>
  <c r="BZ59" i="5"/>
  <c r="BZ20" i="5"/>
  <c r="BZ17" i="5"/>
  <c r="CE26" i="5"/>
  <c r="CE36" i="5"/>
  <c r="CE13" i="5"/>
  <c r="CE16" i="5"/>
  <c r="BM55" i="5"/>
  <c r="BM65" i="5"/>
  <c r="BM15" i="5"/>
  <c r="BY125" i="5"/>
  <c r="BY32" i="5"/>
  <c r="BY54" i="5"/>
  <c r="BY52" i="5"/>
  <c r="BY40" i="5"/>
  <c r="BY31" i="5"/>
  <c r="BY29" i="5"/>
  <c r="BY66" i="5"/>
  <c r="BY41" i="5"/>
  <c r="BY64" i="5"/>
  <c r="BY58" i="5"/>
  <c r="BY19" i="5"/>
  <c r="BL54" i="5"/>
  <c r="BL57" i="5"/>
  <c r="BL17" i="5"/>
  <c r="BL34" i="5"/>
  <c r="BL36" i="5"/>
  <c r="BL33" i="5"/>
  <c r="BL61" i="5"/>
  <c r="BL41" i="5"/>
  <c r="BL63" i="5"/>
  <c r="BL62" i="5"/>
  <c r="BL20" i="5"/>
  <c r="BS35" i="5"/>
  <c r="BS12" i="5"/>
  <c r="BS57" i="5"/>
  <c r="BS38" i="5"/>
  <c r="BS74" i="5"/>
  <c r="BS14" i="5"/>
  <c r="BS37" i="5"/>
  <c r="BS23" i="5"/>
  <c r="BS17" i="5"/>
  <c r="CF61" i="5"/>
  <c r="CF53" i="5"/>
  <c r="CF25" i="5"/>
  <c r="CF67" i="5"/>
  <c r="CF35" i="5"/>
  <c r="CF19" i="5"/>
  <c r="BT62" i="5"/>
  <c r="BT71" i="5"/>
  <c r="BT54" i="5"/>
  <c r="BT36" i="5"/>
  <c r="BT33" i="5"/>
  <c r="BT34" i="5"/>
  <c r="BR20" i="5"/>
  <c r="BR125" i="5"/>
  <c r="BR17" i="5"/>
  <c r="BR64" i="5"/>
  <c r="BR14" i="5"/>
  <c r="BR30" i="5"/>
  <c r="BR76" i="5"/>
  <c r="BK23" i="5"/>
  <c r="BK37" i="5"/>
  <c r="BK26" i="5"/>
  <c r="BK17" i="5"/>
  <c r="BK28" i="5"/>
  <c r="BK14" i="5"/>
  <c r="BK56" i="5"/>
  <c r="BK51" i="5"/>
  <c r="BK43" i="5"/>
  <c r="BK35" i="5"/>
  <c r="BK12" i="5"/>
  <c r="BH66" i="5"/>
  <c r="BH54" i="5"/>
  <c r="BH48" i="5"/>
  <c r="BH81" i="5"/>
  <c r="BH73" i="5"/>
  <c r="BH53" i="5"/>
  <c r="BH115" i="5"/>
  <c r="BH93" i="5"/>
  <c r="BH87" i="5"/>
  <c r="BH79" i="5"/>
  <c r="BH128" i="5"/>
  <c r="BH124" i="5"/>
  <c r="BH120" i="5"/>
  <c r="BH116" i="5"/>
  <c r="BH112" i="5"/>
  <c r="BH76" i="5"/>
  <c r="BH74" i="5"/>
  <c r="BH70" i="5"/>
  <c r="BH132" i="5"/>
  <c r="BH117" i="5"/>
  <c r="BH94" i="5"/>
  <c r="BH91" i="5"/>
  <c r="BH56" i="5"/>
  <c r="BH37" i="5"/>
  <c r="BH68" i="5"/>
  <c r="BH60" i="5"/>
  <c r="BH50" i="5"/>
  <c r="BH38" i="5"/>
  <c r="BH36" i="5"/>
  <c r="BH24" i="5"/>
  <c r="BH67" i="5"/>
  <c r="BH59" i="5"/>
  <c r="BH52" i="5"/>
  <c r="BH33" i="5"/>
  <c r="BH19" i="5"/>
  <c r="BH47" i="5"/>
  <c r="BH17" i="5"/>
  <c r="BH23" i="5"/>
  <c r="BH32" i="5"/>
  <c r="BH25" i="5"/>
  <c r="BH29" i="5"/>
  <c r="BH34" i="5"/>
  <c r="BH16" i="5"/>
  <c r="BH22" i="5"/>
  <c r="AF3" i="5"/>
  <c r="BH114" i="5"/>
  <c r="BH109" i="5"/>
  <c r="BH177" i="5"/>
  <c r="BH75" i="5"/>
  <c r="BH133" i="5"/>
  <c r="BH129" i="5"/>
  <c r="BH101" i="5"/>
  <c r="BH97" i="5"/>
  <c r="BG3" i="5"/>
  <c r="CI120" i="5"/>
  <c r="AL3" i="5"/>
  <c r="BN99" i="5"/>
  <c r="BN49" i="5"/>
  <c r="BN177" i="5"/>
  <c r="BN183" i="5"/>
  <c r="BN187" i="5"/>
  <c r="BN86" i="5"/>
  <c r="BN91" i="5"/>
  <c r="AV3" i="5"/>
  <c r="BX119" i="5"/>
  <c r="BX92" i="5"/>
  <c r="BP202" i="5"/>
  <c r="BP184" i="5"/>
  <c r="BP188" i="5"/>
  <c r="CD219" i="5"/>
  <c r="CD169" i="5"/>
  <c r="CD216" i="5"/>
  <c r="CD77" i="5"/>
  <c r="CD148" i="5"/>
  <c r="CD168" i="5"/>
  <c r="CD41" i="5"/>
  <c r="CD136" i="5"/>
  <c r="CD94" i="5"/>
  <c r="CD134" i="5"/>
  <c r="CD192" i="5"/>
  <c r="CD91" i="5"/>
  <c r="CD104" i="5"/>
  <c r="CD30" i="5"/>
  <c r="CD171" i="5"/>
  <c r="CD32" i="5"/>
  <c r="CD203" i="5"/>
  <c r="CD165" i="5"/>
  <c r="CD39" i="5"/>
  <c r="CD89" i="5"/>
  <c r="CD115" i="5"/>
  <c r="CD51" i="5"/>
  <c r="CD53" i="5"/>
  <c r="CD133" i="5"/>
  <c r="CD98" i="5"/>
  <c r="CD177" i="5"/>
  <c r="CD190" i="5"/>
  <c r="CD85" i="5"/>
  <c r="CD160" i="5"/>
  <c r="CD129" i="5"/>
  <c r="CD68" i="5"/>
  <c r="CD70" i="5"/>
  <c r="CD74" i="5"/>
  <c r="CD122" i="5"/>
  <c r="CD76" i="5"/>
  <c r="CD107" i="5"/>
  <c r="CH89" i="5"/>
  <c r="CH157" i="5"/>
  <c r="CH170" i="5"/>
  <c r="CH45" i="5"/>
  <c r="CH18" i="5"/>
  <c r="CH54" i="5"/>
  <c r="BI95" i="5"/>
  <c r="BI56" i="5"/>
  <c r="BI37" i="5"/>
  <c r="CB74" i="5"/>
  <c r="CB57" i="5"/>
  <c r="CB164" i="5"/>
  <c r="CB88" i="5"/>
  <c r="BO233" i="5"/>
  <c r="BO145" i="5"/>
  <c r="BO89" i="5"/>
  <c r="BO168" i="5"/>
  <c r="BO121" i="5"/>
  <c r="BO148" i="5"/>
  <c r="BO104" i="5"/>
  <c r="BO47" i="5"/>
  <c r="BO181" i="5"/>
  <c r="BO60" i="5"/>
  <c r="BO115" i="5"/>
  <c r="BO77" i="5"/>
  <c r="BO159" i="5"/>
  <c r="CA172" i="5"/>
  <c r="CA167" i="5"/>
  <c r="CA50" i="5"/>
  <c r="CA158" i="5"/>
  <c r="CA103" i="5"/>
  <c r="CA59" i="5"/>
  <c r="CA133" i="5"/>
  <c r="CA162" i="5"/>
  <c r="CA43" i="5"/>
  <c r="CA163" i="5"/>
  <c r="CA120" i="5"/>
  <c r="CA147" i="5"/>
  <c r="CA139" i="5"/>
  <c r="CA144" i="5"/>
  <c r="CG102" i="5"/>
  <c r="CG35" i="5"/>
  <c r="CG56" i="5"/>
  <c r="CG100" i="5"/>
  <c r="CG146" i="5"/>
  <c r="CG61" i="5"/>
  <c r="CG138" i="5"/>
  <c r="CG78" i="5"/>
  <c r="CG87" i="5"/>
  <c r="CG117" i="5"/>
  <c r="CG33" i="5"/>
  <c r="CG179" i="5"/>
  <c r="CG37" i="5"/>
  <c r="CG166" i="5"/>
  <c r="CG42" i="5"/>
  <c r="CG95" i="5"/>
  <c r="CG169" i="5"/>
  <c r="BU178" i="5"/>
  <c r="BU121" i="5"/>
  <c r="BU36" i="5"/>
  <c r="BU88" i="5"/>
  <c r="BU34" i="5"/>
  <c r="BU118" i="5"/>
  <c r="BU55" i="5"/>
  <c r="BU46" i="5"/>
  <c r="BU40" i="5"/>
  <c r="BU132" i="5"/>
  <c r="BU94" i="5"/>
  <c r="BU63" i="5"/>
  <c r="BH83" i="5"/>
  <c r="BH140" i="5"/>
  <c r="BH80" i="5"/>
  <c r="BH136" i="5"/>
  <c r="BH39" i="5"/>
  <c r="BH160" i="5"/>
  <c r="BH92" i="5"/>
  <c r="BH155" i="5"/>
  <c r="BH100" i="5"/>
  <c r="BH89" i="5"/>
  <c r="BH58" i="5"/>
  <c r="CC34" i="5"/>
  <c r="CC55" i="5"/>
  <c r="CC139" i="5"/>
  <c r="CC129" i="5"/>
  <c r="CC118" i="5"/>
  <c r="CC120" i="5"/>
  <c r="CC121" i="5"/>
  <c r="CC37" i="5"/>
  <c r="BW166" i="5"/>
  <c r="BW49" i="5"/>
  <c r="BW44" i="5"/>
  <c r="BW38" i="5"/>
  <c r="BW104" i="5"/>
  <c r="BW110" i="5"/>
  <c r="BQ195" i="5"/>
  <c r="BQ172" i="5"/>
  <c r="BQ121" i="5"/>
  <c r="BQ146" i="5"/>
  <c r="BQ36" i="5"/>
  <c r="BQ34" i="5"/>
  <c r="BQ102" i="5"/>
  <c r="BQ71" i="5"/>
  <c r="BQ78" i="5"/>
  <c r="BQ95" i="5"/>
  <c r="BQ35" i="5"/>
  <c r="BQ37" i="5"/>
  <c r="BJ235" i="5"/>
  <c r="BJ29" i="5"/>
  <c r="BJ72" i="5"/>
  <c r="BJ31" i="5"/>
  <c r="BJ86" i="5"/>
  <c r="BJ40" i="5"/>
  <c r="BJ90" i="5"/>
  <c r="BJ149" i="5"/>
  <c r="BJ52" i="5"/>
  <c r="BJ54" i="5"/>
  <c r="BJ42" i="5"/>
  <c r="BJ21" i="5"/>
  <c r="BJ99" i="5"/>
  <c r="BZ125" i="5"/>
  <c r="BZ18" i="5"/>
  <c r="BZ48" i="5"/>
  <c r="BZ42" i="5"/>
  <c r="CE15" i="5"/>
  <c r="CE20" i="5"/>
  <c r="BM79" i="5"/>
  <c r="BM29" i="5"/>
  <c r="BM18" i="5"/>
  <c r="BM37" i="5"/>
  <c r="BY56" i="5"/>
  <c r="BY43" i="5"/>
  <c r="BY93" i="5"/>
  <c r="BY39" i="5"/>
  <c r="BY136" i="5"/>
  <c r="BY36" i="5"/>
  <c r="BY137" i="5"/>
  <c r="BY61" i="5"/>
  <c r="BY149" i="5"/>
  <c r="BY34" i="5"/>
  <c r="BY21" i="5"/>
  <c r="BY166" i="5"/>
  <c r="BY99" i="5"/>
  <c r="BY35" i="5"/>
  <c r="BY178" i="5"/>
  <c r="BY37" i="5"/>
  <c r="BY59" i="5"/>
  <c r="BY87" i="5"/>
  <c r="BY13" i="5"/>
  <c r="BY69" i="5"/>
  <c r="BY90" i="5"/>
  <c r="BL177" i="5"/>
  <c r="BL70" i="5"/>
  <c r="BL189" i="5"/>
  <c r="BL88" i="5"/>
  <c r="BL44" i="5"/>
  <c r="BL79" i="5"/>
  <c r="BL43" i="5"/>
  <c r="BL135" i="5"/>
  <c r="BL55" i="5"/>
  <c r="BL65" i="5"/>
  <c r="BL49" i="5"/>
  <c r="BL131" i="5"/>
  <c r="BL138" i="5"/>
  <c r="BL103" i="5"/>
  <c r="BL126" i="5"/>
  <c r="BL127" i="5"/>
  <c r="BL118" i="5"/>
  <c r="BL174" i="5"/>
  <c r="BL93" i="5"/>
  <c r="BL96" i="5"/>
  <c r="BL100" i="5"/>
  <c r="BL101" i="5"/>
  <c r="BL72" i="5"/>
  <c r="BS115" i="5"/>
  <c r="BS123" i="5"/>
  <c r="BS59" i="5"/>
  <c r="BS33" i="5"/>
  <c r="BS162" i="5"/>
  <c r="BS141" i="5"/>
  <c r="BS179" i="5"/>
  <c r="BS93" i="5"/>
  <c r="BS127" i="5"/>
  <c r="BS144" i="5"/>
  <c r="BS41" i="5"/>
  <c r="BS139" i="5"/>
  <c r="CF98" i="5"/>
  <c r="CF30" i="5"/>
  <c r="CF23" i="5"/>
  <c r="CF43" i="5"/>
  <c r="BT138" i="5"/>
  <c r="BT47" i="5"/>
  <c r="BT127" i="5"/>
  <c r="BT116" i="5"/>
  <c r="BT101" i="5"/>
  <c r="BT100" i="5"/>
  <c r="BT119" i="5"/>
  <c r="BT128" i="5"/>
  <c r="BT31" i="5"/>
  <c r="BT142" i="5"/>
  <c r="BT70" i="5"/>
  <c r="BT19" i="5"/>
  <c r="BT189" i="5"/>
  <c r="BT96" i="5"/>
  <c r="BT131" i="5"/>
  <c r="BT118" i="5"/>
  <c r="BT43" i="5"/>
  <c r="BT44" i="5"/>
  <c r="BT49" i="5"/>
  <c r="BT158" i="5"/>
  <c r="BR156" i="5"/>
  <c r="BR78" i="5"/>
  <c r="BR29" i="5"/>
  <c r="BR46" i="5"/>
  <c r="BR28" i="5"/>
  <c r="BR39" i="5"/>
  <c r="BR18" i="5"/>
  <c r="BR54" i="5"/>
  <c r="BR40" i="5"/>
  <c r="BR42" i="5"/>
  <c r="BK137" i="5"/>
  <c r="BK127" i="5"/>
  <c r="BK141" i="5"/>
  <c r="BK157" i="5"/>
  <c r="BK123" i="5"/>
  <c r="BK90" i="5"/>
  <c r="BK156" i="5"/>
  <c r="BK89" i="5"/>
  <c r="BK179" i="5"/>
  <c r="BK122" i="5"/>
  <c r="BK162" i="5"/>
  <c r="BK39" i="5"/>
  <c r="BK16" i="5"/>
  <c r="BK128" i="5"/>
  <c r="BK65" i="5"/>
  <c r="BK44" i="5"/>
  <c r="BK33" i="5"/>
  <c r="BK59" i="5"/>
  <c r="BK117" i="5"/>
  <c r="BK61" i="5"/>
  <c r="BK48" i="5"/>
  <c r="BK47" i="5"/>
  <c r="BK70" i="5"/>
  <c r="BK74" i="5"/>
  <c r="BK45" i="5"/>
  <c r="BK134" i="5"/>
  <c r="BT58" i="5"/>
  <c r="BT81" i="5"/>
  <c r="BT38" i="5"/>
  <c r="BT57" i="5"/>
  <c r="BT75" i="5"/>
  <c r="BT59" i="5"/>
  <c r="BT83" i="5"/>
  <c r="BY97" i="5"/>
  <c r="BY129" i="5"/>
  <c r="BY133" i="5"/>
  <c r="BT45" i="5"/>
  <c r="BU58" i="5"/>
  <c r="BT93" i="5"/>
  <c r="BJ123" i="5"/>
  <c r="BY130" i="5"/>
  <c r="BT164" i="5"/>
  <c r="BY169" i="5"/>
  <c r="BT163" i="5"/>
  <c r="BY188" i="5"/>
  <c r="CH125" i="5"/>
  <c r="BY175" i="5"/>
  <c r="BY86" i="5"/>
  <c r="BJ131" i="5"/>
  <c r="BJ198" i="5"/>
  <c r="BY162" i="5"/>
  <c r="BT11" i="5"/>
  <c r="BT46" i="5"/>
  <c r="BT55" i="5"/>
  <c r="BY110" i="5"/>
  <c r="BU75" i="5"/>
  <c r="BT99" i="5"/>
  <c r="BT60" i="5"/>
  <c r="BT65" i="5"/>
  <c r="BZ95" i="5"/>
  <c r="BT109" i="5"/>
  <c r="BT79" i="5"/>
  <c r="BR93" i="5"/>
  <c r="BJ172" i="5"/>
  <c r="BT180" i="5"/>
  <c r="BJ191" i="5"/>
  <c r="BY100" i="5"/>
  <c r="BT139" i="5"/>
  <c r="BT76" i="5"/>
  <c r="BT117" i="5"/>
  <c r="BY132" i="5"/>
  <c r="BY172" i="5"/>
  <c r="BU92" i="5"/>
  <c r="BU122" i="5"/>
  <c r="BP191" i="5"/>
  <c r="BP207" i="5"/>
  <c r="BP131" i="5"/>
  <c r="BT136" i="5"/>
  <c r="BX240" i="5"/>
  <c r="BT69" i="5"/>
  <c r="BT42" i="5"/>
  <c r="BT66" i="5"/>
  <c r="BT84" i="5"/>
  <c r="BT90" i="5"/>
  <c r="BT115" i="5"/>
  <c r="BT105" i="5"/>
  <c r="BR122" i="5"/>
  <c r="BT72" i="5"/>
  <c r="BY76" i="5"/>
  <c r="BW96" i="5"/>
  <c r="BT137" i="5"/>
  <c r="BY49" i="5"/>
  <c r="BY79" i="5"/>
  <c r="BY65" i="5"/>
  <c r="BT112" i="5"/>
  <c r="BT126" i="5"/>
  <c r="BY138" i="5"/>
  <c r="BY127" i="5"/>
  <c r="BY152" i="5"/>
  <c r="BY161" i="5"/>
  <c r="BT179" i="5"/>
  <c r="BU186" i="5"/>
  <c r="BY190" i="5"/>
  <c r="BX138" i="5"/>
  <c r="BL170" i="5"/>
  <c r="CB124" i="5"/>
  <c r="BP239" i="5"/>
  <c r="CH148" i="5"/>
  <c r="BL132" i="5"/>
  <c r="CH235" i="5"/>
  <c r="BQ217" i="5"/>
  <c r="BT35" i="5"/>
  <c r="BT111" i="5"/>
  <c r="BT92" i="5"/>
  <c r="BU105" i="5"/>
  <c r="BW116" i="5"/>
  <c r="BJ79" i="5"/>
  <c r="BJ44" i="5"/>
  <c r="BY62" i="5"/>
  <c r="BJ67" i="5"/>
  <c r="BJ62" i="5"/>
  <c r="BT67" i="5"/>
  <c r="BJ122" i="5"/>
  <c r="BY134" i="5"/>
  <c r="BT94" i="5"/>
  <c r="BY105" i="5"/>
  <c r="BY146" i="5"/>
  <c r="BT174" i="5"/>
  <c r="BT183" i="5"/>
  <c r="BY102" i="5"/>
  <c r="BT157" i="5"/>
  <c r="BY181" i="5"/>
  <c r="BT113" i="5"/>
  <c r="CH129" i="5"/>
  <c r="BP225" i="5"/>
  <c r="BJ165" i="5"/>
  <c r="BP213" i="5"/>
  <c r="BU199" i="5"/>
  <c r="BP219" i="5"/>
  <c r="BT39" i="5"/>
  <c r="BT13" i="5"/>
  <c r="BT25" i="5"/>
  <c r="BT22" i="5"/>
  <c r="BT41" i="5"/>
  <c r="BT102" i="5"/>
  <c r="BT86" i="5"/>
  <c r="BT95" i="5"/>
  <c r="BT123" i="5"/>
  <c r="BR82" i="5"/>
  <c r="BT52" i="5"/>
  <c r="BW73" i="5"/>
  <c r="BT80" i="5"/>
  <c r="BR79" i="5"/>
  <c r="BU103" i="5"/>
  <c r="BY114" i="5"/>
  <c r="BT88" i="5"/>
  <c r="BT106" i="5"/>
  <c r="CH176" i="5"/>
  <c r="BT120" i="5"/>
  <c r="BJ175" i="5"/>
  <c r="BY115" i="5"/>
  <c r="BP39" i="5"/>
  <c r="BJ173" i="5"/>
  <c r="BL145" i="5"/>
  <c r="BP139" i="5"/>
  <c r="BT15" i="5"/>
  <c r="BT53" i="5"/>
  <c r="BR27" i="5"/>
  <c r="BY33" i="5"/>
  <c r="BY80" i="5"/>
  <c r="BY91" i="5"/>
  <c r="BW142" i="5"/>
  <c r="BT77" i="5"/>
  <c r="BR101" i="5"/>
  <c r="BY117" i="5"/>
  <c r="BR133" i="5"/>
  <c r="BY26" i="5"/>
  <c r="BJ74" i="5"/>
  <c r="BR49" i="5"/>
  <c r="BY67" i="5"/>
  <c r="BT63" i="5"/>
  <c r="BT68" i="5"/>
  <c r="BY92" i="5"/>
  <c r="BJ105" i="5"/>
  <c r="BJ130" i="5"/>
  <c r="BT135" i="5"/>
  <c r="BI130" i="5"/>
  <c r="BJ169" i="5"/>
  <c r="BT186" i="5"/>
  <c r="BY78" i="5"/>
  <c r="BT103" i="5"/>
  <c r="BT144" i="5"/>
  <c r="BU180" i="5"/>
  <c r="BW187" i="5"/>
  <c r="BJ160" i="5"/>
  <c r="BY123" i="5"/>
  <c r="BY165" i="5"/>
  <c r="BT196" i="5"/>
  <c r="BJ211" i="5"/>
  <c r="BP147" i="5"/>
  <c r="BU191" i="5"/>
  <c r="BM211" i="5"/>
  <c r="BM196" i="5"/>
  <c r="CB17" i="5"/>
  <c r="BM26" i="5"/>
  <c r="BM11" i="5"/>
  <c r="BM19" i="5"/>
  <c r="CB48" i="5"/>
  <c r="CB34" i="5"/>
  <c r="CF80" i="5"/>
  <c r="CB84" i="5"/>
  <c r="CB130" i="5"/>
  <c r="CB134" i="5"/>
  <c r="BU27" i="5"/>
  <c r="CB77" i="5"/>
  <c r="BU42" i="5"/>
  <c r="CB47" i="5"/>
  <c r="BQ48" i="5"/>
  <c r="CB65" i="5"/>
  <c r="BU79" i="5"/>
  <c r="BU129" i="5"/>
  <c r="BQ152" i="5"/>
  <c r="BU147" i="5"/>
  <c r="BQ159" i="5"/>
  <c r="BU151" i="5"/>
  <c r="BU165" i="5"/>
  <c r="BQ199" i="5"/>
  <c r="BQ238" i="5"/>
  <c r="BP244" i="5"/>
  <c r="BP231" i="5"/>
  <c r="BP152" i="5"/>
  <c r="BP130" i="5"/>
  <c r="BP134" i="5"/>
  <c r="BP116" i="5"/>
  <c r="BP155" i="5"/>
  <c r="BP127" i="5"/>
  <c r="BP102" i="5"/>
  <c r="BP113" i="5"/>
  <c r="BP88" i="5"/>
  <c r="BP144" i="5"/>
  <c r="BP198" i="5"/>
  <c r="BP186" i="5"/>
  <c r="BP172" i="5"/>
  <c r="BP187" i="5"/>
  <c r="BP115" i="5"/>
  <c r="BP190" i="5"/>
  <c r="BP92" i="5"/>
  <c r="BP118" i="5"/>
  <c r="BP224" i="5"/>
  <c r="BP214" i="5"/>
  <c r="BP161" i="5"/>
  <c r="BP167" i="5"/>
  <c r="BP141" i="5"/>
  <c r="BP96" i="5"/>
  <c r="BP193" i="5"/>
  <c r="BP121" i="5"/>
  <c r="BP148" i="5"/>
  <c r="BP107" i="5"/>
  <c r="BP81" i="5"/>
  <c r="BP51" i="5"/>
  <c r="BP195" i="5"/>
  <c r="BP248" i="5"/>
  <c r="BP235" i="5"/>
  <c r="BP211" i="5"/>
  <c r="BP249" i="5"/>
  <c r="BP179" i="5"/>
  <c r="BP125" i="5"/>
  <c r="BP111" i="5"/>
  <c r="BP110" i="5"/>
  <c r="BP104" i="5"/>
  <c r="BP61" i="5"/>
  <c r="BP54" i="5"/>
  <c r="BP72" i="5"/>
  <c r="BP164" i="5"/>
  <c r="BP210" i="5"/>
  <c r="BP216" i="5"/>
  <c r="BP178" i="5"/>
  <c r="BP93" i="5"/>
  <c r="BP109" i="5"/>
  <c r="BP75" i="5"/>
  <c r="BP175" i="5"/>
  <c r="BP159" i="5"/>
  <c r="BP122" i="5"/>
  <c r="BP100" i="5"/>
  <c r="BP228" i="5"/>
  <c r="BP217" i="5"/>
  <c r="BM76" i="5"/>
  <c r="CB10" i="5"/>
  <c r="CB211" i="5"/>
  <c r="CB145" i="5"/>
  <c r="CB122" i="5"/>
  <c r="CB183" i="5"/>
  <c r="CB83" i="5"/>
  <c r="CB192" i="5"/>
  <c r="CB156" i="5"/>
  <c r="CB233" i="5"/>
  <c r="CB117" i="5"/>
  <c r="CB220" i="5"/>
  <c r="CB76" i="5"/>
  <c r="CB167" i="5"/>
  <c r="CB142" i="5"/>
  <c r="CB106" i="5"/>
  <c r="CB235" i="5"/>
  <c r="CB143" i="5"/>
  <c r="CB219" i="5"/>
  <c r="CB236" i="5"/>
  <c r="CB125" i="5"/>
  <c r="CB186" i="5"/>
  <c r="CB189" i="5"/>
  <c r="CB79" i="5"/>
  <c r="CB71" i="5"/>
  <c r="CB72" i="5"/>
  <c r="CB187" i="5"/>
  <c r="CB215" i="5"/>
  <c r="CB151" i="5"/>
  <c r="CB166" i="5"/>
  <c r="CB87" i="5"/>
  <c r="CB185" i="5"/>
  <c r="CB173" i="5"/>
  <c r="CB120" i="5"/>
  <c r="CB147" i="5"/>
  <c r="CB70" i="5"/>
  <c r="CB184" i="5"/>
  <c r="CB212" i="5"/>
  <c r="CB172" i="5"/>
  <c r="CB97" i="5"/>
  <c r="CB179" i="5"/>
  <c r="CB139" i="5"/>
  <c r="CB180" i="5"/>
  <c r="CB174" i="5"/>
  <c r="CB109" i="5"/>
  <c r="CB60" i="5"/>
  <c r="CB80" i="5"/>
  <c r="CB152" i="5"/>
  <c r="CB159" i="5"/>
  <c r="CB191" i="5"/>
  <c r="CB196" i="5"/>
  <c r="CB132" i="5"/>
  <c r="BU207" i="5"/>
  <c r="BU98" i="5"/>
  <c r="BU76" i="5"/>
  <c r="BU83" i="5"/>
  <c r="BU183" i="5"/>
  <c r="BU101" i="5"/>
  <c r="BU125" i="5"/>
  <c r="BU106" i="5"/>
  <c r="BU170" i="5"/>
  <c r="BU68" i="5"/>
  <c r="BU47" i="5"/>
  <c r="BU66" i="5"/>
  <c r="BU171" i="5"/>
  <c r="BU167" i="5"/>
  <c r="BU114" i="5"/>
  <c r="BU45" i="5"/>
  <c r="BU140" i="5"/>
  <c r="BU192" i="5"/>
  <c r="BU133" i="5"/>
  <c r="BU91" i="5"/>
  <c r="BU204" i="5"/>
  <c r="BU74" i="5"/>
  <c r="BU99" i="5"/>
  <c r="BU60" i="5"/>
  <c r="BU50" i="5"/>
  <c r="BI186" i="5"/>
  <c r="BI181" i="5"/>
  <c r="BI143" i="5"/>
  <c r="BI48" i="5"/>
  <c r="BI73" i="5"/>
  <c r="BI128" i="5"/>
  <c r="BI191" i="5"/>
  <c r="BI154" i="5"/>
  <c r="BI114" i="5"/>
  <c r="BI168" i="5"/>
  <c r="BI87" i="5"/>
  <c r="BI166" i="5"/>
  <c r="BI43" i="5"/>
  <c r="BI149" i="5"/>
  <c r="BI188" i="5"/>
  <c r="BI225" i="5"/>
  <c r="BI205" i="5"/>
  <c r="BI75" i="5"/>
  <c r="BI160" i="5"/>
  <c r="BI125" i="5"/>
  <c r="CB244" i="5"/>
  <c r="CF178" i="5"/>
  <c r="CF62" i="5"/>
  <c r="CF201" i="5"/>
  <c r="CF90" i="5"/>
  <c r="CF132" i="5"/>
  <c r="CF218" i="5"/>
  <c r="CF100" i="5"/>
  <c r="CF181" i="5"/>
  <c r="BQ119" i="5"/>
  <c r="BQ235" i="5"/>
  <c r="BQ170" i="5"/>
  <c r="BQ216" i="5"/>
  <c r="BQ187" i="5"/>
  <c r="BQ103" i="5"/>
  <c r="BQ81" i="5"/>
  <c r="BQ106" i="5"/>
  <c r="BQ116" i="5"/>
  <c r="BQ69" i="5"/>
  <c r="BQ46" i="5"/>
  <c r="BQ79" i="5"/>
  <c r="BQ204" i="5"/>
  <c r="BQ210" i="5"/>
  <c r="BQ149" i="5"/>
  <c r="BQ114" i="5"/>
  <c r="BQ188" i="5"/>
  <c r="BQ92" i="5"/>
  <c r="BQ64" i="5"/>
  <c r="BQ197" i="5"/>
  <c r="BQ163" i="5"/>
  <c r="BQ212" i="5"/>
  <c r="BQ90" i="5"/>
  <c r="BQ112" i="5"/>
  <c r="BQ89" i="5"/>
  <c r="BQ75" i="5"/>
  <c r="BQ134" i="5"/>
  <c r="BQ155" i="5"/>
  <c r="BQ132" i="5"/>
  <c r="BQ100" i="5"/>
  <c r="BQ99" i="5"/>
  <c r="BQ219" i="5"/>
  <c r="BQ142" i="5"/>
  <c r="BQ148" i="5"/>
  <c r="BQ115" i="5"/>
  <c r="BQ160" i="5"/>
  <c r="BQ141" i="5"/>
  <c r="BQ80" i="5"/>
  <c r="BQ232" i="5"/>
  <c r="BQ218" i="5"/>
  <c r="BQ200" i="5"/>
  <c r="BQ169" i="5"/>
  <c r="BQ105" i="5"/>
  <c r="BQ65" i="5"/>
  <c r="BQ247" i="5"/>
  <c r="CB169" i="5"/>
  <c r="CB193" i="5"/>
  <c r="CB206" i="5"/>
  <c r="CB190" i="5"/>
  <c r="BM35" i="5"/>
  <c r="CB51" i="5"/>
  <c r="CF77" i="5"/>
  <c r="BQ101" i="5"/>
  <c r="CB123" i="5"/>
  <c r="BQ85" i="5"/>
  <c r="BQ129" i="5"/>
  <c r="BU77" i="5"/>
  <c r="CB44" i="5"/>
  <c r="BU164" i="5"/>
  <c r="BU174" i="5"/>
  <c r="CB153" i="5"/>
  <c r="BQ241" i="5"/>
  <c r="CB239" i="5"/>
  <c r="BI207" i="5"/>
  <c r="BI218" i="5"/>
  <c r="CB137" i="5"/>
  <c r="BQ222" i="5"/>
  <c r="BK154" i="5"/>
  <c r="BK103" i="5"/>
  <c r="BK73" i="5"/>
  <c r="BK115" i="5"/>
  <c r="BK152" i="5"/>
  <c r="BK168" i="5"/>
  <c r="BK142" i="5"/>
  <c r="BK125" i="5"/>
  <c r="BK149" i="5"/>
  <c r="BK41" i="5"/>
  <c r="BK201" i="5"/>
  <c r="BK180" i="5"/>
  <c r="BK182" i="5"/>
  <c r="BK81" i="5"/>
  <c r="BK165" i="5"/>
  <c r="BK101" i="5"/>
  <c r="BK176" i="5"/>
  <c r="BK46" i="5"/>
  <c r="BK153" i="5"/>
  <c r="BK49" i="5"/>
  <c r="BK76" i="5"/>
  <c r="BK82" i="5"/>
  <c r="CE187" i="5"/>
  <c r="CE161" i="5"/>
  <c r="CE225" i="5"/>
  <c r="BZ153" i="5"/>
  <c r="BM21" i="5"/>
  <c r="CB12" i="5"/>
  <c r="BM14" i="5"/>
  <c r="BM22" i="5"/>
  <c r="CB37" i="5"/>
  <c r="CB49" i="5"/>
  <c r="CB73" i="5"/>
  <c r="BQ88" i="5"/>
  <c r="BQ108" i="5"/>
  <c r="BQ136" i="5"/>
  <c r="BU57" i="5"/>
  <c r="BU123" i="5"/>
  <c r="BQ49" i="5"/>
  <c r="CF40" i="5"/>
  <c r="BQ77" i="5"/>
  <c r="BQ178" i="5"/>
  <c r="BU189" i="5"/>
  <c r="BI145" i="5"/>
  <c r="CF171" i="5"/>
  <c r="CF130" i="5"/>
  <c r="BQ173" i="5"/>
  <c r="BU161" i="5"/>
  <c r="BQ236" i="5"/>
  <c r="CB136" i="5"/>
  <c r="BP206" i="5"/>
  <c r="CB207" i="5"/>
  <c r="CC173" i="5"/>
  <c r="CC124" i="5"/>
  <c r="CC45" i="5"/>
  <c r="CC137" i="5"/>
  <c r="CC86" i="5"/>
  <c r="CC159" i="5"/>
  <c r="CC117" i="5"/>
  <c r="CC185" i="5"/>
  <c r="CC148" i="5"/>
  <c r="CC99" i="5"/>
  <c r="CC218" i="5"/>
  <c r="CC103" i="5"/>
  <c r="CC79" i="5"/>
  <c r="CB21" i="5"/>
  <c r="BM31" i="5"/>
  <c r="CB20" i="5"/>
  <c r="CB61" i="5"/>
  <c r="CB30" i="5"/>
  <c r="CB11" i="5"/>
  <c r="CB54" i="5"/>
  <c r="CF37" i="5"/>
  <c r="CB41" i="5"/>
  <c r="CF83" i="5"/>
  <c r="CB93" i="5"/>
  <c r="BM84" i="5"/>
  <c r="BM138" i="5"/>
  <c r="BQ76" i="5"/>
  <c r="CB114" i="5"/>
  <c r="BQ26" i="5"/>
  <c r="BQ41" i="5"/>
  <c r="CB68" i="5"/>
  <c r="BU70" i="5"/>
  <c r="CB53" i="5"/>
  <c r="CF64" i="5"/>
  <c r="BM116" i="5"/>
  <c r="BQ130" i="5"/>
  <c r="CB94" i="5"/>
  <c r="BI105" i="5"/>
  <c r="BU150" i="5"/>
  <c r="BQ166" i="5"/>
  <c r="BU142" i="5"/>
  <c r="BU158" i="5"/>
  <c r="BQ190" i="5"/>
  <c r="BQ145" i="5"/>
  <c r="BQ161" i="5"/>
  <c r="CB245" i="5"/>
  <c r="BQ153" i="5"/>
  <c r="BU229" i="5"/>
  <c r="BP220" i="5"/>
  <c r="CB210" i="5"/>
  <c r="AT3" i="5"/>
  <c r="BV231" i="5"/>
  <c r="BV210" i="5"/>
  <c r="BV184" i="5"/>
  <c r="BV157" i="5"/>
  <c r="BV150" i="5"/>
  <c r="BV76" i="5"/>
  <c r="BV42" i="5"/>
  <c r="BV77" i="5"/>
  <c r="BV202" i="5"/>
  <c r="BV173" i="5"/>
  <c r="BV240" i="5"/>
  <c r="BV218" i="5"/>
  <c r="BV186" i="5"/>
  <c r="BV238" i="5"/>
  <c r="BV160" i="5"/>
  <c r="BV105" i="5"/>
  <c r="BV180" i="5"/>
  <c r="BV174" i="5"/>
  <c r="BV88" i="5"/>
  <c r="BV154" i="5"/>
  <c r="BV50" i="5"/>
  <c r="BV216" i="5"/>
  <c r="BV192" i="5"/>
  <c r="BV234" i="5"/>
  <c r="BV190" i="5"/>
  <c r="BV144" i="5"/>
  <c r="BV242" i="5"/>
  <c r="BV233" i="5"/>
  <c r="BV209" i="5"/>
  <c r="BV236" i="5"/>
  <c r="BV167" i="5"/>
  <c r="BV153" i="5"/>
  <c r="BV181" i="5"/>
  <c r="BV110" i="5"/>
  <c r="BV95" i="5"/>
  <c r="BV121" i="5"/>
  <c r="BV124" i="5"/>
  <c r="BV74" i="5"/>
  <c r="BV68" i="5"/>
  <c r="BV61" i="5"/>
  <c r="BV78" i="5"/>
  <c r="BV225" i="5"/>
  <c r="BV203" i="5"/>
  <c r="BV235" i="5"/>
  <c r="BV137" i="5"/>
  <c r="BV143" i="5"/>
  <c r="BV161" i="5"/>
  <c r="BV185" i="5"/>
  <c r="BV159" i="5"/>
  <c r="BV130" i="5"/>
  <c r="BV113" i="5"/>
  <c r="BV91" i="5"/>
  <c r="BV86" i="5"/>
  <c r="BV165" i="5"/>
  <c r="BV129" i="5"/>
  <c r="BV117" i="5"/>
  <c r="BV179" i="5"/>
  <c r="BV169" i="5"/>
  <c r="BV182" i="5"/>
  <c r="BV226" i="5"/>
  <c r="BV213" i="5"/>
  <c r="BV149" i="5"/>
  <c r="BV197" i="5"/>
  <c r="BV247" i="5"/>
  <c r="BV248" i="5"/>
  <c r="BV140" i="5"/>
  <c r="BV223" i="5"/>
  <c r="BM17" i="5"/>
  <c r="CB22" i="5"/>
  <c r="CB56" i="5"/>
  <c r="BM48" i="5"/>
  <c r="CB59" i="5"/>
  <c r="BQ29" i="5"/>
  <c r="CF56" i="5"/>
  <c r="CF88" i="5"/>
  <c r="CF126" i="5"/>
  <c r="CB131" i="5"/>
  <c r="BQ33" i="5"/>
  <c r="BQ56" i="5"/>
  <c r="CB78" i="5"/>
  <c r="BU84" i="5"/>
  <c r="BU102" i="5"/>
  <c r="BU138" i="5"/>
  <c r="BI58" i="5"/>
  <c r="BU86" i="5"/>
  <c r="BI124" i="5"/>
  <c r="BM50" i="5"/>
  <c r="BU72" i="5"/>
  <c r="BU64" i="5"/>
  <c r="CB63" i="5"/>
  <c r="CB135" i="5"/>
  <c r="CB126" i="5"/>
  <c r="CF188" i="5"/>
  <c r="BQ87" i="5"/>
  <c r="CB103" i="5"/>
  <c r="BQ143" i="5"/>
  <c r="CB158" i="5"/>
  <c r="BQ184" i="5"/>
  <c r="BQ73" i="5"/>
  <c r="BQ226" i="5"/>
  <c r="CB246" i="5"/>
  <c r="BI177" i="5"/>
  <c r="BQ248" i="5"/>
  <c r="BQ162" i="5"/>
  <c r="BQ147" i="5"/>
  <c r="CB140" i="5"/>
  <c r="CB227" i="5"/>
  <c r="BR237" i="5"/>
  <c r="BR69" i="5"/>
  <c r="BR62" i="5"/>
  <c r="BR105" i="5"/>
  <c r="BR73" i="5"/>
  <c r="BR135" i="5"/>
  <c r="BR134" i="5"/>
  <c r="BR86" i="5"/>
  <c r="BR65" i="5"/>
  <c r="CB208" i="5"/>
  <c r="CB225" i="5"/>
  <c r="BP212" i="5"/>
  <c r="BH111" i="5"/>
  <c r="BS76" i="5"/>
  <c r="BS101" i="5"/>
  <c r="BX225" i="5"/>
  <c r="BS55" i="5"/>
  <c r="BM32" i="5"/>
  <c r="CH92" i="5"/>
  <c r="BM109" i="5"/>
  <c r="CH15" i="5"/>
  <c r="BM41" i="5"/>
  <c r="BX98" i="5"/>
  <c r="BX107" i="5"/>
  <c r="BW120" i="5"/>
  <c r="BM127" i="5"/>
  <c r="CH136" i="5"/>
  <c r="BX28" i="5"/>
  <c r="BM38" i="5"/>
  <c r="BM95" i="5"/>
  <c r="BZ110" i="5"/>
  <c r="BW131" i="5"/>
  <c r="BX30" i="5"/>
  <c r="BM72" i="5"/>
  <c r="BM66" i="5"/>
  <c r="BM71" i="5"/>
  <c r="CH79" i="5"/>
  <c r="BM42" i="5"/>
  <c r="CH41" i="5"/>
  <c r="BM47" i="5"/>
  <c r="BX40" i="5"/>
  <c r="BX77" i="5"/>
  <c r="BX78" i="5"/>
  <c r="CH103" i="5"/>
  <c r="CH135" i="5"/>
  <c r="CH173" i="5"/>
  <c r="BX184" i="5"/>
  <c r="BX145" i="5"/>
  <c r="BW151" i="5"/>
  <c r="BX89" i="5"/>
  <c r="CH155" i="5"/>
  <c r="BM162" i="5"/>
  <c r="BM185" i="5"/>
  <c r="CH124" i="5"/>
  <c r="CH109" i="5"/>
  <c r="CH96" i="5"/>
  <c r="CH81" i="5"/>
  <c r="BX149" i="5"/>
  <c r="BX178" i="5"/>
  <c r="BZ222" i="5"/>
  <c r="BX153" i="5"/>
  <c r="CH132" i="5"/>
  <c r="BX239" i="5"/>
  <c r="CH220" i="5"/>
  <c r="CI237" i="5"/>
  <c r="BW129" i="5"/>
  <c r="BM135" i="5"/>
  <c r="BW58" i="5"/>
  <c r="BM75" i="5"/>
  <c r="CH83" i="5"/>
  <c r="BX106" i="5"/>
  <c r="CH110" i="5"/>
  <c r="BZ76" i="5"/>
  <c r="BZ57" i="5"/>
  <c r="BX108" i="5"/>
  <c r="CH119" i="5"/>
  <c r="BX127" i="5"/>
  <c r="BX141" i="5"/>
  <c r="BX161" i="5"/>
  <c r="BZ179" i="5"/>
  <c r="CH185" i="5"/>
  <c r="CH146" i="5"/>
  <c r="BX175" i="5"/>
  <c r="BW84" i="5"/>
  <c r="BX148" i="5"/>
  <c r="BX168" i="5"/>
  <c r="BX99" i="5"/>
  <c r="BM125" i="5"/>
  <c r="BX192" i="5"/>
  <c r="CH223" i="5"/>
  <c r="CH242" i="5"/>
  <c r="BT208" i="5"/>
  <c r="CH216" i="5"/>
  <c r="CH245" i="5"/>
  <c r="CH210" i="5"/>
  <c r="BW103" i="5"/>
  <c r="CH108" i="5"/>
  <c r="CH71" i="5"/>
  <c r="BX87" i="5"/>
  <c r="BM99" i="5"/>
  <c r="BW128" i="5"/>
  <c r="BW135" i="5"/>
  <c r="BW139" i="5"/>
  <c r="BX53" i="5"/>
  <c r="CH76" i="5"/>
  <c r="BM80" i="5"/>
  <c r="BM68" i="5"/>
  <c r="CH67" i="5"/>
  <c r="CH57" i="5"/>
  <c r="BX64" i="5"/>
  <c r="BX88" i="5"/>
  <c r="BW119" i="5"/>
  <c r="BM147" i="5"/>
  <c r="CH98" i="5"/>
  <c r="BM118" i="5"/>
  <c r="BX134" i="5"/>
  <c r="CH169" i="5"/>
  <c r="BX181" i="5"/>
  <c r="BW121" i="5"/>
  <c r="CH156" i="5"/>
  <c r="CH99" i="5"/>
  <c r="BX201" i="5"/>
  <c r="BT148" i="5"/>
  <c r="CH199" i="5"/>
  <c r="BM235" i="5"/>
  <c r="BX204" i="5"/>
  <c r="BW97" i="5"/>
  <c r="BM131" i="5"/>
  <c r="CH29" i="5"/>
  <c r="BM34" i="5"/>
  <c r="BX70" i="5"/>
  <c r="BX74" i="5"/>
  <c r="BX122" i="5"/>
  <c r="CH137" i="5"/>
  <c r="BX79" i="5"/>
  <c r="BM92" i="5"/>
  <c r="BX124" i="5"/>
  <c r="BM27" i="5"/>
  <c r="CH68" i="5"/>
  <c r="BM77" i="5"/>
  <c r="BX45" i="5"/>
  <c r="CH73" i="5"/>
  <c r="BZ78" i="5"/>
  <c r="BX83" i="5"/>
  <c r="BX104" i="5"/>
  <c r="CH115" i="5"/>
  <c r="BX100" i="5"/>
  <c r="CH120" i="5"/>
  <c r="CH128" i="5"/>
  <c r="BX152" i="5"/>
  <c r="BZ157" i="5"/>
  <c r="BM170" i="5"/>
  <c r="CH186" i="5"/>
  <c r="CH141" i="5"/>
  <c r="CH112" i="5"/>
  <c r="CH91" i="5"/>
  <c r="BX90" i="5"/>
  <c r="CH164" i="5"/>
  <c r="CH203" i="5"/>
  <c r="BX194" i="5"/>
  <c r="BX211" i="5"/>
  <c r="CH154" i="5"/>
  <c r="CH243" i="5"/>
  <c r="CH140" i="5"/>
  <c r="BM30" i="5"/>
  <c r="BW94" i="5"/>
  <c r="BW98" i="5"/>
  <c r="BZ114" i="5"/>
  <c r="CH113" i="5"/>
  <c r="CH118" i="5"/>
  <c r="BW30" i="5"/>
  <c r="CH35" i="5"/>
  <c r="BX49" i="5"/>
  <c r="CH88" i="5"/>
  <c r="BX125" i="5"/>
  <c r="BM141" i="5"/>
  <c r="CH77" i="5"/>
  <c r="CH82" i="5"/>
  <c r="BX69" i="5"/>
  <c r="BM63" i="5"/>
  <c r="BZ69" i="5"/>
  <c r="CH95" i="5"/>
  <c r="CH111" i="5"/>
  <c r="CH153" i="5"/>
  <c r="CH162" i="5"/>
  <c r="BW171" i="5"/>
  <c r="CH100" i="5"/>
  <c r="CH188" i="5"/>
  <c r="CH116" i="5"/>
  <c r="BM107" i="5"/>
  <c r="BM140" i="5"/>
  <c r="BM197" i="5"/>
  <c r="BM228" i="5"/>
  <c r="CH196" i="5"/>
  <c r="CH189" i="5"/>
  <c r="BX218" i="5"/>
  <c r="BW205" i="5"/>
  <c r="BX242" i="5"/>
  <c r="BM49" i="5"/>
  <c r="BM53" i="5"/>
  <c r="CH86" i="5"/>
  <c r="CH114" i="5"/>
  <c r="BM119" i="5"/>
  <c r="BW60" i="5"/>
  <c r="BW79" i="5"/>
  <c r="BM89" i="5"/>
  <c r="CH134" i="5"/>
  <c r="BX46" i="5"/>
  <c r="BZ74" i="5"/>
  <c r="BX73" i="5"/>
  <c r="CH44" i="5"/>
  <c r="CH38" i="5"/>
  <c r="BX54" i="5"/>
  <c r="CH69" i="5"/>
  <c r="CH75" i="5"/>
  <c r="BM112" i="5"/>
  <c r="CH182" i="5"/>
  <c r="BX188" i="5"/>
  <c r="BZ93" i="5"/>
  <c r="CH149" i="5"/>
  <c r="BW154" i="5"/>
  <c r="BX172" i="5"/>
  <c r="BZ87" i="5"/>
  <c r="CH117" i="5"/>
  <c r="BX151" i="5"/>
  <c r="BX171" i="5"/>
  <c r="BX115" i="5"/>
  <c r="BM110" i="5"/>
  <c r="CH147" i="5"/>
  <c r="BX205" i="5"/>
  <c r="BM155" i="5"/>
  <c r="BX179" i="5"/>
  <c r="CH226" i="5"/>
  <c r="BX249" i="5"/>
  <c r="CH230" i="5"/>
  <c r="BX150" i="5"/>
  <c r="BM191" i="5"/>
  <c r="BM207" i="5"/>
  <c r="CH78" i="5"/>
  <c r="BW107" i="5"/>
  <c r="BX140" i="5"/>
  <c r="CH31" i="5"/>
  <c r="CH52" i="5"/>
  <c r="BZ72" i="5"/>
  <c r="BX129" i="5"/>
  <c r="BM144" i="5"/>
  <c r="CH104" i="5"/>
  <c r="BZ126" i="5"/>
  <c r="CH24" i="5"/>
  <c r="BZ70" i="5"/>
  <c r="CH74" i="5"/>
  <c r="BW69" i="5"/>
  <c r="CH65" i="5"/>
  <c r="BM60" i="5"/>
  <c r="BW91" i="5"/>
  <c r="CH127" i="5"/>
  <c r="BX136" i="5"/>
  <c r="CH163" i="5"/>
  <c r="CH93" i="5"/>
  <c r="BW115" i="5"/>
  <c r="BX137" i="5"/>
  <c r="BX160" i="5"/>
  <c r="BZ166" i="5"/>
  <c r="CH87" i="5"/>
  <c r="BX84" i="5"/>
  <c r="CH122" i="5"/>
  <c r="BX114" i="5"/>
  <c r="CH94" i="5"/>
  <c r="BX105" i="5"/>
  <c r="BX166" i="5"/>
  <c r="BM242" i="5"/>
  <c r="BX156" i="5"/>
  <c r="BM115" i="5"/>
  <c r="CH142" i="5"/>
  <c r="BZ171" i="5"/>
  <c r="CH225" i="5"/>
  <c r="BX19" i="5"/>
  <c r="BZ23" i="5"/>
  <c r="CH32" i="5"/>
  <c r="BW19" i="5"/>
  <c r="BM12" i="5"/>
  <c r="BX23" i="5"/>
  <c r="CH48" i="5"/>
  <c r="CH64" i="5"/>
  <c r="CH13" i="5"/>
  <c r="BZ34" i="5"/>
  <c r="BM16" i="5"/>
  <c r="CH50" i="5"/>
  <c r="BX67" i="5"/>
  <c r="BZ16" i="5"/>
  <c r="BM46" i="5"/>
  <c r="BM67" i="5"/>
  <c r="BX35" i="5"/>
  <c r="BX91" i="5"/>
  <c r="BZ99" i="5"/>
  <c r="BM57" i="5"/>
  <c r="CH72" i="5"/>
  <c r="BX97" i="5"/>
  <c r="BW125" i="5"/>
  <c r="BM86" i="5"/>
  <c r="BZ101" i="5"/>
  <c r="BM105" i="5"/>
  <c r="BM114" i="5"/>
  <c r="CH126" i="5"/>
  <c r="BM134" i="5"/>
  <c r="BX51" i="5"/>
  <c r="CH70" i="5"/>
  <c r="BM83" i="5"/>
  <c r="BX59" i="5"/>
  <c r="BM70" i="5"/>
  <c r="BX66" i="5"/>
  <c r="BW101" i="5"/>
  <c r="BX102" i="5"/>
  <c r="CH139" i="5"/>
  <c r="BM164" i="5"/>
  <c r="CH85" i="5"/>
  <c r="BW89" i="5"/>
  <c r="BM94" i="5"/>
  <c r="BZ138" i="5"/>
  <c r="CH166" i="5"/>
  <c r="BM153" i="5"/>
  <c r="CH97" i="5"/>
  <c r="BX96" i="5"/>
  <c r="BX130" i="5"/>
  <c r="BW141" i="5"/>
  <c r="CH219" i="5"/>
  <c r="BX231" i="5"/>
  <c r="BT242" i="5"/>
  <c r="BW150" i="5"/>
  <c r="BT195" i="5"/>
  <c r="BM232" i="5"/>
  <c r="BT145" i="5"/>
  <c r="CH171" i="5"/>
  <c r="CH209" i="5"/>
  <c r="BX214" i="5"/>
  <c r="CA194" i="5"/>
  <c r="BQ227" i="5"/>
  <c r="CI177" i="5"/>
  <c r="CH212" i="5"/>
  <c r="BM33" i="5"/>
  <c r="BW24" i="5"/>
  <c r="BM28" i="5"/>
  <c r="BM40" i="5"/>
  <c r="BM61" i="5"/>
  <c r="BX68" i="5"/>
  <c r="BW17" i="5"/>
  <c r="BZ21" i="5"/>
  <c r="CH34" i="5"/>
  <c r="BX38" i="5"/>
  <c r="BW62" i="5"/>
  <c r="BM51" i="5"/>
  <c r="CH16" i="5"/>
  <c r="BX21" i="5"/>
  <c r="BM44" i="5"/>
  <c r="BM96" i="5"/>
  <c r="BM100" i="5"/>
  <c r="BM36" i="5"/>
  <c r="BZ40" i="5"/>
  <c r="BM73" i="5"/>
  <c r="BX76" i="5"/>
  <c r="BX85" i="5"/>
  <c r="BM111" i="5"/>
  <c r="CH130" i="5"/>
  <c r="BW51" i="5"/>
  <c r="BM78" i="5"/>
  <c r="BX82" i="5"/>
  <c r="CH101" i="5"/>
  <c r="BW109" i="5"/>
  <c r="BM123" i="5"/>
  <c r="CH47" i="5"/>
  <c r="CH49" i="5"/>
  <c r="BM93" i="5"/>
  <c r="CH123" i="5"/>
  <c r="BW145" i="5"/>
  <c r="BX132" i="5"/>
  <c r="CH138" i="5"/>
  <c r="CH179" i="5"/>
  <c r="CH102" i="5"/>
  <c r="BZ161" i="5"/>
  <c r="BX177" i="5"/>
  <c r="CH84" i="5"/>
  <c r="CH121" i="5"/>
  <c r="BM159" i="5"/>
  <c r="BX199" i="5"/>
  <c r="BT232" i="5"/>
  <c r="CH193" i="5"/>
  <c r="CI221" i="5"/>
  <c r="CH224" i="5"/>
  <c r="CD230" i="5"/>
  <c r="BZ12" i="5"/>
  <c r="BM24" i="5"/>
  <c r="CH28" i="5"/>
  <c r="BW36" i="5"/>
  <c r="BW13" i="5"/>
  <c r="BX13" i="5"/>
  <c r="BM13" i="5"/>
  <c r="BZ28" i="5"/>
  <c r="BX25" i="5"/>
  <c r="CH21" i="5"/>
  <c r="CH42" i="5"/>
  <c r="BW12" i="5"/>
  <c r="BM39" i="5"/>
  <c r="BZ55" i="5"/>
  <c r="BM64" i="5"/>
  <c r="BW50" i="5"/>
  <c r="BM59" i="5"/>
  <c r="CH27" i="5"/>
  <c r="BX61" i="5"/>
  <c r="BW70" i="5"/>
  <c r="BW74" i="5"/>
  <c r="BZ92" i="5"/>
  <c r="BZ134" i="5"/>
  <c r="BZ141" i="5"/>
  <c r="CH40" i="5"/>
  <c r="BM62" i="5"/>
  <c r="BM81" i="5"/>
  <c r="BX94" i="5"/>
  <c r="BM102" i="5"/>
  <c r="BW106" i="5"/>
  <c r="BZ136" i="5"/>
  <c r="BW32" i="5"/>
  <c r="BZ37" i="5"/>
  <c r="CH56" i="5"/>
  <c r="CH62" i="5"/>
  <c r="BM87" i="5"/>
  <c r="BX113" i="5"/>
  <c r="BX118" i="5"/>
  <c r="BX95" i="5"/>
  <c r="CH150" i="5"/>
  <c r="BX155" i="5"/>
  <c r="BW160" i="5"/>
  <c r="BZ173" i="5"/>
  <c r="CH90" i="5"/>
  <c r="BX116" i="5"/>
  <c r="BM139" i="5"/>
  <c r="BX190" i="5"/>
  <c r="BX86" i="5"/>
  <c r="BX112" i="5"/>
  <c r="CH106" i="5"/>
  <c r="CH133" i="5"/>
  <c r="BX200" i="5"/>
  <c r="BX221" i="5"/>
  <c r="BT124" i="5"/>
  <c r="CH161" i="5"/>
  <c r="BW207" i="5"/>
  <c r="BX241" i="5"/>
  <c r="CH151" i="5"/>
  <c r="BW162" i="5"/>
  <c r="BZ213" i="5"/>
  <c r="CH221" i="5"/>
  <c r="BW126" i="5"/>
  <c r="BZ228" i="5"/>
  <c r="CD244" i="5"/>
  <c r="BQ167" i="5"/>
  <c r="CI218" i="5"/>
  <c r="BI215" i="5"/>
  <c r="CD214" i="5"/>
  <c r="CE67" i="5"/>
  <c r="BR43" i="5"/>
  <c r="BR77" i="5"/>
  <c r="BR121" i="5"/>
  <c r="BR130" i="5"/>
  <c r="BR61" i="5"/>
  <c r="BR118" i="5"/>
  <c r="BR37" i="5"/>
  <c r="BR140" i="5"/>
  <c r="BR44" i="5"/>
  <c r="BW71" i="5"/>
  <c r="BS81" i="5"/>
  <c r="BZ115" i="5"/>
  <c r="BZ117" i="5"/>
  <c r="BL133" i="5"/>
  <c r="BL176" i="5"/>
  <c r="BW77" i="5"/>
  <c r="BR87" i="5"/>
  <c r="BU153" i="5"/>
  <c r="BU185" i="5"/>
  <c r="BL87" i="5"/>
  <c r="CC108" i="5"/>
  <c r="BZ124" i="5"/>
  <c r="BW83" i="5"/>
  <c r="BW95" i="5"/>
  <c r="CC160" i="5"/>
  <c r="BM177" i="5"/>
  <c r="CA117" i="5"/>
  <c r="CE179" i="5"/>
  <c r="BR202" i="5"/>
  <c r="BU228" i="5"/>
  <c r="BH156" i="5"/>
  <c r="CG177" i="5"/>
  <c r="CH233" i="5"/>
  <c r="CH160" i="5"/>
  <c r="CH168" i="5"/>
  <c r="CH205" i="5"/>
  <c r="BW228" i="5"/>
  <c r="BM146" i="5"/>
  <c r="BL148" i="5"/>
  <c r="BX111" i="5"/>
  <c r="CH217" i="5"/>
  <c r="BX191" i="5"/>
  <c r="CH204" i="5"/>
  <c r="BR157" i="5"/>
  <c r="BR161" i="5"/>
  <c r="BR151" i="5"/>
  <c r="BR107" i="5"/>
  <c r="CE247" i="5"/>
  <c r="BR155" i="5"/>
  <c r="BR160" i="5"/>
  <c r="CE214" i="5"/>
  <c r="BR85" i="5"/>
  <c r="BR146" i="5"/>
  <c r="BR149" i="5"/>
  <c r="BR120" i="5"/>
  <c r="BR152" i="5"/>
  <c r="BR131" i="5"/>
  <c r="BR165" i="5"/>
  <c r="BR22" i="5"/>
  <c r="CE25" i="5"/>
  <c r="BR48" i="5"/>
  <c r="BR92" i="5"/>
  <c r="BR126" i="5"/>
  <c r="CF129" i="5"/>
  <c r="CE30" i="5"/>
  <c r="BR47" i="5"/>
  <c r="BR70" i="5"/>
  <c r="BL68" i="5"/>
  <c r="BL47" i="5"/>
  <c r="BW45" i="5"/>
  <c r="BL51" i="5"/>
  <c r="BW56" i="5"/>
  <c r="BW175" i="5"/>
  <c r="BM186" i="5"/>
  <c r="BS157" i="5"/>
  <c r="BM174" i="5"/>
  <c r="BL76" i="5"/>
  <c r="CF89" i="5"/>
  <c r="BR102" i="5"/>
  <c r="BM157" i="5"/>
  <c r="BU162" i="5"/>
  <c r="BM173" i="5"/>
  <c r="CC98" i="5"/>
  <c r="BZ122" i="5"/>
  <c r="BU71" i="5"/>
  <c r="BM97" i="5"/>
  <c r="CG123" i="5"/>
  <c r="CH158" i="5"/>
  <c r="CG173" i="5"/>
  <c r="CH152" i="5"/>
  <c r="BU159" i="5"/>
  <c r="BL190" i="5"/>
  <c r="CC204" i="5"/>
  <c r="CC235" i="5"/>
  <c r="CA242" i="5"/>
  <c r="CH175" i="5"/>
  <c r="BU197" i="5"/>
  <c r="BS214" i="5"/>
  <c r="BW238" i="5"/>
  <c r="CH165" i="5"/>
  <c r="CH177" i="5"/>
  <c r="CE149" i="5"/>
  <c r="BX222" i="5"/>
  <c r="BL237" i="5"/>
  <c r="BU212" i="5"/>
  <c r="CH227" i="5"/>
  <c r="BN249" i="5"/>
  <c r="BR21" i="5"/>
  <c r="CE44" i="5"/>
  <c r="BR45" i="5"/>
  <c r="BR59" i="5"/>
  <c r="BR80" i="5"/>
  <c r="BR108" i="5"/>
  <c r="BL80" i="5"/>
  <c r="BL52" i="5"/>
  <c r="BR74" i="5"/>
  <c r="BR67" i="5"/>
  <c r="BR41" i="5"/>
  <c r="BR38" i="5"/>
  <c r="CF45" i="5"/>
  <c r="CE56" i="5"/>
  <c r="BW61" i="5"/>
  <c r="BR75" i="5"/>
  <c r="BR89" i="5"/>
  <c r="CF108" i="5"/>
  <c r="BR114" i="5"/>
  <c r="BL94" i="5"/>
  <c r="BL106" i="5"/>
  <c r="CF141" i="5"/>
  <c r="BW159" i="5"/>
  <c r="BL163" i="5"/>
  <c r="BW136" i="5"/>
  <c r="CC183" i="5"/>
  <c r="BL90" i="5"/>
  <c r="BZ127" i="5"/>
  <c r="BR143" i="5"/>
  <c r="BL110" i="5"/>
  <c r="BM85" i="5"/>
  <c r="CG112" i="5"/>
  <c r="BH98" i="5"/>
  <c r="BU80" i="5"/>
  <c r="BM104" i="5"/>
  <c r="BM124" i="5"/>
  <c r="BM136" i="5"/>
  <c r="CG185" i="5"/>
  <c r="CH190" i="5"/>
  <c r="BU236" i="5"/>
  <c r="CG187" i="5"/>
  <c r="CC197" i="5"/>
  <c r="CA214" i="5"/>
  <c r="CC224" i="5"/>
  <c r="CA230" i="5"/>
  <c r="BU166" i="5"/>
  <c r="BM193" i="5"/>
  <c r="CA202" i="5"/>
  <c r="CF225" i="5"/>
  <c r="CH240" i="5"/>
  <c r="BN146" i="5"/>
  <c r="BU143" i="5"/>
  <c r="BW212" i="5"/>
  <c r="BU238" i="5"/>
  <c r="CH218" i="5"/>
  <c r="CA201" i="5"/>
  <c r="CE27" i="5"/>
  <c r="BR32" i="5"/>
  <c r="BR19" i="5"/>
  <c r="BR26" i="5"/>
  <c r="BR16" i="5"/>
  <c r="BR72" i="5"/>
  <c r="CE133" i="5"/>
  <c r="BR137" i="5"/>
  <c r="BR31" i="5"/>
  <c r="BR104" i="5"/>
  <c r="BL50" i="5"/>
  <c r="BL59" i="5"/>
  <c r="CF81" i="5"/>
  <c r="BL60" i="5"/>
  <c r="BW64" i="5"/>
  <c r="BZ38" i="5"/>
  <c r="BW42" i="5"/>
  <c r="BL46" i="5"/>
  <c r="BR57" i="5"/>
  <c r="BS62" i="5"/>
  <c r="BL67" i="5"/>
  <c r="BL109" i="5"/>
  <c r="BR123" i="5"/>
  <c r="BW137" i="5"/>
  <c r="BL142" i="5"/>
  <c r="CF155" i="5"/>
  <c r="BM167" i="5"/>
  <c r="BR191" i="5"/>
  <c r="BL153" i="5"/>
  <c r="BW168" i="5"/>
  <c r="CC174" i="5"/>
  <c r="BW86" i="5"/>
  <c r="BM98" i="5"/>
  <c r="BL120" i="5"/>
  <c r="CC163" i="5"/>
  <c r="CF84" i="5"/>
  <c r="CC85" i="5"/>
  <c r="BU113" i="5"/>
  <c r="CF111" i="5"/>
  <c r="CC80" i="5"/>
  <c r="BS109" i="5"/>
  <c r="BU104" i="5"/>
  <c r="BH137" i="5"/>
  <c r="BW143" i="5"/>
  <c r="CH167" i="5"/>
  <c r="BL186" i="5"/>
  <c r="CG214" i="5"/>
  <c r="BM246" i="5"/>
  <c r="BU188" i="5"/>
  <c r="CH214" i="5"/>
  <c r="BL232" i="5"/>
  <c r="CC166" i="5"/>
  <c r="BU193" i="5"/>
  <c r="CA226" i="5"/>
  <c r="CH159" i="5"/>
  <c r="BM181" i="5"/>
  <c r="BN219" i="5"/>
  <c r="BR12" i="5"/>
  <c r="BR58" i="5"/>
  <c r="BR11" i="5"/>
  <c r="BR55" i="5"/>
  <c r="BR52" i="5"/>
  <c r="BR88" i="5"/>
  <c r="CF121" i="5"/>
  <c r="BR136" i="5"/>
  <c r="CF120" i="5"/>
  <c r="CF124" i="5"/>
  <c r="CE128" i="5"/>
  <c r="BL71" i="5"/>
  <c r="BL82" i="5"/>
  <c r="BW80" i="5"/>
  <c r="BR95" i="5"/>
  <c r="BL119" i="5"/>
  <c r="BR138" i="5"/>
  <c r="BW181" i="5"/>
  <c r="BL98" i="5"/>
  <c r="BM103" i="5"/>
  <c r="CF116" i="5"/>
  <c r="BW124" i="5"/>
  <c r="CF143" i="5"/>
  <c r="BL185" i="5"/>
  <c r="BH77" i="5"/>
  <c r="BM128" i="5"/>
  <c r="CC158" i="5"/>
  <c r="CF168" i="5"/>
  <c r="BZ184" i="5"/>
  <c r="CC113" i="5"/>
  <c r="BZ112" i="5"/>
  <c r="CH144" i="5"/>
  <c r="CG150" i="5"/>
  <c r="CC153" i="5"/>
  <c r="BL206" i="5"/>
  <c r="CC227" i="5"/>
  <c r="CH236" i="5"/>
  <c r="BR154" i="5"/>
  <c r="CG189" i="5"/>
  <c r="BM206" i="5"/>
  <c r="CH232" i="5"/>
  <c r="CH239" i="5"/>
  <c r="BM149" i="5"/>
  <c r="CH184" i="5"/>
  <c r="BU203" i="5"/>
  <c r="CF153" i="5"/>
  <c r="CF158" i="5"/>
  <c r="BU198" i="5"/>
  <c r="BI173" i="5"/>
  <c r="CG211" i="5"/>
  <c r="CH207" i="5"/>
  <c r="CA159" i="5"/>
  <c r="BN202" i="5"/>
  <c r="BT227" i="5"/>
  <c r="BM212" i="5"/>
  <c r="BT172" i="5"/>
  <c r="CE220" i="5"/>
  <c r="BT212" i="5"/>
  <c r="CE47" i="5"/>
  <c r="CE33" i="5"/>
  <c r="CE140" i="5"/>
  <c r="CE135" i="5"/>
  <c r="CE81" i="5"/>
  <c r="CE61" i="5"/>
  <c r="CE110" i="5"/>
  <c r="CF102" i="5"/>
  <c r="CE73" i="5"/>
  <c r="CE160" i="5"/>
  <c r="CE165" i="5"/>
  <c r="BR97" i="5"/>
  <c r="BR184" i="5"/>
  <c r="BU108" i="5"/>
  <c r="BU97" i="5"/>
  <c r="BZ109" i="5"/>
  <c r="CE90" i="5"/>
  <c r="BR96" i="5"/>
  <c r="CE108" i="5"/>
  <c r="CB129" i="5"/>
  <c r="CD137" i="5"/>
  <c r="BU148" i="5"/>
  <c r="BX169" i="5"/>
  <c r="BR176" i="5"/>
  <c r="BZ186" i="5"/>
  <c r="CE145" i="5"/>
  <c r="CE157" i="5"/>
  <c r="BX212" i="5"/>
  <c r="CD218" i="5"/>
  <c r="BU227" i="5"/>
  <c r="CE234" i="5"/>
  <c r="BX128" i="5"/>
  <c r="CE156" i="5"/>
  <c r="CD186" i="5"/>
  <c r="CF194" i="5"/>
  <c r="CD199" i="5"/>
  <c r="BY205" i="5"/>
  <c r="CE211" i="5"/>
  <c r="BZ232" i="5"/>
  <c r="BU246" i="5"/>
  <c r="CD163" i="5"/>
  <c r="CD178" i="5"/>
  <c r="BN190" i="5"/>
  <c r="BU196" i="5"/>
  <c r="BN243" i="5"/>
  <c r="CE249" i="5"/>
  <c r="BU149" i="5"/>
  <c r="BX159" i="5"/>
  <c r="CB141" i="5"/>
  <c r="CD149" i="5"/>
  <c r="CE166" i="5"/>
  <c r="BU156" i="5"/>
  <c r="BN172" i="5"/>
  <c r="CF195" i="5"/>
  <c r="CB228" i="5"/>
  <c r="BN193" i="5"/>
  <c r="CE202" i="5"/>
  <c r="BY235" i="5"/>
  <c r="CD195" i="5"/>
  <c r="BN182" i="5"/>
  <c r="BX167" i="5"/>
  <c r="CD184" i="5"/>
  <c r="BN214" i="5"/>
  <c r="CB201" i="5"/>
  <c r="CD233" i="5"/>
  <c r="CE226" i="5"/>
  <c r="CE178" i="5"/>
  <c r="CE215" i="5"/>
  <c r="CE37" i="5"/>
  <c r="CE42" i="5"/>
  <c r="CE94" i="5"/>
  <c r="CE129" i="5"/>
  <c r="CE53" i="5"/>
  <c r="CE139" i="5"/>
  <c r="CE43" i="5"/>
  <c r="CF66" i="5"/>
  <c r="CE101" i="5"/>
  <c r="BR141" i="5"/>
  <c r="BR166" i="5"/>
  <c r="CF104" i="5"/>
  <c r="CF148" i="5"/>
  <c r="BR190" i="5"/>
  <c r="CF114" i="5"/>
  <c r="CB121" i="5"/>
  <c r="CD143" i="5"/>
  <c r="CE155" i="5"/>
  <c r="BU187" i="5"/>
  <c r="BR180" i="5"/>
  <c r="CE212" i="5"/>
  <c r="CE105" i="5"/>
  <c r="BX157" i="5"/>
  <c r="BR187" i="5"/>
  <c r="BS195" i="5"/>
  <c r="BN220" i="5"/>
  <c r="CD238" i="5"/>
  <c r="CB149" i="5"/>
  <c r="BU169" i="5"/>
  <c r="BU190" i="5"/>
  <c r="CE204" i="5"/>
  <c r="CB223" i="5"/>
  <c r="BU243" i="5"/>
  <c r="CC149" i="5"/>
  <c r="CF150" i="5"/>
  <c r="CD158" i="5"/>
  <c r="CD141" i="5"/>
  <c r="CE189" i="5"/>
  <c r="BN210" i="5"/>
  <c r="BN229" i="5"/>
  <c r="BO236" i="5"/>
  <c r="CB248" i="5"/>
  <c r="CB226" i="5"/>
  <c r="CE237" i="5"/>
  <c r="CE209" i="5"/>
  <c r="CD196" i="5"/>
  <c r="CD217" i="5"/>
  <c r="CB202" i="5"/>
  <c r="CD202" i="5"/>
  <c r="CB232" i="5"/>
  <c r="CD245" i="5"/>
  <c r="CE91" i="5"/>
  <c r="CE98" i="5"/>
  <c r="CE82" i="5"/>
  <c r="CE109" i="5"/>
  <c r="CE136" i="5"/>
  <c r="CE190" i="5"/>
  <c r="CE102" i="5"/>
  <c r="CE164" i="5"/>
  <c r="CE177" i="5"/>
  <c r="CE210" i="5"/>
  <c r="CE227" i="5"/>
  <c r="CE236" i="5"/>
  <c r="CE50" i="5"/>
  <c r="CE60" i="5"/>
  <c r="CE106" i="5"/>
  <c r="CE66" i="5"/>
  <c r="CE83" i="5"/>
  <c r="CE88" i="5"/>
  <c r="CE132" i="5"/>
  <c r="CE137" i="5"/>
  <c r="CE171" i="5"/>
  <c r="CE114" i="5"/>
  <c r="CE200" i="5"/>
  <c r="CE238" i="5"/>
  <c r="CE144" i="5"/>
  <c r="CE54" i="5"/>
  <c r="CE23" i="5"/>
  <c r="CE76" i="5"/>
  <c r="CE122" i="5"/>
  <c r="CE103" i="5"/>
  <c r="CE28" i="5"/>
  <c r="CE87" i="5"/>
  <c r="CE40" i="5"/>
  <c r="CE126" i="5"/>
  <c r="CE96" i="5"/>
  <c r="CE188" i="5"/>
  <c r="CE201" i="5"/>
  <c r="CE118" i="5"/>
  <c r="CE174" i="5"/>
  <c r="CE191" i="5"/>
  <c r="CE150" i="5"/>
  <c r="CE162" i="5"/>
  <c r="CE221" i="5"/>
  <c r="CE55" i="5"/>
  <c r="CE107" i="5"/>
  <c r="CE32" i="5"/>
  <c r="CE69" i="5"/>
  <c r="CE80" i="5"/>
  <c r="CE92" i="5"/>
  <c r="CE175" i="5"/>
  <c r="CE184" i="5"/>
  <c r="CE148" i="5"/>
  <c r="CE115" i="5"/>
  <c r="CE170" i="5"/>
  <c r="CE194" i="5"/>
  <c r="CE213" i="5"/>
  <c r="CE222" i="5"/>
  <c r="CE229" i="5"/>
  <c r="CE207" i="5"/>
  <c r="CF234" i="5"/>
  <c r="CE159" i="5"/>
  <c r="CE197" i="5"/>
  <c r="CE230" i="5"/>
  <c r="CE248" i="5"/>
  <c r="CE245" i="5"/>
  <c r="CE71" i="5"/>
  <c r="CE131" i="5"/>
  <c r="CE86" i="5"/>
  <c r="CE186" i="5"/>
  <c r="CE146" i="5"/>
  <c r="CE173" i="5"/>
  <c r="CE192" i="5"/>
  <c r="CE231" i="5"/>
  <c r="CE193" i="5"/>
  <c r="CE183" i="5"/>
  <c r="CB205" i="5"/>
  <c r="BU221" i="5"/>
  <c r="CD173" i="5"/>
  <c r="BX203" i="5"/>
  <c r="CE228" i="5"/>
  <c r="CE62" i="5"/>
  <c r="CE22" i="5"/>
  <c r="CE18" i="5"/>
  <c r="CE29" i="5"/>
  <c r="CE57" i="5"/>
  <c r="CE68" i="5"/>
  <c r="CE41" i="5"/>
  <c r="CE14" i="5"/>
  <c r="CE77" i="5"/>
  <c r="CE45" i="5"/>
  <c r="CE89" i="5"/>
  <c r="CE104" i="5"/>
  <c r="BU182" i="5"/>
  <c r="CF106" i="5"/>
  <c r="CE123" i="5"/>
  <c r="CE93" i="5"/>
  <c r="BR106" i="5"/>
  <c r="CD110" i="5"/>
  <c r="CE95" i="5"/>
  <c r="BU124" i="5"/>
  <c r="CE141" i="5"/>
  <c r="BX146" i="5"/>
  <c r="CD181" i="5"/>
  <c r="BX189" i="5"/>
  <c r="CD207" i="5"/>
  <c r="BU215" i="5"/>
  <c r="BZ230" i="5"/>
  <c r="CB247" i="5"/>
  <c r="BX123" i="5"/>
  <c r="BY154" i="5"/>
  <c r="BX170" i="5"/>
  <c r="CF179" i="5"/>
  <c r="CD191" i="5"/>
  <c r="CB203" i="5"/>
  <c r="BU209" i="5"/>
  <c r="BU224" i="5"/>
  <c r="CD235" i="5"/>
  <c r="BN242" i="5"/>
  <c r="BU152" i="5"/>
  <c r="BN161" i="5"/>
  <c r="BN188" i="5"/>
  <c r="BY194" i="5"/>
  <c r="CE199" i="5"/>
  <c r="BX207" i="5"/>
  <c r="CB214" i="5"/>
  <c r="CB240" i="5"/>
  <c r="CD246" i="5"/>
  <c r="CE163" i="5"/>
  <c r="BX93" i="5"/>
  <c r="CD138" i="5"/>
  <c r="CE138" i="5"/>
  <c r="BR193" i="5"/>
  <c r="CB204" i="5"/>
  <c r="CD222" i="5"/>
  <c r="CB241" i="5"/>
  <c r="BU213" i="5"/>
  <c r="BX235" i="5"/>
  <c r="BU211" i="5"/>
  <c r="CD209" i="5"/>
  <c r="CB234" i="5"/>
  <c r="BX247" i="5"/>
  <c r="BX195" i="5"/>
  <c r="CC221" i="5"/>
  <c r="CB177" i="5"/>
  <c r="CD231" i="5"/>
  <c r="CE35" i="5"/>
  <c r="CE124" i="5"/>
  <c r="CE34" i="5"/>
  <c r="CE24" i="5"/>
  <c r="CE31" i="5"/>
  <c r="CE65" i="5"/>
  <c r="CE70" i="5"/>
  <c r="CE85" i="5"/>
  <c r="CE58" i="5"/>
  <c r="CE120" i="5"/>
  <c r="CE125" i="5"/>
  <c r="CE142" i="5"/>
  <c r="CE51" i="5"/>
  <c r="CE78" i="5"/>
  <c r="CE48" i="5"/>
  <c r="CE72" i="5"/>
  <c r="CE119" i="5"/>
  <c r="CE143" i="5"/>
  <c r="CF152" i="5"/>
  <c r="CE134" i="5"/>
  <c r="CE84" i="5"/>
  <c r="CE121" i="5"/>
  <c r="BR132" i="5"/>
  <c r="CE151" i="5"/>
  <c r="BU163" i="5"/>
  <c r="BS87" i="5"/>
  <c r="CE99" i="5"/>
  <c r="CF115" i="5"/>
  <c r="BU85" i="5"/>
  <c r="CE111" i="5"/>
  <c r="CF146" i="5"/>
  <c r="CE152" i="5"/>
  <c r="CB224" i="5"/>
  <c r="CF123" i="5"/>
  <c r="CD162" i="5"/>
  <c r="BR192" i="5"/>
  <c r="CB209" i="5"/>
  <c r="BU217" i="5"/>
  <c r="BX229" i="5"/>
  <c r="BU242" i="5"/>
  <c r="CB146" i="5"/>
  <c r="CB161" i="5"/>
  <c r="CD176" i="5"/>
  <c r="CD220" i="5"/>
  <c r="BU234" i="5"/>
  <c r="CE147" i="5"/>
  <c r="CD152" i="5"/>
  <c r="CF164" i="5"/>
  <c r="BX147" i="5"/>
  <c r="BR163" i="5"/>
  <c r="BU110" i="5"/>
  <c r="CD170" i="5"/>
  <c r="BU181" i="5"/>
  <c r="BO216" i="5"/>
  <c r="CD234" i="5"/>
  <c r="BU200" i="5"/>
  <c r="CB213" i="5"/>
  <c r="CE235" i="5"/>
  <c r="BY218" i="5"/>
  <c r="CE224" i="5"/>
  <c r="BO185" i="5"/>
  <c r="BN232" i="5"/>
  <c r="BX196" i="5"/>
  <c r="CB175" i="5"/>
  <c r="CE180" i="5"/>
  <c r="CE79" i="5"/>
  <c r="CE11" i="5"/>
  <c r="CE19" i="5"/>
  <c r="CE38" i="5"/>
  <c r="CE17" i="5"/>
  <c r="CE59" i="5"/>
  <c r="CE100" i="5"/>
  <c r="CE112" i="5"/>
  <c r="CE46" i="5"/>
  <c r="CE127" i="5"/>
  <c r="CE181" i="5"/>
  <c r="BR90" i="5"/>
  <c r="CE168" i="5"/>
  <c r="BU179" i="5"/>
  <c r="CF193" i="5"/>
  <c r="BU117" i="5"/>
  <c r="BU130" i="5"/>
  <c r="CD113" i="5"/>
  <c r="BU82" i="5"/>
  <c r="BU107" i="5"/>
  <c r="BS106" i="5"/>
  <c r="BU136" i="5"/>
  <c r="BU154" i="5"/>
  <c r="BU168" i="5"/>
  <c r="CB155" i="5"/>
  <c r="CB178" i="5"/>
  <c r="CB197" i="5"/>
  <c r="BX216" i="5"/>
  <c r="BR232" i="5"/>
  <c r="BU155" i="5"/>
  <c r="CB171" i="5"/>
  <c r="CF192" i="5"/>
  <c r="CE198" i="5"/>
  <c r="CB217" i="5"/>
  <c r="CB242" i="5"/>
  <c r="CE153" i="5"/>
  <c r="CE167" i="5"/>
  <c r="CD188" i="5"/>
  <c r="CB195" i="5"/>
  <c r="CD215" i="5"/>
  <c r="BR221" i="5"/>
  <c r="CD228" i="5"/>
  <c r="CE241" i="5"/>
  <c r="CD247" i="5"/>
  <c r="BR148" i="5"/>
  <c r="BN166" i="5"/>
  <c r="BR164" i="5"/>
  <c r="CB148" i="5"/>
  <c r="BX139" i="5"/>
  <c r="BU120" i="5"/>
  <c r="CB150" i="5"/>
  <c r="BR171" i="5"/>
  <c r="BN194" i="5"/>
  <c r="CE205" i="5"/>
  <c r="CE216" i="5"/>
  <c r="BN235" i="5"/>
  <c r="CB200" i="5"/>
  <c r="CD237" i="5"/>
  <c r="BU232" i="5"/>
  <c r="CE185" i="5"/>
  <c r="CE196" i="5"/>
  <c r="CE176" i="5"/>
  <c r="CD208" i="5"/>
  <c r="CB222" i="5"/>
  <c r="CD221" i="5"/>
  <c r="CD205" i="5"/>
  <c r="CB160" i="5"/>
  <c r="CE21" i="5"/>
  <c r="CE74" i="5"/>
  <c r="CE63" i="5"/>
  <c r="CE117" i="5"/>
  <c r="CE39" i="5"/>
  <c r="CE116" i="5"/>
  <c r="CE75" i="5"/>
  <c r="CE64" i="5"/>
  <c r="CE172" i="5"/>
  <c r="CE130" i="5"/>
  <c r="CE218" i="5"/>
  <c r="CF231" i="5"/>
  <c r="CE113" i="5"/>
  <c r="CE154" i="5"/>
  <c r="CF182" i="5"/>
  <c r="CE243" i="5"/>
  <c r="BU226" i="5"/>
  <c r="CD212" i="5"/>
  <c r="CD243" i="5"/>
  <c r="CB198" i="5"/>
  <c r="BN184" i="5"/>
  <c r="BN230" i="5"/>
  <c r="BX245" i="5"/>
  <c r="BH205" i="5"/>
  <c r="BH229" i="5"/>
  <c r="BH239" i="5"/>
  <c r="BH189" i="5"/>
  <c r="BH118" i="5"/>
  <c r="BH110" i="5"/>
  <c r="BH69" i="5"/>
  <c r="BH221" i="5"/>
  <c r="BH95" i="5"/>
  <c r="BH71" i="5"/>
  <c r="BH84" i="5"/>
  <c r="BH170" i="5"/>
  <c r="BH105" i="5"/>
  <c r="BH187" i="5"/>
  <c r="BH151" i="5"/>
  <c r="BH127" i="5"/>
  <c r="BH102" i="5"/>
  <c r="BH150" i="5"/>
  <c r="BH207" i="5"/>
  <c r="BH181" i="5"/>
  <c r="BH113" i="5"/>
  <c r="BH88" i="5"/>
  <c r="BH30" i="5"/>
  <c r="BH208" i="5"/>
  <c r="BH142" i="5"/>
  <c r="BH204" i="5"/>
  <c r="BH242" i="5"/>
  <c r="BH202" i="5"/>
  <c r="BH214" i="5"/>
  <c r="BH138" i="5"/>
  <c r="BH210" i="5"/>
  <c r="BH130" i="5"/>
  <c r="BH165" i="5"/>
  <c r="BH40" i="5"/>
  <c r="BH61" i="5"/>
  <c r="BH172" i="5"/>
  <c r="BH191" i="5"/>
  <c r="BH135" i="5"/>
  <c r="BH13" i="5"/>
  <c r="BH20" i="5"/>
  <c r="BH62" i="5"/>
  <c r="BH12" i="5"/>
  <c r="BI18" i="5"/>
  <c r="BI53" i="5"/>
  <c r="BI29" i="5"/>
  <c r="BI40" i="5"/>
  <c r="BI113" i="5"/>
  <c r="BI132" i="5"/>
  <c r="BH90" i="5"/>
  <c r="BI116" i="5"/>
  <c r="BI28" i="5"/>
  <c r="BH119" i="5"/>
  <c r="BH184" i="5"/>
  <c r="BI175" i="5"/>
  <c r="BI184" i="5"/>
  <c r="BI161" i="5"/>
  <c r="BH186" i="5"/>
  <c r="BI236" i="5"/>
  <c r="BH122" i="5"/>
  <c r="BH236" i="5"/>
  <c r="BH244" i="5"/>
  <c r="BH147" i="5"/>
  <c r="BI235" i="5"/>
  <c r="BI167" i="5"/>
  <c r="BI156" i="5"/>
  <c r="BI239" i="5"/>
  <c r="BI179" i="5"/>
  <c r="BI200" i="5"/>
  <c r="BI169" i="5"/>
  <c r="BI96" i="5"/>
  <c r="BI109" i="5"/>
  <c r="BI134" i="5"/>
  <c r="BI89" i="5"/>
  <c r="BI190" i="5"/>
  <c r="BI155" i="5"/>
  <c r="BI61" i="5"/>
  <c r="BI238" i="5"/>
  <c r="BI171" i="5"/>
  <c r="BI212" i="5"/>
  <c r="BI138" i="5"/>
  <c r="BI131" i="5"/>
  <c r="BI163" i="5"/>
  <c r="BI198" i="5"/>
  <c r="BI157" i="5"/>
  <c r="BI135" i="5"/>
  <c r="BI112" i="5"/>
  <c r="BI102" i="5"/>
  <c r="BI92" i="5"/>
  <c r="BI142" i="5"/>
  <c r="BI210" i="5"/>
  <c r="BI151" i="5"/>
  <c r="BI106" i="5"/>
  <c r="BI84" i="5"/>
  <c r="BI115" i="5"/>
  <c r="BI119" i="5"/>
  <c r="BI146" i="5"/>
  <c r="BI98" i="5"/>
  <c r="BI202" i="5"/>
  <c r="BI147" i="5"/>
  <c r="BI187" i="5"/>
  <c r="BI93" i="5"/>
  <c r="BI111" i="5"/>
  <c r="BI165" i="5"/>
  <c r="BI137" i="5"/>
  <c r="BI78" i="5"/>
  <c r="BI80" i="5"/>
  <c r="BI71" i="5"/>
  <c r="BI67" i="5"/>
  <c r="BI249" i="5"/>
  <c r="BI226" i="5"/>
  <c r="BI201" i="5"/>
  <c r="BI194" i="5"/>
  <c r="BI170" i="5"/>
  <c r="BI223" i="5"/>
  <c r="BI248" i="5"/>
  <c r="BI216" i="5"/>
  <c r="BI211" i="5"/>
  <c r="BI158" i="5"/>
  <c r="BI208" i="5"/>
  <c r="BI247" i="5"/>
  <c r="BI221" i="5"/>
  <c r="BI217" i="5"/>
  <c r="BI195" i="5"/>
  <c r="BI199" i="5"/>
  <c r="BI182" i="5"/>
  <c r="BI144" i="5"/>
  <c r="BI162" i="5"/>
  <c r="BI150" i="5"/>
  <c r="BI123" i="5"/>
  <c r="BI99" i="5"/>
  <c r="BI86" i="5"/>
  <c r="BI152" i="5"/>
  <c r="BI122" i="5"/>
  <c r="BI69" i="5"/>
  <c r="BH179" i="5"/>
  <c r="BH195" i="5"/>
  <c r="BI234" i="5"/>
  <c r="BH27" i="5"/>
  <c r="BH49" i="5"/>
  <c r="BI118" i="5"/>
  <c r="BI101" i="5"/>
  <c r="BI117" i="5"/>
  <c r="BI76" i="5"/>
  <c r="BI51" i="5"/>
  <c r="BI72" i="5"/>
  <c r="BI59" i="5"/>
  <c r="BI64" i="5"/>
  <c r="BH78" i="5"/>
  <c r="BI100" i="5"/>
  <c r="BH148" i="5"/>
  <c r="BI148" i="5"/>
  <c r="BI159" i="5"/>
  <c r="BH216" i="5"/>
  <c r="BH167" i="5"/>
  <c r="BI241" i="5"/>
  <c r="BH11" i="5"/>
  <c r="BH21" i="5"/>
  <c r="BH41" i="5"/>
  <c r="BH44" i="5"/>
  <c r="BH28" i="5"/>
  <c r="BH63" i="5"/>
  <c r="BI45" i="5"/>
  <c r="BH85" i="5"/>
  <c r="BI82" i="5"/>
  <c r="BI94" i="5"/>
  <c r="BH51" i="5"/>
  <c r="BI26" i="5"/>
  <c r="BH64" i="5"/>
  <c r="BI121" i="5"/>
  <c r="BH125" i="5"/>
  <c r="BI107" i="5"/>
  <c r="BI81" i="5"/>
  <c r="BH211" i="5"/>
  <c r="BI213" i="5"/>
  <c r="BH18" i="5"/>
  <c r="BH57" i="5"/>
  <c r="BH14" i="5"/>
  <c r="BH55" i="5"/>
  <c r="BH106" i="5"/>
  <c r="BH108" i="5"/>
  <c r="BH154" i="5"/>
  <c r="BI90" i="5"/>
  <c r="BI172" i="5"/>
  <c r="BH225" i="5"/>
  <c r="BI230" i="5"/>
  <c r="BS233" i="5"/>
  <c r="BS85" i="5"/>
  <c r="BS245" i="5"/>
  <c r="BS164" i="5"/>
  <c r="BS169" i="5"/>
  <c r="BS202" i="5"/>
  <c r="BS246" i="5"/>
  <c r="BS171" i="5"/>
  <c r="BS186" i="5"/>
  <c r="BS176" i="5"/>
  <c r="BS153" i="5"/>
  <c r="BS136" i="5"/>
  <c r="BS225" i="5"/>
  <c r="BS226" i="5"/>
  <c r="BS222" i="5"/>
  <c r="BS243" i="5"/>
  <c r="BS150" i="5"/>
  <c r="BS231" i="5"/>
  <c r="BS194" i="5"/>
  <c r="BH15" i="5"/>
  <c r="BH31" i="5"/>
  <c r="BH46" i="5"/>
  <c r="BH65" i="5"/>
  <c r="BH26" i="5"/>
  <c r="BI31" i="5"/>
  <c r="BH35" i="5"/>
  <c r="BH42" i="5"/>
  <c r="BH82" i="5"/>
  <c r="BI104" i="5"/>
  <c r="BI108" i="5"/>
  <c r="BI91" i="5"/>
  <c r="BH139" i="5"/>
  <c r="BH96" i="5"/>
  <c r="BH43" i="5"/>
  <c r="BH104" i="5"/>
  <c r="BI141" i="5"/>
  <c r="BI178" i="5"/>
  <c r="BI127" i="5"/>
  <c r="BI77" i="5"/>
  <c r="BI126" i="5"/>
  <c r="BH152" i="5"/>
  <c r="BH166" i="5"/>
  <c r="BH178" i="5"/>
  <c r="BI192" i="5"/>
  <c r="BH248" i="5"/>
  <c r="BI189" i="5"/>
  <c r="BI164" i="5"/>
  <c r="BI229" i="5"/>
  <c r="BI153" i="5"/>
  <c r="BK62" i="5"/>
  <c r="BK111" i="5"/>
  <c r="BK93" i="5"/>
  <c r="BM129" i="5"/>
  <c r="BK144" i="5"/>
  <c r="BY143" i="5"/>
  <c r="BK161" i="5"/>
  <c r="BK169" i="5"/>
  <c r="BK191" i="5"/>
  <c r="BK130" i="5"/>
  <c r="BM176" i="5"/>
  <c r="BY75" i="5"/>
  <c r="BK97" i="5"/>
  <c r="BY77" i="5"/>
  <c r="CA91" i="5"/>
  <c r="BM183" i="5"/>
  <c r="BK189" i="5"/>
  <c r="BK195" i="5"/>
  <c r="CA206" i="5"/>
  <c r="CA217" i="5"/>
  <c r="BL124" i="5"/>
  <c r="BM161" i="5"/>
  <c r="BL166" i="5"/>
  <c r="BM190" i="5"/>
  <c r="CA195" i="5"/>
  <c r="BJ205" i="5"/>
  <c r="BP236" i="5"/>
  <c r="BK160" i="5"/>
  <c r="BX164" i="5"/>
  <c r="BK187" i="5"/>
  <c r="BK192" i="5"/>
  <c r="BM203" i="5"/>
  <c r="BL208" i="5"/>
  <c r="BY211" i="5"/>
  <c r="BM231" i="5"/>
  <c r="BL241" i="5"/>
  <c r="BL116" i="5"/>
  <c r="BX131" i="5"/>
  <c r="BX144" i="5"/>
  <c r="BK150" i="5"/>
  <c r="BX135" i="5"/>
  <c r="BP192" i="5"/>
  <c r="BL242" i="5"/>
  <c r="BL192" i="5"/>
  <c r="BX230" i="5"/>
  <c r="BP243" i="5"/>
  <c r="BN222" i="5"/>
  <c r="BP242" i="5"/>
  <c r="BM224" i="5"/>
  <c r="BK249" i="5"/>
  <c r="CA222" i="5"/>
  <c r="BP203" i="5"/>
  <c r="CA204" i="5"/>
  <c r="BP240" i="5"/>
  <c r="BK231" i="5"/>
  <c r="BK188" i="5"/>
  <c r="BK38" i="5"/>
  <c r="BK133" i="5"/>
  <c r="BM180" i="5"/>
  <c r="BM101" i="5"/>
  <c r="BJ141" i="5"/>
  <c r="BM163" i="5"/>
  <c r="BY184" i="5"/>
  <c r="BY145" i="5"/>
  <c r="BY160" i="5"/>
  <c r="BK100" i="5"/>
  <c r="BM108" i="5"/>
  <c r="BY112" i="5"/>
  <c r="BK129" i="5"/>
  <c r="BY81" i="5"/>
  <c r="BJ93" i="5"/>
  <c r="CA101" i="5"/>
  <c r="BJ208" i="5"/>
  <c r="BM220" i="5"/>
  <c r="BM237" i="5"/>
  <c r="BM243" i="5"/>
  <c r="BY192" i="5"/>
  <c r="CA223" i="5"/>
  <c r="BP238" i="5"/>
  <c r="CA121" i="5"/>
  <c r="BM166" i="5"/>
  <c r="BY170" i="5"/>
  <c r="BM195" i="5"/>
  <c r="BX198" i="5"/>
  <c r="BK205" i="5"/>
  <c r="BJ221" i="5"/>
  <c r="BX238" i="5"/>
  <c r="BX248" i="5"/>
  <c r="CA151" i="5"/>
  <c r="BP162" i="5"/>
  <c r="BP142" i="5"/>
  <c r="BN160" i="5"/>
  <c r="BM120" i="5"/>
  <c r="CA188" i="5"/>
  <c r="BN211" i="5"/>
  <c r="BX226" i="5"/>
  <c r="BP237" i="5"/>
  <c r="BP223" i="5"/>
  <c r="BN226" i="5"/>
  <c r="BN157" i="5"/>
  <c r="BX206" i="5"/>
  <c r="BP208" i="5"/>
  <c r="BP230" i="5"/>
  <c r="BV245" i="5"/>
  <c r="BK67" i="5"/>
  <c r="BM88" i="5"/>
  <c r="BY95" i="5"/>
  <c r="BM126" i="5"/>
  <c r="BM189" i="5"/>
  <c r="BJ119" i="5"/>
  <c r="BM133" i="5"/>
  <c r="BK146" i="5"/>
  <c r="BM156" i="5"/>
  <c r="BK178" i="5"/>
  <c r="BM182" i="5"/>
  <c r="BY73" i="5"/>
  <c r="BM82" i="5"/>
  <c r="CA150" i="5"/>
  <c r="BJ156" i="5"/>
  <c r="BJ179" i="5"/>
  <c r="CA171" i="5"/>
  <c r="BM209" i="5"/>
  <c r="BK232" i="5"/>
  <c r="BJ238" i="5"/>
  <c r="BK244" i="5"/>
  <c r="BM178" i="5"/>
  <c r="BP218" i="5"/>
  <c r="BP150" i="5"/>
  <c r="BL199" i="5"/>
  <c r="BX162" i="5"/>
  <c r="BX142" i="5"/>
  <c r="BX158" i="5"/>
  <c r="BM204" i="5"/>
  <c r="BL227" i="5"/>
  <c r="BY232" i="5"/>
  <c r="BP227" i="5"/>
  <c r="BX183" i="5"/>
  <c r="BP199" i="5"/>
  <c r="BK177" i="5"/>
  <c r="BX208" i="5"/>
  <c r="BN231" i="5"/>
  <c r="BK84" i="5"/>
  <c r="BM106" i="5"/>
  <c r="BM91" i="5"/>
  <c r="BM150" i="5"/>
  <c r="BY141" i="5"/>
  <c r="BJ146" i="5"/>
  <c r="BK85" i="5"/>
  <c r="BY119" i="5"/>
  <c r="BM179" i="5"/>
  <c r="BJ89" i="5"/>
  <c r="BM117" i="5"/>
  <c r="BL97" i="5"/>
  <c r="BM113" i="5"/>
  <c r="BY121" i="5"/>
  <c r="BM130" i="5"/>
  <c r="BK94" i="5"/>
  <c r="BY120" i="5"/>
  <c r="CA126" i="5"/>
  <c r="CA174" i="5"/>
  <c r="BY179" i="5"/>
  <c r="BM187" i="5"/>
  <c r="BK131" i="5"/>
  <c r="BK193" i="5"/>
  <c r="BM215" i="5"/>
  <c r="BY226" i="5"/>
  <c r="BK119" i="5"/>
  <c r="BP170" i="5"/>
  <c r="BK213" i="5"/>
  <c r="CA244" i="5"/>
  <c r="BY199" i="5"/>
  <c r="BM244" i="5"/>
  <c r="BY150" i="5"/>
  <c r="BL172" i="5"/>
  <c r="BM132" i="5"/>
  <c r="BK233" i="5"/>
  <c r="BJ241" i="5"/>
  <c r="BN248" i="5"/>
  <c r="BM199" i="5"/>
  <c r="BX227" i="5"/>
  <c r="BX209" i="5"/>
  <c r="BP209" i="5"/>
  <c r="BP169" i="5"/>
  <c r="BK57" i="5"/>
  <c r="BK102" i="5"/>
  <c r="BM158" i="5"/>
  <c r="BK173" i="5"/>
  <c r="BK185" i="5"/>
  <c r="BK120" i="5"/>
  <c r="BK138" i="5"/>
  <c r="BM142" i="5"/>
  <c r="BJ127" i="5"/>
  <c r="BK166" i="5"/>
  <c r="BM74" i="5"/>
  <c r="BL85" i="5"/>
  <c r="BY84" i="5"/>
  <c r="BY106" i="5"/>
  <c r="BK112" i="5"/>
  <c r="BM122" i="5"/>
  <c r="CA94" i="5"/>
  <c r="BM121" i="5"/>
  <c r="BM151" i="5"/>
  <c r="CA164" i="5"/>
  <c r="CA180" i="5"/>
  <c r="CA131" i="5"/>
  <c r="CA193" i="5"/>
  <c r="BP221" i="5"/>
  <c r="BM227" i="5"/>
  <c r="CA245" i="5"/>
  <c r="BM152" i="5"/>
  <c r="BP157" i="5"/>
  <c r="BM188" i="5"/>
  <c r="BP194" i="5"/>
  <c r="BK214" i="5"/>
  <c r="BK219" i="5"/>
  <c r="BM245" i="5"/>
  <c r="BP163" i="5"/>
  <c r="BK175" i="5"/>
  <c r="BX210" i="5"/>
  <c r="BM222" i="5"/>
  <c r="BM143" i="5"/>
  <c r="BY131" i="5"/>
  <c r="BP138" i="5"/>
  <c r="BL196" i="5"/>
  <c r="BP241" i="5"/>
  <c r="BM172" i="5"/>
  <c r="BP201" i="5"/>
  <c r="BK228" i="5"/>
  <c r="BP185" i="5"/>
  <c r="CA210" i="5"/>
  <c r="CA181" i="5"/>
  <c r="BP215" i="5"/>
  <c r="BM213" i="5"/>
  <c r="BN179" i="5"/>
  <c r="BR188" i="5"/>
  <c r="BT85" i="5"/>
  <c r="BT129" i="5"/>
  <c r="BY158" i="5"/>
  <c r="BT209" i="5"/>
  <c r="BR214" i="5"/>
  <c r="BT224" i="5"/>
  <c r="BY151" i="5"/>
  <c r="BY177" i="5"/>
  <c r="BY231" i="5"/>
  <c r="BT149" i="5"/>
  <c r="BL202" i="5"/>
  <c r="CC206" i="5"/>
  <c r="BR216" i="5"/>
  <c r="BZ231" i="5"/>
  <c r="BU245" i="5"/>
  <c r="BY147" i="5"/>
  <c r="BL125" i="5"/>
  <c r="BL136" i="5"/>
  <c r="BQ180" i="5"/>
  <c r="BY230" i="5"/>
  <c r="BU172" i="5"/>
  <c r="BQ198" i="5"/>
  <c r="BU247" i="5"/>
  <c r="BU235" i="5"/>
  <c r="BU157" i="5"/>
  <c r="BI244" i="5"/>
  <c r="CC194" i="5"/>
  <c r="BX174" i="5"/>
  <c r="BI204" i="5"/>
  <c r="BN225" i="5"/>
  <c r="BX182" i="5"/>
  <c r="BK229" i="5"/>
  <c r="BN216" i="5"/>
  <c r="BU244" i="5"/>
  <c r="BQ10" i="5"/>
  <c r="BX243" i="5"/>
  <c r="BL238" i="5"/>
  <c r="BN238" i="5"/>
  <c r="BL248" i="5"/>
  <c r="BU210" i="5"/>
  <c r="BU230" i="5"/>
  <c r="BU218" i="5"/>
  <c r="BL184" i="5"/>
  <c r="BX10" i="5"/>
  <c r="BY197" i="5"/>
  <c r="BL236" i="5"/>
  <c r="BT98" i="5"/>
  <c r="BL115" i="5"/>
  <c r="BR103" i="5"/>
  <c r="BL139" i="5"/>
  <c r="BR147" i="5"/>
  <c r="BY156" i="5"/>
  <c r="BZ176" i="5"/>
  <c r="BR182" i="5"/>
  <c r="BY189" i="5"/>
  <c r="BZ202" i="5"/>
  <c r="BT206" i="5"/>
  <c r="BZ151" i="5"/>
  <c r="BL214" i="5"/>
  <c r="BT223" i="5"/>
  <c r="CC239" i="5"/>
  <c r="BL154" i="5"/>
  <c r="BY164" i="5"/>
  <c r="BL151" i="5"/>
  <c r="BZ150" i="5"/>
  <c r="BU137" i="5"/>
  <c r="CC207" i="5"/>
  <c r="BT215" i="5"/>
  <c r="BT228" i="5"/>
  <c r="BU239" i="5"/>
  <c r="BQ230" i="5"/>
  <c r="BN244" i="5"/>
  <c r="BU219" i="5"/>
  <c r="BQ240" i="5"/>
  <c r="BI196" i="5"/>
  <c r="BQ237" i="5"/>
  <c r="BL249" i="5"/>
  <c r="BX185" i="5"/>
  <c r="BI222" i="5"/>
  <c r="BU202" i="5"/>
  <c r="CA218" i="5"/>
  <c r="BR204" i="5"/>
  <c r="BN201" i="5"/>
  <c r="BU231" i="5"/>
  <c r="BU10" i="5"/>
  <c r="BT110" i="5"/>
  <c r="BL107" i="5"/>
  <c r="BR129" i="5"/>
  <c r="BL91" i="5"/>
  <c r="BZ103" i="5"/>
  <c r="BR139" i="5"/>
  <c r="BZ163" i="5"/>
  <c r="BL167" i="5"/>
  <c r="BY182" i="5"/>
  <c r="BR223" i="5"/>
  <c r="BL233" i="5"/>
  <c r="BL245" i="5"/>
  <c r="BL129" i="5"/>
  <c r="BY221" i="5"/>
  <c r="BT234" i="5"/>
  <c r="BT214" i="5"/>
  <c r="BL219" i="5"/>
  <c r="BY229" i="5"/>
  <c r="BR145" i="5"/>
  <c r="BT151" i="5"/>
  <c r="BU141" i="5"/>
  <c r="BY247" i="5"/>
  <c r="BU223" i="5"/>
  <c r="BX237" i="5"/>
  <c r="BQ186" i="5"/>
  <c r="BN223" i="5"/>
  <c r="BN241" i="5"/>
  <c r="BN208" i="5"/>
  <c r="BQ183" i="5"/>
  <c r="BX219" i="5"/>
  <c r="BU201" i="5"/>
  <c r="BV232" i="5"/>
  <c r="BR115" i="5"/>
  <c r="BR124" i="5"/>
  <c r="BT82" i="5"/>
  <c r="BT107" i="5"/>
  <c r="BR112" i="5"/>
  <c r="BY103" i="5"/>
  <c r="BT91" i="5"/>
  <c r="BZ139" i="5"/>
  <c r="BR144" i="5"/>
  <c r="BY157" i="5"/>
  <c r="BL152" i="5"/>
  <c r="BZ223" i="5"/>
  <c r="BT233" i="5"/>
  <c r="BL195" i="5"/>
  <c r="BL203" i="5"/>
  <c r="BY216" i="5"/>
  <c r="BL230" i="5"/>
  <c r="BT243" i="5"/>
  <c r="BR200" i="5"/>
  <c r="BT244" i="5"/>
  <c r="BT160" i="5"/>
  <c r="BL165" i="5"/>
  <c r="CC141" i="5"/>
  <c r="BT159" i="5"/>
  <c r="BQ201" i="5"/>
  <c r="BQ223" i="5"/>
  <c r="BU248" i="5"/>
  <c r="BU195" i="5"/>
  <c r="BI245" i="5"/>
  <c r="BU225" i="5"/>
  <c r="BI224" i="5"/>
  <c r="BX186" i="5"/>
  <c r="BM208" i="5"/>
  <c r="BI209" i="5"/>
  <c r="BU184" i="5"/>
  <c r="BU175" i="5"/>
  <c r="BI232" i="5"/>
  <c r="BU222" i="5"/>
  <c r="BR127" i="5"/>
  <c r="BT87" i="5"/>
  <c r="BL104" i="5"/>
  <c r="BR128" i="5"/>
  <c r="BZ144" i="5"/>
  <c r="BR153" i="5"/>
  <c r="BL164" i="5"/>
  <c r="BT152" i="5"/>
  <c r="BL178" i="5"/>
  <c r="BY187" i="5"/>
  <c r="BR208" i="5"/>
  <c r="BY168" i="5"/>
  <c r="BT190" i="5"/>
  <c r="BR199" i="5"/>
  <c r="BT203" i="5"/>
  <c r="BL222" i="5"/>
  <c r="BR226" i="5"/>
  <c r="BZ243" i="5"/>
  <c r="BZ200" i="5"/>
  <c r="BU240" i="5"/>
  <c r="BR249" i="5"/>
  <c r="BU146" i="5"/>
  <c r="BU160" i="5"/>
  <c r="BY124" i="5"/>
  <c r="BY144" i="5"/>
  <c r="BY139" i="5"/>
  <c r="BR195" i="5"/>
  <c r="BY223" i="5"/>
  <c r="BQ171" i="5"/>
  <c r="BQ245" i="5"/>
  <c r="BN199" i="5"/>
  <c r="BU208" i="5"/>
  <c r="BQ243" i="5"/>
  <c r="BM219" i="5"/>
  <c r="BU173" i="5"/>
  <c r="BX223" i="5"/>
  <c r="BI176" i="5"/>
  <c r="BU205" i="5"/>
  <c r="BN221" i="5"/>
  <c r="BN175" i="5"/>
  <c r="BX228" i="5"/>
  <c r="BX232" i="5"/>
  <c r="BR94" i="5"/>
  <c r="BT104" i="5"/>
  <c r="BY128" i="5"/>
  <c r="BY135" i="5"/>
  <c r="BY153" i="5"/>
  <c r="BZ158" i="5"/>
  <c r="BY173" i="5"/>
  <c r="BR119" i="5"/>
  <c r="BT178" i="5"/>
  <c r="BR219" i="5"/>
  <c r="BT169" i="5"/>
  <c r="BY212" i="5"/>
  <c r="BZ226" i="5"/>
  <c r="BL231" i="5"/>
  <c r="BR177" i="5"/>
  <c r="BY201" i="5"/>
  <c r="BY167" i="5"/>
  <c r="BU145" i="5"/>
  <c r="BY195" i="5"/>
  <c r="BL226" i="5"/>
  <c r="BK235" i="5"/>
  <c r="BK246" i="5"/>
  <c r="BI240" i="5"/>
  <c r="BI243" i="5"/>
  <c r="BN192" i="5"/>
  <c r="BX224" i="5"/>
  <c r="BU194" i="5"/>
  <c r="BX220" i="5"/>
  <c r="CC179" i="5"/>
  <c r="BW223" i="5"/>
  <c r="BW222" i="5"/>
  <c r="BW208" i="5"/>
  <c r="BW206" i="5"/>
  <c r="BW138" i="5"/>
  <c r="BW182" i="5"/>
  <c r="BW195" i="5"/>
  <c r="BW185" i="5"/>
  <c r="BW213" i="5"/>
  <c r="BW245" i="5"/>
  <c r="BW169" i="5"/>
  <c r="BW158" i="5"/>
  <c r="BW237" i="5"/>
  <c r="BW197" i="5"/>
  <c r="BW147" i="5"/>
  <c r="BW225" i="5"/>
  <c r="BW170" i="5"/>
  <c r="BW127" i="5"/>
  <c r="BW244" i="5"/>
  <c r="BW202" i="5"/>
  <c r="BW164" i="5"/>
  <c r="BW153" i="5"/>
  <c r="BW229" i="5"/>
  <c r="BW184" i="5"/>
  <c r="BW240" i="5"/>
  <c r="BW192" i="5"/>
  <c r="BW248" i="5"/>
  <c r="BW214" i="5"/>
  <c r="BW230" i="5"/>
  <c r="BW219" i="5"/>
  <c r="BW242" i="5"/>
  <c r="BW220" i="5"/>
  <c r="BW217" i="5"/>
  <c r="BW180" i="5"/>
  <c r="BW224" i="5"/>
  <c r="BW31" i="5"/>
  <c r="BW54" i="5"/>
  <c r="BW21" i="5"/>
  <c r="BW55" i="5"/>
  <c r="BW63" i="5"/>
  <c r="BW112" i="5"/>
  <c r="BW48" i="5"/>
  <c r="BW66" i="5"/>
  <c r="BW133" i="5"/>
  <c r="BW190" i="5"/>
  <c r="BW123" i="5"/>
  <c r="BW130" i="5"/>
  <c r="BW156" i="5"/>
  <c r="BW198" i="5"/>
  <c r="BW210" i="5"/>
  <c r="BW144" i="5"/>
  <c r="BR150" i="5"/>
  <c r="BW203" i="5"/>
  <c r="BT249" i="5"/>
  <c r="BW88" i="5"/>
  <c r="BW99" i="5"/>
  <c r="BW72" i="5"/>
  <c r="BW90" i="5"/>
  <c r="BW152" i="5"/>
  <c r="BW200" i="5"/>
  <c r="BW39" i="5"/>
  <c r="BW176" i="5"/>
  <c r="BW236" i="5"/>
  <c r="BW221" i="5"/>
  <c r="BW231" i="5"/>
  <c r="BW199" i="5"/>
  <c r="BW188" i="5"/>
  <c r="BW179" i="5"/>
  <c r="BW249" i="5"/>
  <c r="BW186" i="5"/>
  <c r="BW204" i="5"/>
  <c r="BW149" i="5"/>
  <c r="BW189" i="5"/>
  <c r="BR174" i="5"/>
  <c r="BR183" i="5"/>
  <c r="BR243" i="5"/>
  <c r="BR10" i="5"/>
  <c r="BR230" i="5"/>
  <c r="BR203" i="5"/>
  <c r="BR205" i="5"/>
  <c r="BR168" i="5"/>
  <c r="BR241" i="5"/>
  <c r="BR213" i="5"/>
  <c r="BR185" i="5"/>
  <c r="BR162" i="5"/>
  <c r="BR109" i="5"/>
  <c r="BR181" i="5"/>
  <c r="BR240" i="5"/>
  <c r="BR159" i="5"/>
  <c r="BR225" i="5"/>
  <c r="BR244" i="5"/>
  <c r="BR81" i="5"/>
  <c r="BR111" i="5"/>
  <c r="BR84" i="5"/>
  <c r="BR218" i="5"/>
  <c r="BR198" i="5"/>
  <c r="BR246" i="5"/>
  <c r="BR236" i="5"/>
  <c r="BR212" i="5"/>
  <c r="BR189" i="5"/>
  <c r="BR175" i="5"/>
  <c r="BR179" i="5"/>
  <c r="BR210" i="5"/>
  <c r="BR247" i="5"/>
  <c r="BR170" i="5"/>
  <c r="BR248" i="5"/>
  <c r="BR211" i="5"/>
  <c r="BW114" i="5"/>
  <c r="BW105" i="5"/>
  <c r="BW194" i="5"/>
  <c r="BW191" i="5"/>
  <c r="BW227" i="5"/>
  <c r="BW173" i="5"/>
  <c r="BR235" i="5"/>
  <c r="BW234" i="5"/>
  <c r="BT222" i="5"/>
  <c r="BR229" i="5"/>
  <c r="BW111" i="5"/>
  <c r="BW216" i="5"/>
  <c r="BR228" i="5"/>
  <c r="BT216" i="5"/>
  <c r="BT218" i="5"/>
  <c r="BT192" i="5"/>
  <c r="BT235" i="5"/>
  <c r="BT226" i="5"/>
  <c r="BT238" i="5"/>
  <c r="BT140" i="5"/>
  <c r="BT165" i="5"/>
  <c r="BT230" i="5"/>
  <c r="BT193" i="5"/>
  <c r="BT155" i="5"/>
  <c r="BT150" i="5"/>
  <c r="BT143" i="5"/>
  <c r="BT240" i="5"/>
  <c r="BT188" i="5"/>
  <c r="BT205" i="5"/>
  <c r="BT154" i="5"/>
  <c r="BT197" i="5"/>
  <c r="BT170" i="5"/>
  <c r="BT121" i="5"/>
  <c r="BT122" i="5"/>
  <c r="BT168" i="5"/>
  <c r="BT187" i="5"/>
  <c r="BT231" i="5"/>
  <c r="BT247" i="5"/>
  <c r="BO208" i="5"/>
  <c r="BO241" i="5"/>
  <c r="BO199" i="5"/>
  <c r="BO118" i="5"/>
  <c r="BO225" i="5"/>
  <c r="BO242" i="5"/>
  <c r="BO248" i="5"/>
  <c r="BO132" i="5"/>
  <c r="BO127" i="5"/>
  <c r="BO114" i="5"/>
  <c r="BO192" i="5"/>
  <c r="BO244" i="5"/>
  <c r="BO220" i="5"/>
  <c r="BO197" i="5"/>
  <c r="BO153" i="5"/>
  <c r="BO229" i="5"/>
  <c r="BO184" i="5"/>
  <c r="BO92" i="5"/>
  <c r="BO214" i="5"/>
  <c r="BO219" i="5"/>
  <c r="BO212" i="5"/>
  <c r="BO173" i="5"/>
  <c r="BW157" i="5"/>
  <c r="BW211" i="5"/>
  <c r="BW193" i="5"/>
  <c r="BW243" i="5"/>
  <c r="BT241" i="5"/>
  <c r="BR197" i="5"/>
  <c r="BR217" i="5"/>
  <c r="BJ186" i="5"/>
  <c r="BJ224" i="5"/>
  <c r="BJ193" i="5"/>
  <c r="BJ239" i="5"/>
  <c r="BJ138" i="5"/>
  <c r="BJ98" i="5"/>
  <c r="BJ103" i="5"/>
  <c r="BJ109" i="5"/>
  <c r="BJ215" i="5"/>
  <c r="BJ168" i="5"/>
  <c r="BJ81" i="5"/>
  <c r="BJ227" i="5"/>
  <c r="BJ214" i="5"/>
  <c r="BW16" i="5"/>
  <c r="BW27" i="5"/>
  <c r="BW23" i="5"/>
  <c r="BW132" i="5"/>
  <c r="BW82" i="5"/>
  <c r="BW140" i="5"/>
  <c r="BW148" i="5"/>
  <c r="BW177" i="5"/>
  <c r="BT108" i="5"/>
  <c r="BR116" i="5"/>
  <c r="BW102" i="5"/>
  <c r="BW241" i="5"/>
  <c r="BT246" i="5"/>
  <c r="BT166" i="5"/>
  <c r="BT171" i="5"/>
  <c r="BW218" i="5"/>
  <c r="BW235" i="5"/>
  <c r="BO147" i="5"/>
  <c r="BW163" i="5"/>
  <c r="BW174" i="5"/>
  <c r="BT202" i="5"/>
  <c r="BO215" i="5"/>
  <c r="BT219" i="5"/>
  <c r="BW161" i="5"/>
  <c r="BR167" i="5"/>
  <c r="BW146" i="5"/>
  <c r="BT204" i="5"/>
  <c r="BJ194" i="5"/>
  <c r="BW201" i="5"/>
  <c r="BW183" i="5"/>
  <c r="BW196" i="5"/>
  <c r="BW209" i="5"/>
  <c r="BW20" i="5"/>
  <c r="BW47" i="5"/>
  <c r="BW65" i="5"/>
  <c r="BW14" i="5"/>
  <c r="BW46" i="5"/>
  <c r="BW117" i="5"/>
  <c r="BW53" i="5"/>
  <c r="BW93" i="5"/>
  <c r="BW78" i="5"/>
  <c r="BW43" i="5"/>
  <c r="BW92" i="5"/>
  <c r="BW134" i="5"/>
  <c r="BR178" i="5"/>
  <c r="BR100" i="5"/>
  <c r="BW155" i="5"/>
  <c r="BW172" i="5"/>
  <c r="BR231" i="5"/>
  <c r="BW118" i="5"/>
  <c r="BR201" i="5"/>
  <c r="BW215" i="5"/>
  <c r="BO149" i="5"/>
  <c r="BO113" i="5"/>
  <c r="BR194" i="5"/>
  <c r="BT229" i="5"/>
  <c r="CG224" i="5"/>
  <c r="CG235" i="5"/>
  <c r="CG218" i="5"/>
  <c r="CG201" i="5"/>
  <c r="CG157" i="5"/>
  <c r="CG89" i="5"/>
  <c r="CG191" i="5"/>
  <c r="CG147" i="5"/>
  <c r="CG170" i="5"/>
  <c r="CG153" i="5"/>
  <c r="CG210" i="5"/>
  <c r="CG197" i="5"/>
  <c r="CG243" i="5"/>
  <c r="CG216" i="5"/>
  <c r="CG202" i="5"/>
  <c r="CG103" i="5"/>
  <c r="CG217" i="5"/>
  <c r="AG24" i="6"/>
  <c r="BW35" i="5"/>
  <c r="BW100" i="5"/>
  <c r="BW81" i="5"/>
  <c r="BW75" i="5"/>
  <c r="BR117" i="5"/>
  <c r="BR173" i="5"/>
  <c r="BT133" i="5"/>
  <c r="BT153" i="5"/>
  <c r="BT162" i="5"/>
  <c r="BW165" i="5"/>
  <c r="BR169" i="5"/>
  <c r="BT182" i="5"/>
  <c r="BT156" i="5"/>
  <c r="BT191" i="5"/>
  <c r="BW108" i="5"/>
  <c r="BO160" i="5"/>
  <c r="BR158" i="5"/>
  <c r="BT217" i="5"/>
  <c r="BR222" i="5"/>
  <c r="BT245" i="5"/>
  <c r="BW167" i="5"/>
  <c r="BO234" i="5"/>
  <c r="BW239" i="5"/>
  <c r="BW247" i="5"/>
  <c r="BW113" i="5"/>
  <c r="BT132" i="5"/>
  <c r="BR142" i="5"/>
  <c r="BW226" i="5"/>
  <c r="BO226" i="5"/>
  <c r="BJ197" i="5"/>
  <c r="BL229" i="5"/>
  <c r="BL216" i="5"/>
  <c r="BL212" i="5"/>
  <c r="BM236" i="5"/>
  <c r="BM241" i="5"/>
  <c r="BM239" i="5"/>
  <c r="BM226" i="5"/>
  <c r="BM192" i="5"/>
  <c r="BM184" i="5"/>
  <c r="BM221" i="5"/>
  <c r="BM205" i="5"/>
  <c r="CA227" i="5"/>
  <c r="CA10" i="5"/>
  <c r="BQ206" i="5"/>
  <c r="BQ174" i="5"/>
  <c r="BQ220" i="5"/>
  <c r="BQ224" i="5"/>
  <c r="BQ207" i="5"/>
  <c r="BQ196" i="5"/>
  <c r="BQ228" i="5"/>
  <c r="BQ193" i="5"/>
  <c r="BQ242" i="5"/>
  <c r="BQ208" i="5"/>
  <c r="BL204" i="5"/>
  <c r="CC172" i="5"/>
  <c r="CC182" i="5"/>
  <c r="BZ248" i="5"/>
  <c r="BZ242" i="5"/>
  <c r="BM210" i="5"/>
  <c r="BH201" i="5"/>
  <c r="BH219" i="5"/>
  <c r="BL188" i="5"/>
  <c r="CC238" i="5"/>
  <c r="BM233" i="5"/>
  <c r="BM240" i="5"/>
  <c r="BS160" i="5"/>
  <c r="CC193" i="5"/>
  <c r="BL201" i="5"/>
  <c r="BZ216" i="5"/>
  <c r="CC146" i="5"/>
  <c r="BL143" i="5"/>
  <c r="BS148" i="5"/>
  <c r="BM160" i="5"/>
  <c r="BZ164" i="5"/>
  <c r="BS132" i="5"/>
  <c r="BL112" i="5"/>
  <c r="BQ144" i="5"/>
  <c r="BL183" i="5"/>
  <c r="BL197" i="5"/>
  <c r="BL220" i="5"/>
  <c r="BL234" i="5"/>
  <c r="BQ244" i="5"/>
  <c r="BM229" i="5"/>
  <c r="BM223" i="5"/>
  <c r="BS228" i="5"/>
  <c r="CA187" i="5"/>
  <c r="BL224" i="5"/>
  <c r="BM202" i="5"/>
  <c r="BH169" i="5"/>
  <c r="BS100" i="5"/>
  <c r="BS122" i="5"/>
  <c r="CC107" i="5"/>
  <c r="BS142" i="5"/>
  <c r="BL150" i="5"/>
  <c r="CC134" i="5"/>
  <c r="BL155" i="5"/>
  <c r="BM234" i="5"/>
  <c r="BZ175" i="5"/>
  <c r="BL193" i="5"/>
  <c r="BM217" i="5"/>
  <c r="BQ221" i="5"/>
  <c r="BQ225" i="5"/>
  <c r="CC236" i="5"/>
  <c r="BL244" i="5"/>
  <c r="BS154" i="5"/>
  <c r="BL213" i="5"/>
  <c r="BM230" i="5"/>
  <c r="BQ164" i="5"/>
  <c r="CA148" i="5"/>
  <c r="BM165" i="5"/>
  <c r="BZ132" i="5"/>
  <c r="CA112" i="5"/>
  <c r="BQ131" i="5"/>
  <c r="BL140" i="5"/>
  <c r="CA197" i="5"/>
  <c r="BQ202" i="5"/>
  <c r="BL209" i="5"/>
  <c r="BQ214" i="5"/>
  <c r="CA220" i="5"/>
  <c r="BH197" i="5"/>
  <c r="BZ246" i="5"/>
  <c r="CA231" i="5"/>
  <c r="BL235" i="5"/>
  <c r="CA189" i="5"/>
  <c r="BL211" i="5"/>
  <c r="BM216" i="5"/>
  <c r="AN3" i="5"/>
  <c r="BP182" i="5"/>
  <c r="BP183" i="5"/>
  <c r="BP222" i="5"/>
  <c r="BP234" i="5"/>
  <c r="BP232" i="5"/>
  <c r="BP173" i="5"/>
  <c r="BP176" i="5"/>
  <c r="BP10" i="5"/>
  <c r="BP180" i="5"/>
  <c r="BM154" i="5"/>
  <c r="BM171" i="5"/>
  <c r="BL180" i="5"/>
  <c r="BL217" i="5"/>
  <c r="BZ244" i="5"/>
  <c r="BQ128" i="5"/>
  <c r="BL158" i="5"/>
  <c r="BM169" i="5"/>
  <c r="BQ189" i="5"/>
  <c r="BQ249" i="5"/>
  <c r="BL146" i="5"/>
  <c r="BZ154" i="5"/>
  <c r="BQ194" i="5"/>
  <c r="BS213" i="5"/>
  <c r="BS151" i="5"/>
  <c r="BL160" i="5"/>
  <c r="BH161" i="5"/>
  <c r="BM148" i="5"/>
  <c r="BM145" i="5"/>
  <c r="BQ139" i="5"/>
  <c r="BL159" i="5"/>
  <c r="CA209" i="5"/>
  <c r="BL215" i="5"/>
  <c r="CC225" i="5"/>
  <c r="CF240" i="5"/>
  <c r="BL246" i="5"/>
  <c r="BQ191" i="5"/>
  <c r="BM247" i="5"/>
  <c r="BQ234" i="5"/>
  <c r="CC223" i="5"/>
  <c r="BH206" i="5"/>
  <c r="BQ176" i="5"/>
  <c r="BM214" i="5"/>
  <c r="CC222" i="5"/>
  <c r="BH226" i="5"/>
  <c r="BX233" i="5"/>
  <c r="CB237" i="5"/>
  <c r="BN10" i="5"/>
  <c r="CB249" i="5"/>
  <c r="BX202" i="5"/>
  <c r="BI219" i="5"/>
  <c r="CB238" i="5"/>
  <c r="BI197" i="5"/>
  <c r="BY10" i="5"/>
  <c r="BN212" i="5"/>
  <c r="BX244" i="5"/>
  <c r="BI193" i="5"/>
  <c r="CI205" i="5"/>
  <c r="BN203" i="5"/>
  <c r="BX215" i="5"/>
  <c r="BI180" i="5"/>
  <c r="BN205" i="5"/>
  <c r="BX217" i="5"/>
  <c r="CI204" i="5"/>
  <c r="BI228" i="5"/>
  <c r="BX236" i="5"/>
  <c r="BN239" i="5"/>
  <c r="CH241" i="5"/>
  <c r="BX197" i="5"/>
  <c r="BI214" i="5"/>
  <c r="BI183" i="5"/>
  <c r="BX176" i="5"/>
  <c r="BI220" i="5"/>
  <c r="BI174" i="5"/>
  <c r="BI206" i="5"/>
  <c r="BN156" i="5"/>
  <c r="BX180" i="5"/>
  <c r="BX173" i="5"/>
  <c r="BN213" i="5"/>
  <c r="CI244" i="5"/>
  <c r="BI227" i="5"/>
  <c r="BI242" i="5"/>
  <c r="CH183" i="5"/>
  <c r="CI165" i="5"/>
  <c r="CH178" i="5"/>
  <c r="CI213" i="5"/>
  <c r="CI243" i="5"/>
  <c r="BV10" i="5"/>
  <c r="CF32" i="5"/>
  <c r="BS16" i="5"/>
  <c r="BS48" i="5"/>
  <c r="CF50" i="5"/>
  <c r="BS69" i="5"/>
  <c r="BS51" i="5"/>
  <c r="CF12" i="5"/>
  <c r="BS27" i="5"/>
  <c r="BZ61" i="5"/>
  <c r="BZ27" i="5"/>
  <c r="BS78" i="5"/>
  <c r="CF101" i="5"/>
  <c r="BS72" i="5"/>
  <c r="CF76" i="5"/>
  <c r="BZ108" i="5"/>
  <c r="CF133" i="5"/>
  <c r="CF140" i="5"/>
  <c r="BS31" i="5"/>
  <c r="BZ33" i="5"/>
  <c r="BZ71" i="5"/>
  <c r="BS110" i="5"/>
  <c r="BS126" i="5"/>
  <c r="BS47" i="5"/>
  <c r="CC66" i="5"/>
  <c r="BS65" i="5"/>
  <c r="CF54" i="5"/>
  <c r="BS90" i="5"/>
  <c r="BZ105" i="5"/>
  <c r="BS119" i="5"/>
  <c r="CF134" i="5"/>
  <c r="BJ137" i="5"/>
  <c r="CC91" i="5"/>
  <c r="CC154" i="5"/>
  <c r="BS185" i="5"/>
  <c r="CC77" i="5"/>
  <c r="BZ90" i="5"/>
  <c r="CF92" i="5"/>
  <c r="CC101" i="5"/>
  <c r="BJ116" i="5"/>
  <c r="BH134" i="5"/>
  <c r="BS138" i="5"/>
  <c r="CC142" i="5"/>
  <c r="BH145" i="5"/>
  <c r="BZ149" i="5"/>
  <c r="BJ152" i="5"/>
  <c r="BH159" i="5"/>
  <c r="CF161" i="5"/>
  <c r="BJ166" i="5"/>
  <c r="CF175" i="5"/>
  <c r="CC180" i="5"/>
  <c r="CC187" i="5"/>
  <c r="BZ100" i="5"/>
  <c r="CG143" i="5"/>
  <c r="BH158" i="5"/>
  <c r="BH171" i="5"/>
  <c r="CG178" i="5"/>
  <c r="BZ188" i="5"/>
  <c r="CF190" i="5"/>
  <c r="BS97" i="5"/>
  <c r="CF112" i="5"/>
  <c r="BJ115" i="5"/>
  <c r="CG84" i="5"/>
  <c r="CG109" i="5"/>
  <c r="BJ124" i="5"/>
  <c r="BZ84" i="5"/>
  <c r="BS124" i="5"/>
  <c r="BZ94" i="5"/>
  <c r="CG106" i="5"/>
  <c r="BS94" i="5"/>
  <c r="CG120" i="5"/>
  <c r="CC136" i="5"/>
  <c r="BJ144" i="5"/>
  <c r="BJ153" i="5"/>
  <c r="CG162" i="5"/>
  <c r="CC177" i="5"/>
  <c r="BS180" i="5"/>
  <c r="CG182" i="5"/>
  <c r="BZ185" i="5"/>
  <c r="BZ119" i="5"/>
  <c r="BS131" i="5"/>
  <c r="CF154" i="5"/>
  <c r="BZ180" i="5"/>
  <c r="BJ199" i="5"/>
  <c r="BJ202" i="5"/>
  <c r="BJ212" i="5"/>
  <c r="BZ214" i="5"/>
  <c r="BZ219" i="5"/>
  <c r="CG226" i="5"/>
  <c r="BZ237" i="5"/>
  <c r="CF128" i="5"/>
  <c r="CG154" i="5"/>
  <c r="BJ187" i="5"/>
  <c r="BS208" i="5"/>
  <c r="CF213" i="5"/>
  <c r="CG240" i="5"/>
  <c r="CC247" i="5"/>
  <c r="BZ168" i="5"/>
  <c r="BJ177" i="5"/>
  <c r="BZ187" i="5"/>
  <c r="CG192" i="5"/>
  <c r="CC203" i="5"/>
  <c r="CG212" i="5"/>
  <c r="CC217" i="5"/>
  <c r="BJ225" i="5"/>
  <c r="BJ236" i="5"/>
  <c r="BH246" i="5"/>
  <c r="BJ248" i="5"/>
  <c r="BJ145" i="5"/>
  <c r="CF162" i="5"/>
  <c r="BZ159" i="5"/>
  <c r="CC181" i="5"/>
  <c r="BZ217" i="5"/>
  <c r="CF232" i="5"/>
  <c r="BH196" i="5"/>
  <c r="CG225" i="5"/>
  <c r="BK194" i="5"/>
  <c r="BK225" i="5"/>
  <c r="CF227" i="5"/>
  <c r="BH234" i="5"/>
  <c r="BY242" i="5"/>
  <c r="BJ243" i="5"/>
  <c r="BJ209" i="5"/>
  <c r="BY176" i="5"/>
  <c r="BS218" i="5"/>
  <c r="BS190" i="5"/>
  <c r="CF233" i="5"/>
  <c r="CF236" i="5"/>
  <c r="BD3" i="5"/>
  <c r="CF246" i="5"/>
  <c r="CF203" i="5"/>
  <c r="CF247" i="5"/>
  <c r="CF228" i="5"/>
  <c r="CF176" i="5"/>
  <c r="CF206" i="5"/>
  <c r="CF238" i="5"/>
  <c r="CF239" i="5"/>
  <c r="CF242" i="5"/>
  <c r="CF183" i="5"/>
  <c r="CF249" i="5"/>
  <c r="CF214" i="5"/>
  <c r="CF119" i="5"/>
  <c r="CF131" i="5"/>
  <c r="CF159" i="5"/>
  <c r="CF173" i="5"/>
  <c r="CF217" i="5"/>
  <c r="CF204" i="5"/>
  <c r="CF186" i="5"/>
  <c r="CF210" i="5"/>
  <c r="CF226" i="5"/>
  <c r="CF196" i="5"/>
  <c r="CF144" i="5"/>
  <c r="CF147" i="5"/>
  <c r="CF211" i="5"/>
  <c r="CF229" i="5"/>
  <c r="CF222" i="5"/>
  <c r="CF157" i="5"/>
  <c r="CF243" i="5"/>
  <c r="CF209" i="5"/>
  <c r="CF185" i="5"/>
  <c r="CF241" i="5"/>
  <c r="CF208" i="5"/>
  <c r="CF163" i="5"/>
  <c r="CF245" i="5"/>
  <c r="CF219" i="5"/>
  <c r="CF244" i="5"/>
  <c r="CF220" i="5"/>
  <c r="CF135" i="5"/>
  <c r="CF142" i="5"/>
  <c r="CF197" i="5"/>
  <c r="AX3" i="5"/>
  <c r="BZ183" i="5"/>
  <c r="BZ218" i="5"/>
  <c r="BZ235" i="5"/>
  <c r="BZ201" i="5"/>
  <c r="BZ10" i="5"/>
  <c r="BZ240" i="5"/>
  <c r="BZ148" i="5"/>
  <c r="BZ234" i="5"/>
  <c r="BZ239" i="5"/>
  <c r="BZ174" i="5"/>
  <c r="BZ209" i="5"/>
  <c r="BZ190" i="5"/>
  <c r="BZ192" i="5"/>
  <c r="BZ177" i="5"/>
  <c r="BZ211" i="5"/>
  <c r="BZ172" i="5"/>
  <c r="BZ207" i="5"/>
  <c r="BZ191" i="5"/>
  <c r="BZ236" i="5"/>
  <c r="BZ206" i="5"/>
  <c r="BZ156" i="5"/>
  <c r="BZ145" i="5"/>
  <c r="BZ215" i="5"/>
  <c r="BZ170" i="5"/>
  <c r="BZ241" i="5"/>
  <c r="BZ198" i="5"/>
  <c r="BZ233" i="5"/>
  <c r="BZ203" i="5"/>
  <c r="BZ238" i="5"/>
  <c r="BZ197" i="5"/>
  <c r="BZ181" i="5"/>
  <c r="BZ199" i="5"/>
  <c r="BA3" i="5"/>
  <c r="CC219" i="5"/>
  <c r="CC202" i="5"/>
  <c r="CC240" i="5"/>
  <c r="CC10" i="5"/>
  <c r="CC175" i="5"/>
  <c r="CC196" i="5"/>
  <c r="CC243" i="5"/>
  <c r="CC229" i="5"/>
  <c r="CC201" i="5"/>
  <c r="CC195" i="5"/>
  <c r="CC199" i="5"/>
  <c r="CC245" i="5"/>
  <c r="CC213" i="5"/>
  <c r="CC249" i="5"/>
  <c r="CC211" i="5"/>
  <c r="CC143" i="5"/>
  <c r="CC209" i="5"/>
  <c r="CC169" i="5"/>
  <c r="CC215" i="5"/>
  <c r="CC176" i="5"/>
  <c r="CC155" i="5"/>
  <c r="CC248" i="5"/>
  <c r="CC184" i="5"/>
  <c r="CC208" i="5"/>
  <c r="CC226" i="5"/>
  <c r="CC190" i="5"/>
  <c r="CC198" i="5"/>
  <c r="CC145" i="5"/>
  <c r="CC161" i="5"/>
  <c r="CC214" i="5"/>
  <c r="CC170" i="5"/>
  <c r="CC232" i="5"/>
  <c r="CF10" i="5"/>
  <c r="AQ3" i="5"/>
  <c r="BS234" i="5"/>
  <c r="BS248" i="5"/>
  <c r="BS206" i="5"/>
  <c r="BS200" i="5"/>
  <c r="BS181" i="5"/>
  <c r="BS247" i="5"/>
  <c r="BS211" i="5"/>
  <c r="BS242" i="5"/>
  <c r="BS217" i="5"/>
  <c r="BS209" i="5"/>
  <c r="BS134" i="5"/>
  <c r="BS112" i="5"/>
  <c r="BS241" i="5"/>
  <c r="BS239" i="5"/>
  <c r="BS220" i="5"/>
  <c r="BS170" i="5"/>
  <c r="BS221" i="5"/>
  <c r="BS224" i="5"/>
  <c r="BS155" i="5"/>
  <c r="BS140" i="5"/>
  <c r="BS175" i="5"/>
  <c r="BS232" i="5"/>
  <c r="BS212" i="5"/>
  <c r="BS168" i="5"/>
  <c r="BS207" i="5"/>
  <c r="BS198" i="5"/>
  <c r="BS184" i="5"/>
  <c r="BS10" i="5"/>
  <c r="BS238" i="5"/>
  <c r="BS215" i="5"/>
  <c r="BS183" i="5"/>
  <c r="BS145" i="5"/>
  <c r="BS229" i="5"/>
  <c r="BS177" i="5"/>
  <c r="BS236" i="5"/>
  <c r="BS196" i="5"/>
  <c r="BS98" i="5"/>
  <c r="BS210" i="5"/>
  <c r="BS159" i="5"/>
  <c r="BZ210" i="5"/>
  <c r="CF167" i="5"/>
  <c r="CF215" i="5"/>
  <c r="CF199" i="5"/>
  <c r="BZ204" i="5"/>
  <c r="BZ178" i="5"/>
  <c r="CC233" i="5"/>
  <c r="BE3" i="5"/>
  <c r="CG238" i="5"/>
  <c r="CG248" i="5"/>
  <c r="CG206" i="5"/>
  <c r="CG220" i="5"/>
  <c r="CG193" i="5"/>
  <c r="CG209" i="5"/>
  <c r="CG204" i="5"/>
  <c r="CG207" i="5"/>
  <c r="CG245" i="5"/>
  <c r="CG233" i="5"/>
  <c r="CG198" i="5"/>
  <c r="CG219" i="5"/>
  <c r="CG142" i="5"/>
  <c r="CG159" i="5"/>
  <c r="CG242" i="5"/>
  <c r="CG241" i="5"/>
  <c r="CG239" i="5"/>
  <c r="CG199" i="5"/>
  <c r="CG167" i="5"/>
  <c r="CG145" i="5"/>
  <c r="CG222" i="5"/>
  <c r="CG213" i="5"/>
  <c r="CG194" i="5"/>
  <c r="CG203" i="5"/>
  <c r="CG180" i="5"/>
  <c r="CG174" i="5"/>
  <c r="CG227" i="5"/>
  <c r="CG249" i="5"/>
  <c r="CG228" i="5"/>
  <c r="CG236" i="5"/>
  <c r="CG223" i="5"/>
  <c r="CG247" i="5"/>
  <c r="CF223" i="5"/>
  <c r="CF248" i="5"/>
  <c r="CC237" i="5"/>
  <c r="AH3" i="5"/>
  <c r="BJ234" i="5"/>
  <c r="BJ10" i="5"/>
  <c r="BJ229" i="5"/>
  <c r="BJ223" i="5"/>
  <c r="BJ183" i="5"/>
  <c r="BJ210" i="5"/>
  <c r="BJ237" i="5"/>
  <c r="BJ230" i="5"/>
  <c r="BJ195" i="5"/>
  <c r="BJ171" i="5"/>
  <c r="BJ159" i="5"/>
  <c r="BJ233" i="5"/>
  <c r="BJ206" i="5"/>
  <c r="BJ220" i="5"/>
  <c r="BJ204" i="5"/>
  <c r="BJ242" i="5"/>
  <c r="BJ240" i="5"/>
  <c r="BJ232" i="5"/>
  <c r="BJ150" i="5"/>
  <c r="BJ164" i="5"/>
  <c r="BJ216" i="5"/>
  <c r="BJ200" i="5"/>
  <c r="BJ246" i="5"/>
  <c r="BJ222" i="5"/>
  <c r="BJ245" i="5"/>
  <c r="BJ158" i="5"/>
  <c r="BJ139" i="5"/>
  <c r="BJ174" i="5"/>
  <c r="BJ207" i="5"/>
  <c r="BJ196" i="5"/>
  <c r="BJ231" i="5"/>
  <c r="BJ203" i="5"/>
  <c r="BJ244" i="5"/>
  <c r="BJ249" i="5"/>
  <c r="BH10" i="5"/>
  <c r="BZ247" i="5"/>
  <c r="CG10" i="5"/>
  <c r="BS235" i="5"/>
  <c r="BZ227" i="5"/>
  <c r="BS205" i="5"/>
  <c r="BS216" i="5"/>
  <c r="BS204" i="5"/>
  <c r="BH174" i="5"/>
  <c r="BH157" i="5"/>
  <c r="BH223" i="5"/>
  <c r="BH176" i="5"/>
  <c r="BH199" i="5"/>
  <c r="BH182" i="5"/>
  <c r="BH180" i="5"/>
  <c r="BH240" i="5"/>
  <c r="BH162" i="5"/>
  <c r="BH237" i="5"/>
  <c r="BH228" i="5"/>
  <c r="BH153" i="5"/>
  <c r="BH218" i="5"/>
  <c r="BH164" i="5"/>
  <c r="BH212" i="5"/>
  <c r="BH230" i="5"/>
  <c r="BH215" i="5"/>
  <c r="BH222" i="5"/>
  <c r="BH227" i="5"/>
  <c r="BH149" i="5"/>
  <c r="BH238" i="5"/>
  <c r="BH203" i="5"/>
  <c r="BH235" i="5"/>
  <c r="BH213" i="5"/>
  <c r="BH243" i="5"/>
  <c r="BH192" i="5"/>
  <c r="BH131" i="5"/>
  <c r="BH233" i="5"/>
  <c r="BZ249" i="5"/>
  <c r="BS28" i="5"/>
  <c r="CF27" i="5"/>
  <c r="BS21" i="5"/>
  <c r="CF47" i="5"/>
  <c r="BS63" i="5"/>
  <c r="BS19" i="5"/>
  <c r="CF21" i="5"/>
  <c r="CF39" i="5"/>
  <c r="BS56" i="5"/>
  <c r="CF60" i="5"/>
  <c r="CF33" i="5"/>
  <c r="BZ86" i="5"/>
  <c r="BZ54" i="5"/>
  <c r="BS83" i="5"/>
  <c r="BS130" i="5"/>
  <c r="BZ137" i="5"/>
  <c r="BZ35" i="5"/>
  <c r="BZ77" i="5"/>
  <c r="CF79" i="5"/>
  <c r="CC111" i="5"/>
  <c r="CC127" i="5"/>
  <c r="BZ68" i="5"/>
  <c r="BS70" i="5"/>
  <c r="CC72" i="5"/>
  <c r="BZ79" i="5"/>
  <c r="BZ67" i="5"/>
  <c r="CF69" i="5"/>
  <c r="BZ41" i="5"/>
  <c r="CF59" i="5"/>
  <c r="BZ73" i="5"/>
  <c r="CC60" i="5"/>
  <c r="BJ75" i="5"/>
  <c r="BS84" i="5"/>
  <c r="BJ92" i="5"/>
  <c r="BH107" i="5"/>
  <c r="BS111" i="5"/>
  <c r="BZ123" i="5"/>
  <c r="CC125" i="5"/>
  <c r="BJ134" i="5"/>
  <c r="CF87" i="5"/>
  <c r="BS103" i="5"/>
  <c r="CF117" i="5"/>
  <c r="BJ120" i="5"/>
  <c r="BJ135" i="5"/>
  <c r="CC151" i="5"/>
  <c r="BS167" i="5"/>
  <c r="BS182" i="5"/>
  <c r="BZ98" i="5"/>
  <c r="BS117" i="5"/>
  <c r="BS120" i="5"/>
  <c r="CF127" i="5"/>
  <c r="BS135" i="5"/>
  <c r="CG141" i="5"/>
  <c r="BZ146" i="5"/>
  <c r="CG155" i="5"/>
  <c r="BZ169" i="5"/>
  <c r="CF172" i="5"/>
  <c r="BS191" i="5"/>
  <c r="CF75" i="5"/>
  <c r="BJ102" i="5"/>
  <c r="CC114" i="5"/>
  <c r="BJ143" i="5"/>
  <c r="BS146" i="5"/>
  <c r="BJ155" i="5"/>
  <c r="CG172" i="5"/>
  <c r="CG184" i="5"/>
  <c r="BJ190" i="5"/>
  <c r="CC76" i="5"/>
  <c r="BH99" i="5"/>
  <c r="BZ107" i="5"/>
  <c r="CF109" i="5"/>
  <c r="BZ116" i="5"/>
  <c r="BJ73" i="5"/>
  <c r="CF96" i="5"/>
  <c r="CF99" i="5"/>
  <c r="BS116" i="5"/>
  <c r="CC71" i="5"/>
  <c r="BZ131" i="5"/>
  <c r="CG81" i="5"/>
  <c r="BS91" i="5"/>
  <c r="BJ96" i="5"/>
  <c r="BJ106" i="5"/>
  <c r="CG135" i="5"/>
  <c r="BH141" i="5"/>
  <c r="BZ147" i="5"/>
  <c r="CF149" i="5"/>
  <c r="BJ162" i="5"/>
  <c r="CF166" i="5"/>
  <c r="CC171" i="5"/>
  <c r="BS174" i="5"/>
  <c r="CG176" i="5"/>
  <c r="BJ182" i="5"/>
  <c r="CG186" i="5"/>
  <c r="BS189" i="5"/>
  <c r="CF151" i="5"/>
  <c r="CF189" i="5"/>
  <c r="BH198" i="5"/>
  <c r="BS203" i="5"/>
  <c r="CF205" i="5"/>
  <c r="BJ226" i="5"/>
  <c r="CG230" i="5"/>
  <c r="BJ154" i="5"/>
  <c r="BZ160" i="5"/>
  <c r="BH163" i="5"/>
  <c r="CG165" i="5"/>
  <c r="CF170" i="5"/>
  <c r="CC178" i="5"/>
  <c r="CC188" i="5"/>
  <c r="CF212" i="5"/>
  <c r="BS230" i="5"/>
  <c r="BS244" i="5"/>
  <c r="BH247" i="5"/>
  <c r="CF145" i="5"/>
  <c r="BJ148" i="5"/>
  <c r="CC152" i="5"/>
  <c r="BZ165" i="5"/>
  <c r="CF198" i="5"/>
  <c r="CG200" i="5"/>
  <c r="BH224" i="5"/>
  <c r="CG229" i="5"/>
  <c r="CG164" i="5"/>
  <c r="BJ142" i="5"/>
  <c r="CG119" i="5"/>
  <c r="BZ193" i="5"/>
  <c r="BH200" i="5"/>
  <c r="CG171" i="5"/>
  <c r="CF191" i="5"/>
  <c r="BZ194" i="5"/>
  <c r="CG246" i="5"/>
  <c r="BK10" i="5"/>
  <c r="CC212" i="5"/>
  <c r="AW3" i="5"/>
  <c r="BY239" i="5"/>
  <c r="BY233" i="5"/>
  <c r="BY217" i="5"/>
  <c r="BY204" i="5"/>
  <c r="BY174" i="5"/>
  <c r="BY186" i="5"/>
  <c r="BY203" i="5"/>
  <c r="BY215" i="5"/>
  <c r="BY248" i="5"/>
  <c r="BY185" i="5"/>
  <c r="BY191" i="5"/>
  <c r="BY171" i="5"/>
  <c r="BY237" i="5"/>
  <c r="BY225" i="5"/>
  <c r="BY246" i="5"/>
  <c r="BY193" i="5"/>
  <c r="BY240" i="5"/>
  <c r="BY249" i="5"/>
  <c r="BY224" i="5"/>
  <c r="BY207" i="5"/>
  <c r="BY245" i="5"/>
  <c r="BY236" i="5"/>
  <c r="BY198" i="5"/>
  <c r="BY244" i="5"/>
  <c r="BY219" i="5"/>
  <c r="BY214" i="5"/>
  <c r="BY142" i="5"/>
  <c r="BY159" i="5"/>
  <c r="BY148" i="5"/>
  <c r="BY234" i="5"/>
  <c r="BY213" i="5"/>
  <c r="BY206" i="5"/>
  <c r="BY238" i="5"/>
  <c r="BY210" i="5"/>
  <c r="BY196" i="5"/>
  <c r="BY209" i="5"/>
  <c r="BY241" i="5"/>
  <c r="BY208" i="5"/>
  <c r="BY180" i="5"/>
  <c r="BY163" i="5"/>
  <c r="BH220" i="5"/>
  <c r="BK227" i="5"/>
  <c r="BY183" i="5"/>
  <c r="BK181" i="5"/>
  <c r="CC205" i="5"/>
  <c r="BH217" i="5"/>
  <c r="BZ220" i="5"/>
  <c r="BS172" i="5"/>
  <c r="CF180" i="5"/>
  <c r="CG215" i="5"/>
  <c r="CC230" i="5"/>
  <c r="BY228" i="5"/>
  <c r="CC231" i="5"/>
  <c r="AY3" i="5"/>
  <c r="CA248" i="5"/>
  <c r="CA238" i="5"/>
  <c r="CA168" i="5"/>
  <c r="CA249" i="5"/>
  <c r="CA170" i="5"/>
  <c r="CA205" i="5"/>
  <c r="CA221" i="5"/>
  <c r="CA241" i="5"/>
  <c r="CA224" i="5"/>
  <c r="CA155" i="5"/>
  <c r="CA140" i="5"/>
  <c r="CA143" i="5"/>
  <c r="CA243" i="5"/>
  <c r="CA237" i="5"/>
  <c r="CA232" i="5"/>
  <c r="CA200" i="5"/>
  <c r="CA212" i="5"/>
  <c r="CA207" i="5"/>
  <c r="CA198" i="5"/>
  <c r="CA184" i="5"/>
  <c r="CA234" i="5"/>
  <c r="CA215" i="5"/>
  <c r="CA247" i="5"/>
  <c r="CA185" i="5"/>
  <c r="CA178" i="5"/>
  <c r="CA132" i="5"/>
  <c r="CA145" i="5"/>
  <c r="CA160" i="5"/>
  <c r="CA161" i="5"/>
  <c r="CA199" i="5"/>
  <c r="CA229" i="5"/>
  <c r="CA186" i="5"/>
  <c r="CA177" i="5"/>
  <c r="CA236" i="5"/>
  <c r="CA225" i="5"/>
  <c r="CA211" i="5"/>
  <c r="CA235" i="5"/>
  <c r="CA239" i="5"/>
  <c r="CA154" i="5"/>
  <c r="CA213" i="5"/>
  <c r="CA216" i="5"/>
  <c r="CA228" i="5"/>
  <c r="CA192" i="5"/>
  <c r="CA246" i="5"/>
  <c r="CA125" i="5"/>
  <c r="CA165" i="5"/>
  <c r="BS26" i="5"/>
  <c r="BS30" i="5"/>
  <c r="CF34" i="5"/>
  <c r="BS45" i="5"/>
  <c r="BS64" i="5"/>
  <c r="BS13" i="5"/>
  <c r="CF17" i="5"/>
  <c r="CF41" i="5"/>
  <c r="BZ63" i="5"/>
  <c r="CF65" i="5"/>
  <c r="BS24" i="5"/>
  <c r="BS75" i="5"/>
  <c r="BS89" i="5"/>
  <c r="CF110" i="5"/>
  <c r="BZ130" i="5"/>
  <c r="BZ31" i="5"/>
  <c r="BZ52" i="5"/>
  <c r="BZ83" i="5"/>
  <c r="CF85" i="5"/>
  <c r="CF122" i="5"/>
  <c r="CF49" i="5"/>
  <c r="BS54" i="5"/>
  <c r="BZ56" i="5"/>
  <c r="CF58" i="5"/>
  <c r="BZ91" i="5"/>
  <c r="BS121" i="5"/>
  <c r="CF125" i="5"/>
  <c r="CF28" i="5"/>
  <c r="CF51" i="5"/>
  <c r="BS68" i="5"/>
  <c r="BZ82" i="5"/>
  <c r="CF46" i="5"/>
  <c r="BZ65" i="5"/>
  <c r="BS46" i="5"/>
  <c r="CC58" i="5"/>
  <c r="CC63" i="5"/>
  <c r="CF72" i="5"/>
  <c r="BZ89" i="5"/>
  <c r="CC97" i="5"/>
  <c r="BS102" i="5"/>
  <c r="BZ111" i="5"/>
  <c r="CF113" i="5"/>
  <c r="CF118" i="5"/>
  <c r="CF78" i="5"/>
  <c r="CF105" i="5"/>
  <c r="BS147" i="5"/>
  <c r="BJ161" i="5"/>
  <c r="BH175" i="5"/>
  <c r="BZ182" i="5"/>
  <c r="BH190" i="5"/>
  <c r="BZ85" i="5"/>
  <c r="CF137" i="5"/>
  <c r="BS161" i="5"/>
  <c r="CF73" i="5"/>
  <c r="BZ97" i="5"/>
  <c r="BJ100" i="5"/>
  <c r="CC133" i="5"/>
  <c r="BS152" i="5"/>
  <c r="CC162" i="5"/>
  <c r="CC167" i="5"/>
  <c r="BJ188" i="5"/>
  <c r="CC192" i="5"/>
  <c r="CC74" i="5"/>
  <c r="BH86" i="5"/>
  <c r="CG107" i="5"/>
  <c r="CG116" i="5"/>
  <c r="BJ112" i="5"/>
  <c r="BH72" i="5"/>
  <c r="BJ84" i="5"/>
  <c r="CC110" i="5"/>
  <c r="BZ129" i="5"/>
  <c r="BJ94" i="5"/>
  <c r="CF103" i="5"/>
  <c r="BS79" i="5"/>
  <c r="BZ81" i="5"/>
  <c r="CF93" i="5"/>
  <c r="CC122" i="5"/>
  <c r="CG128" i="5"/>
  <c r="BZ133" i="5"/>
  <c r="BJ157" i="5"/>
  <c r="BJ185" i="5"/>
  <c r="CF177" i="5"/>
  <c r="CF187" i="5"/>
  <c r="BZ195" i="5"/>
  <c r="BJ201" i="5"/>
  <c r="BZ208" i="5"/>
  <c r="BJ219" i="5"/>
  <c r="CC228" i="5"/>
  <c r="BS240" i="5"/>
  <c r="BH123" i="5"/>
  <c r="CG151" i="5"/>
  <c r="CG160" i="5"/>
  <c r="CG168" i="5"/>
  <c r="BH194" i="5"/>
  <c r="CF200" i="5"/>
  <c r="CC210" i="5"/>
  <c r="CC220" i="5"/>
  <c r="BS223" i="5"/>
  <c r="CF237" i="5"/>
  <c r="BZ189" i="5"/>
  <c r="BZ221" i="5"/>
  <c r="CG234" i="5"/>
  <c r="CC242" i="5"/>
  <c r="BJ163" i="5"/>
  <c r="BS165" i="5"/>
  <c r="BS125" i="5"/>
  <c r="CF139" i="5"/>
  <c r="CG144" i="5"/>
  <c r="BZ245" i="5"/>
  <c r="AI3" i="5"/>
  <c r="BK247" i="5"/>
  <c r="BK234" i="5"/>
  <c r="BK198" i="5"/>
  <c r="BK207" i="5"/>
  <c r="BK172" i="5"/>
  <c r="BK209" i="5"/>
  <c r="BK216" i="5"/>
  <c r="BK196" i="5"/>
  <c r="BK240" i="5"/>
  <c r="BK174" i="5"/>
  <c r="BK204" i="5"/>
  <c r="BK218" i="5"/>
  <c r="BK183" i="5"/>
  <c r="BK159" i="5"/>
  <c r="BK224" i="5"/>
  <c r="BK211" i="5"/>
  <c r="BK245" i="5"/>
  <c r="BK190" i="5"/>
  <c r="BK139" i="5"/>
  <c r="BK242" i="5"/>
  <c r="BK186" i="5"/>
  <c r="BK237" i="5"/>
  <c r="BK222" i="5"/>
  <c r="BK217" i="5"/>
  <c r="BK147" i="5"/>
  <c r="BK164" i="5"/>
  <c r="BK202" i="5"/>
  <c r="BK220" i="5"/>
  <c r="BK170" i="5"/>
  <c r="BK221" i="5"/>
  <c r="BK239" i="5"/>
  <c r="BK155" i="5"/>
  <c r="BK114" i="5"/>
  <c r="BK140" i="5"/>
  <c r="BK148" i="5"/>
  <c r="BK184" i="5"/>
  <c r="BK236" i="5"/>
  <c r="BK215" i="5"/>
  <c r="BK206" i="5"/>
  <c r="BK145" i="5"/>
  <c r="BH241" i="5"/>
  <c r="CF235" i="5"/>
  <c r="BK248" i="5"/>
  <c r="CC157" i="5"/>
  <c r="BH209" i="5"/>
  <c r="CF224" i="5"/>
  <c r="CG183" i="5"/>
  <c r="BJ170" i="5"/>
  <c r="BH231" i="5"/>
  <c r="BH245" i="5"/>
  <c r="BH232" i="5"/>
  <c r="AM3" i="5"/>
  <c r="BO232" i="5"/>
  <c r="BO237" i="5"/>
  <c r="BO246" i="5"/>
  <c r="BO213" i="5"/>
  <c r="BO175" i="5"/>
  <c r="BO245" i="5"/>
  <c r="BO230" i="5"/>
  <c r="BO169" i="5"/>
  <c r="BO178" i="5"/>
  <c r="BO240" i="5"/>
  <c r="BO206" i="5"/>
  <c r="BO228" i="5"/>
  <c r="BO231" i="5"/>
  <c r="BO217" i="5"/>
  <c r="BO157" i="5"/>
  <c r="BO223" i="5"/>
  <c r="BO126" i="5"/>
  <c r="BO204" i="5"/>
  <c r="BO191" i="5"/>
  <c r="BO10" i="5"/>
  <c r="BO238" i="5"/>
  <c r="BO222" i="5"/>
  <c r="BO193" i="5"/>
  <c r="BO243" i="5"/>
  <c r="BO201" i="5"/>
  <c r="BO141" i="5"/>
  <c r="BO166" i="5"/>
  <c r="BO205" i="5"/>
  <c r="BO202" i="5"/>
  <c r="BO182" i="5"/>
  <c r="BO209" i="5"/>
  <c r="BO190" i="5"/>
  <c r="BO249" i="5"/>
  <c r="BO189" i="5"/>
  <c r="BO158" i="5"/>
  <c r="BO152" i="5"/>
  <c r="BZ14" i="5"/>
  <c r="CF16" i="5"/>
  <c r="BZ30" i="5"/>
  <c r="BZ45" i="5"/>
  <c r="BZ64" i="5"/>
  <c r="CF38" i="5"/>
  <c r="BS53" i="5"/>
  <c r="CF57" i="5"/>
  <c r="BS11" i="5"/>
  <c r="CC61" i="5"/>
  <c r="CF14" i="5"/>
  <c r="CF24" i="5"/>
  <c r="CF26" i="5"/>
  <c r="CC17" i="5"/>
  <c r="CF42" i="5"/>
  <c r="BS61" i="5"/>
  <c r="BZ43" i="5"/>
  <c r="CC51" i="5"/>
  <c r="BZ29" i="5"/>
  <c r="CC36" i="5"/>
  <c r="BS50" i="5"/>
  <c r="BZ88" i="5"/>
  <c r="BH103" i="5"/>
  <c r="BJ113" i="5"/>
  <c r="BJ118" i="5"/>
  <c r="BJ126" i="5"/>
  <c r="BJ136" i="5"/>
  <c r="CC38" i="5"/>
  <c r="BS52" i="5"/>
  <c r="BZ80" i="5"/>
  <c r="CF82" i="5"/>
  <c r="CC89" i="5"/>
  <c r="CF107" i="5"/>
  <c r="BJ117" i="5"/>
  <c r="BZ121" i="5"/>
  <c r="BZ24" i="5"/>
  <c r="BZ47" i="5"/>
  <c r="CG49" i="5"/>
  <c r="BS71" i="5"/>
  <c r="BJ76" i="5"/>
  <c r="CG82" i="5"/>
  <c r="BZ49" i="5"/>
  <c r="BZ44" i="5"/>
  <c r="BS49" i="5"/>
  <c r="BS44" i="5"/>
  <c r="BZ46" i="5"/>
  <c r="CF48" i="5"/>
  <c r="BZ62" i="5"/>
  <c r="BS67" i="5"/>
  <c r="BH45" i="5"/>
  <c r="BS73" i="5"/>
  <c r="BZ75" i="5"/>
  <c r="BJ78" i="5"/>
  <c r="CC82" i="5"/>
  <c r="CC87" i="5"/>
  <c r="CG92" i="5"/>
  <c r="BJ95" i="5"/>
  <c r="CF136" i="5"/>
  <c r="CF95" i="5"/>
  <c r="BZ120" i="5"/>
  <c r="BZ128" i="5"/>
  <c r="BS133" i="5"/>
  <c r="BZ135" i="5"/>
  <c r="CC140" i="5"/>
  <c r="BH143" i="5"/>
  <c r="CG149" i="5"/>
  <c r="CF156" i="5"/>
  <c r="BS163" i="5"/>
  <c r="BH188" i="5"/>
  <c r="CC94" i="5"/>
  <c r="BS128" i="5"/>
  <c r="BS149" i="5"/>
  <c r="BS156" i="5"/>
  <c r="BH168" i="5"/>
  <c r="BS173" i="5"/>
  <c r="BJ178" i="5"/>
  <c r="CF184" i="5"/>
  <c r="CC189" i="5"/>
  <c r="CC88" i="5"/>
  <c r="CG97" i="5"/>
  <c r="BZ102" i="5"/>
  <c r="BH121" i="5"/>
  <c r="BZ143" i="5"/>
  <c r="BZ152" i="5"/>
  <c r="BZ155" i="5"/>
  <c r="CF160" i="5"/>
  <c r="CF165" i="5"/>
  <c r="CG175" i="5"/>
  <c r="BS178" i="5"/>
  <c r="BH183" i="5"/>
  <c r="BH193" i="5"/>
  <c r="BS80" i="5"/>
  <c r="BS82" i="5"/>
  <c r="CF86" i="5"/>
  <c r="BS107" i="5"/>
  <c r="BH126" i="5"/>
  <c r="CG96" i="5"/>
  <c r="BZ96" i="5"/>
  <c r="BZ106" i="5"/>
  <c r="BJ111" i="5"/>
  <c r="BS96" i="5"/>
  <c r="CC104" i="5"/>
  <c r="CF138" i="5"/>
  <c r="BH146" i="5"/>
  <c r="BZ162" i="5"/>
  <c r="BZ167" i="5"/>
  <c r="CF169" i="5"/>
  <c r="BS193" i="5"/>
  <c r="CG195" i="5"/>
  <c r="CG208" i="5"/>
  <c r="CF216" i="5"/>
  <c r="CF221" i="5"/>
  <c r="BS237" i="5"/>
  <c r="BH249" i="5"/>
  <c r="BJ192" i="5"/>
  <c r="BZ196" i="5"/>
  <c r="CG205" i="5"/>
  <c r="CG244" i="5"/>
  <c r="CG148" i="5"/>
  <c r="BJ151" i="5"/>
  <c r="BS187" i="5"/>
  <c r="BS199" i="5"/>
  <c r="BS201" i="5"/>
  <c r="BZ205" i="5"/>
  <c r="CF207" i="5"/>
  <c r="BZ212" i="5"/>
  <c r="BJ147" i="5"/>
  <c r="BH144" i="5"/>
  <c r="BH173" i="5"/>
  <c r="BZ142" i="5"/>
  <c r="CC156" i="5"/>
  <c r="BS188" i="5"/>
  <c r="BS197" i="5"/>
  <c r="CF202" i="5"/>
  <c r="BS192" i="5"/>
  <c r="BZ225" i="5"/>
  <c r="BJ228" i="5"/>
  <c r="CC244" i="5"/>
  <c r="BK243" i="5"/>
  <c r="CC200" i="5"/>
  <c r="BY227" i="5"/>
  <c r="BS227" i="5"/>
  <c r="BS249" i="5"/>
  <c r="CC234" i="5"/>
  <c r="BK210" i="5"/>
  <c r="BY243" i="5"/>
  <c r="BH185" i="5"/>
  <c r="BK197" i="5"/>
  <c r="CF174" i="5"/>
  <c r="BJ181" i="5"/>
  <c r="BJ218" i="5"/>
  <c r="BY220" i="5"/>
  <c r="BZ224" i="5"/>
  <c r="BJ167" i="5"/>
  <c r="BZ229" i="5"/>
  <c r="CC216" i="5"/>
  <c r="BJ217" i="5"/>
  <c r="BJ247" i="5"/>
  <c r="BF3" i="5"/>
  <c r="CH238" i="5"/>
  <c r="CH248" i="5"/>
  <c r="CH213" i="5"/>
  <c r="CH174" i="5"/>
  <c r="CH201" i="5"/>
  <c r="CH10" i="5"/>
  <c r="CH244" i="5"/>
  <c r="CH194" i="5"/>
  <c r="BT10" i="5"/>
  <c r="BL221" i="5"/>
  <c r="AK3" i="5"/>
  <c r="BM200" i="5"/>
  <c r="BM198" i="5"/>
  <c r="BM249" i="5"/>
  <c r="BL198" i="5"/>
  <c r="BT211" i="5"/>
  <c r="CH222" i="5"/>
  <c r="BT225" i="5"/>
  <c r="CH197" i="5"/>
  <c r="BR207" i="5"/>
  <c r="BR242" i="5"/>
  <c r="BL175" i="5"/>
  <c r="CH181" i="5"/>
  <c r="CH231" i="5"/>
  <c r="BL168" i="5"/>
  <c r="BT177" i="5"/>
  <c r="CE208" i="5"/>
  <c r="CH229" i="5"/>
  <c r="CE169" i="5"/>
  <c r="BL181" i="5"/>
  <c r="BL200" i="5"/>
  <c r="BT199" i="5"/>
  <c r="BM218" i="5"/>
  <c r="AO3" i="5"/>
  <c r="BQ233" i="5"/>
  <c r="BQ246" i="5"/>
  <c r="BQ209" i="5"/>
  <c r="BR238" i="5"/>
  <c r="CE239" i="5"/>
  <c r="BM248" i="5"/>
  <c r="CH247" i="5"/>
  <c r="CH131" i="5"/>
  <c r="CH246" i="5"/>
  <c r="CH192" i="5"/>
  <c r="AR3" i="5"/>
  <c r="BT213" i="5"/>
  <c r="BT184" i="5"/>
  <c r="CH198" i="5"/>
  <c r="CH228" i="5"/>
  <c r="AJ3" i="5"/>
  <c r="BL240" i="5"/>
  <c r="BL225" i="5"/>
  <c r="BL239" i="5"/>
  <c r="BL228" i="5"/>
  <c r="BC3" i="5"/>
  <c r="CE246" i="5"/>
  <c r="CE233" i="5"/>
  <c r="CE206" i="5"/>
  <c r="CE242" i="5"/>
  <c r="CE10" i="5"/>
  <c r="CE223" i="5"/>
  <c r="CE195" i="5"/>
  <c r="BT198" i="5"/>
  <c r="BT175" i="5"/>
  <c r="BM175" i="5"/>
  <c r="CE203" i="5"/>
  <c r="BR209" i="5"/>
  <c r="CE219" i="5"/>
  <c r="BT181" i="5"/>
  <c r="CH200" i="5"/>
  <c r="CH215" i="5"/>
  <c r="CE232" i="5"/>
  <c r="AU3" i="5"/>
  <c r="BW246" i="5"/>
  <c r="BW233" i="5"/>
  <c r="BW10" i="5"/>
  <c r="BW178" i="5"/>
  <c r="BU241" i="5"/>
  <c r="CH237" i="5"/>
  <c r="BT248" i="5"/>
  <c r="BM238" i="5"/>
  <c r="AG3" i="5"/>
  <c r="BI10" i="5"/>
  <c r="BI246" i="5"/>
  <c r="BI237" i="5"/>
  <c r="BI231" i="5"/>
  <c r="BI203" i="5"/>
  <c r="BI185" i="5"/>
  <c r="BI233" i="5"/>
  <c r="CH249" i="5"/>
  <c r="BB3" i="5"/>
  <c r="CD10" i="5"/>
  <c r="CD182" i="5"/>
  <c r="CD239" i="5"/>
  <c r="CD242" i="5"/>
  <c r="BT239" i="5"/>
  <c r="CH195" i="5"/>
  <c r="CH208" i="5"/>
  <c r="CH187" i="5"/>
  <c r="CH206" i="5"/>
  <c r="AP3" i="5"/>
  <c r="BR234" i="5"/>
  <c r="BR239" i="5"/>
  <c r="BR215" i="5"/>
  <c r="BR172" i="5"/>
  <c r="BR227" i="5"/>
  <c r="BT236" i="5"/>
  <c r="BR245" i="5"/>
  <c r="BM10" i="5"/>
  <c r="CE158" i="5"/>
  <c r="CH191" i="5"/>
  <c r="CE244" i="5"/>
  <c r="BR196" i="5"/>
  <c r="BQ185" i="5"/>
  <c r="BL210" i="5"/>
  <c r="CE240" i="5"/>
  <c r="CH172" i="5"/>
  <c r="CE182" i="5"/>
  <c r="BL207" i="5"/>
  <c r="CE217" i="5"/>
  <c r="BM201" i="5"/>
  <c r="BQ215" i="5"/>
  <c r="BQ203" i="5"/>
  <c r="BT220" i="5"/>
  <c r="BT221" i="5"/>
  <c r="BW232" i="5"/>
  <c r="CH143" i="5"/>
  <c r="CH145" i="5"/>
  <c r="CH234" i="5"/>
  <c r="BL10" i="5"/>
  <c r="BM225" i="5"/>
  <c r="BL187" i="5"/>
  <c r="BR186" i="5"/>
  <c r="BM194" i="5"/>
  <c r="BL205" i="5"/>
  <c r="BT210" i="5"/>
  <c r="BT207" i="5"/>
  <c r="BR220" i="5"/>
  <c r="BM168" i="5"/>
  <c r="BT201" i="5"/>
  <c r="BR206" i="5"/>
  <c r="BL218" i="5"/>
  <c r="BT200" i="5"/>
  <c r="BR233" i="5"/>
  <c r="BL247" i="5"/>
  <c r="BR224" i="5"/>
  <c r="AS3" i="5"/>
  <c r="BU249" i="5"/>
  <c r="BU216" i="5"/>
  <c r="BU214" i="5"/>
  <c r="AZ3" i="5"/>
  <c r="CB231" i="5"/>
  <c r="CB243" i="5"/>
  <c r="CB218" i="5"/>
  <c r="CB181" i="5"/>
  <c r="CB168" i="5"/>
  <c r="CB216" i="5"/>
  <c r="CB221" i="5"/>
  <c r="CB199" i="5"/>
  <c r="BU237" i="5"/>
  <c r="CD232" i="5"/>
  <c r="BP233" i="5"/>
  <c r="BP197" i="5"/>
  <c r="CI10" i="5"/>
  <c r="BP246" i="5"/>
  <c r="BN200" i="5"/>
  <c r="BX246" i="5"/>
  <c r="CI231" i="5"/>
  <c r="BX234" i="5"/>
  <c r="A23" i="6"/>
  <c r="A20" i="6"/>
  <c r="BV6" i="5" l="1"/>
  <c r="BV4" i="5" s="1"/>
  <c r="BN5" i="5"/>
  <c r="BN3" i="5" s="1"/>
  <c r="BN6" i="5"/>
  <c r="BN4" i="5" s="1"/>
  <c r="BR5" i="5"/>
  <c r="BR3" i="5" s="1"/>
  <c r="BQ6" i="5"/>
  <c r="BQ4" i="5" s="1"/>
  <c r="BP6" i="5"/>
  <c r="BP4" i="5" s="1"/>
  <c r="CB6" i="5"/>
  <c r="CB4" i="5" s="1"/>
  <c r="BU5" i="5"/>
  <c r="BU3" i="5" s="1"/>
  <c r="BR6" i="5"/>
  <c r="BR4" i="5" s="1"/>
  <c r="BQ5" i="5"/>
  <c r="BQ3" i="5" s="1"/>
  <c r="D29" i="6" a="1"/>
  <c r="D29" i="6" s="1"/>
  <c r="D30" i="6" s="1"/>
  <c r="D31" i="6" s="1"/>
  <c r="BX6" i="5"/>
  <c r="BX4" i="5" s="1"/>
  <c r="CA6" i="5"/>
  <c r="CA4" i="5" s="1"/>
  <c r="CA5" i="5"/>
  <c r="CA3" i="5" s="1"/>
  <c r="BY6" i="5"/>
  <c r="BY4" i="5" s="1"/>
  <c r="D3" i="6" a="1"/>
  <c r="M3" i="6" s="1"/>
  <c r="BV5" i="5"/>
  <c r="BV3" i="5" s="1"/>
  <c r="CF5" i="5"/>
  <c r="CF3" i="5" s="1"/>
  <c r="CF6" i="5"/>
  <c r="CF4" i="5" s="1"/>
  <c r="BU6" i="5"/>
  <c r="BU4" i="5" s="1"/>
  <c r="BL5" i="5"/>
  <c r="BL3" i="5" s="1"/>
  <c r="BL6" i="5"/>
  <c r="BL4" i="5" s="1"/>
  <c r="BT6" i="5"/>
  <c r="BT4" i="5" s="1"/>
  <c r="BT5" i="5"/>
  <c r="BT3" i="5" s="1"/>
  <c r="BK5" i="5"/>
  <c r="BK3" i="5" s="1"/>
  <c r="BK6" i="5"/>
  <c r="BK4" i="5" s="1"/>
  <c r="BX5" i="5"/>
  <c r="BX3" i="5" s="1"/>
  <c r="BM6" i="5"/>
  <c r="BM4" i="5" s="1"/>
  <c r="BM5" i="5"/>
  <c r="BM3" i="5" s="1"/>
  <c r="BI6" i="5"/>
  <c r="BI4" i="5" s="1"/>
  <c r="BI5" i="5"/>
  <c r="BI3" i="5" s="1"/>
  <c r="BP5" i="5"/>
  <c r="BP3" i="5" s="1"/>
  <c r="CG5" i="5"/>
  <c r="CG3" i="5" s="1"/>
  <c r="CG6" i="5"/>
  <c r="CG4" i="5" s="1"/>
  <c r="BJ6" i="5"/>
  <c r="BJ4" i="5" s="1"/>
  <c r="BJ5" i="5"/>
  <c r="BJ3" i="5" s="1"/>
  <c r="BZ5" i="5"/>
  <c r="BZ3" i="5" s="1"/>
  <c r="BZ6" i="5"/>
  <c r="BZ4" i="5" s="1"/>
  <c r="BY5" i="5"/>
  <c r="BY3" i="5" s="1"/>
  <c r="BS5" i="5"/>
  <c r="BS3" i="5" s="1"/>
  <c r="BS6" i="5"/>
  <c r="BS4" i="5" s="1"/>
  <c r="CB5" i="5"/>
  <c r="CB3" i="5" s="1"/>
  <c r="CI5" i="5"/>
  <c r="CI3" i="5" s="1"/>
  <c r="CI6" i="5"/>
  <c r="CI4" i="5" s="1"/>
  <c r="CH5" i="5"/>
  <c r="CH3" i="5" s="1"/>
  <c r="CH6" i="5"/>
  <c r="CH4" i="5" s="1"/>
  <c r="CD5" i="5"/>
  <c r="CD3" i="5" s="1"/>
  <c r="CD6" i="5"/>
  <c r="CD4" i="5" s="1"/>
  <c r="BW5" i="5"/>
  <c r="BW3" i="5" s="1"/>
  <c r="BW6" i="5"/>
  <c r="BW4" i="5" s="1"/>
  <c r="CE6" i="5"/>
  <c r="CE4" i="5" s="1"/>
  <c r="CE5" i="5"/>
  <c r="CE3" i="5" s="1"/>
  <c r="BO5" i="5"/>
  <c r="BO3" i="5" s="1"/>
  <c r="BO6" i="5"/>
  <c r="BO4" i="5" s="1"/>
  <c r="BH6" i="5"/>
  <c r="BH4" i="5" s="1"/>
  <c r="BH5" i="5"/>
  <c r="BH3" i="5" s="1"/>
  <c r="CC6" i="5"/>
  <c r="CC4" i="5" s="1"/>
  <c r="CC5" i="5"/>
  <c r="CC3" i="5" s="1"/>
  <c r="A24" i="6"/>
  <c r="X3" i="6" l="1"/>
  <c r="S3" i="6"/>
  <c r="H3" i="6"/>
  <c r="V3" i="6"/>
  <c r="F3" i="6"/>
  <c r="K3" i="6"/>
  <c r="J3" i="6"/>
  <c r="Q3" i="6"/>
  <c r="D3" i="6"/>
  <c r="U3" i="6"/>
  <c r="W3" i="6"/>
  <c r="O3" i="6"/>
  <c r="L3" i="6"/>
  <c r="G3" i="6"/>
  <c r="AA3" i="6"/>
  <c r="P3" i="6"/>
  <c r="Z3" i="6"/>
  <c r="R3" i="6"/>
  <c r="E3" i="6"/>
  <c r="T3" i="6"/>
  <c r="I3" i="6"/>
  <c r="Y3" i="6"/>
  <c r="N3" i="6"/>
  <c r="D6" i="6" a="1"/>
  <c r="F6" i="6" l="1"/>
  <c r="H6" i="6"/>
  <c r="G6" i="6"/>
  <c r="X6" i="6"/>
  <c r="S6" i="6"/>
  <c r="Z6" i="6"/>
  <c r="K6" i="6"/>
  <c r="D6" i="6"/>
  <c r="J6" i="6"/>
  <c r="Y6" i="6"/>
  <c r="T6" i="6"/>
  <c r="L6" i="6"/>
  <c r="M6" i="6"/>
  <c r="N6" i="6"/>
  <c r="I6" i="6"/>
  <c r="O6" i="6"/>
  <c r="Q6" i="6"/>
  <c r="V6" i="6"/>
  <c r="U6" i="6"/>
  <c r="AA6" i="6"/>
  <c r="W6" i="6"/>
  <c r="P6" i="6"/>
  <c r="R6" i="6"/>
  <c r="E6" i="6"/>
  <c r="E7" i="6" l="1"/>
  <c r="O7" i="6"/>
  <c r="D7" i="6"/>
  <c r="R7" i="6"/>
  <c r="I7" i="6"/>
  <c r="K7" i="6"/>
  <c r="P7" i="6"/>
  <c r="N7" i="6"/>
  <c r="Z7" i="6"/>
  <c r="W7" i="6"/>
  <c r="M7" i="6"/>
  <c r="S7" i="6"/>
  <c r="AA7" i="6"/>
  <c r="L7" i="6"/>
  <c r="X7" i="6"/>
  <c r="U7" i="6"/>
  <c r="T7" i="6"/>
  <c r="G7" i="6"/>
  <c r="V7" i="6"/>
  <c r="Y7" i="6"/>
  <c r="H7" i="6"/>
  <c r="Q7" i="6"/>
  <c r="J7" i="6"/>
  <c r="F7" i="6"/>
  <c r="AD45" i="6" l="1"/>
  <c r="AF45" i="6" s="1"/>
  <c r="S12" i="6" l="1"/>
  <c r="S11" i="6"/>
  <c r="Y11" i="6"/>
  <c r="Y12" i="6"/>
  <c r="H12" i="6"/>
  <c r="H11" i="6"/>
  <c r="D11" i="6"/>
  <c r="D12" i="6"/>
  <c r="T11" i="6"/>
  <c r="T12" i="6"/>
  <c r="I12" i="6"/>
  <c r="I11" i="6"/>
  <c r="Z12" i="6"/>
  <c r="Z11" i="6"/>
  <c r="Q12" i="6"/>
  <c r="Q11" i="6"/>
  <c r="V12" i="6"/>
  <c r="V11" i="6"/>
  <c r="G12" i="6"/>
  <c r="G11" i="6"/>
  <c r="P12" i="6"/>
  <c r="P11" i="6"/>
  <c r="AA11" i="6"/>
  <c r="AA12" i="6"/>
  <c r="E11" i="6"/>
  <c r="E12" i="6"/>
  <c r="L11" i="6"/>
  <c r="L12" i="6"/>
  <c r="F11" i="6"/>
  <c r="F12" i="6"/>
  <c r="K11" i="6"/>
  <c r="K12" i="6"/>
  <c r="W12" i="6"/>
  <c r="W11" i="6"/>
  <c r="R11" i="6"/>
  <c r="R12" i="6"/>
  <c r="O11" i="6"/>
  <c r="O12" i="6"/>
  <c r="X12" i="6"/>
  <c r="X11" i="6"/>
  <c r="M12" i="6"/>
  <c r="M11" i="6"/>
  <c r="J12" i="6"/>
  <c r="J11" i="6"/>
  <c r="U12" i="6"/>
  <c r="U11" i="6"/>
  <c r="N11" i="6"/>
  <c r="N12" i="6"/>
  <c r="Z13" i="6" l="1"/>
  <c r="Z14" i="6"/>
  <c r="U14" i="6"/>
  <c r="U13" i="6"/>
  <c r="K13" i="6"/>
  <c r="K14" i="6"/>
  <c r="E14" i="6"/>
  <c r="E13" i="6"/>
  <c r="AA14" i="6"/>
  <c r="AA13" i="6"/>
  <c r="P13" i="6"/>
  <c r="P14" i="6"/>
  <c r="S14" i="6"/>
  <c r="S13" i="6"/>
  <c r="X13" i="6"/>
  <c r="X14" i="6"/>
  <c r="I13" i="6"/>
  <c r="I14" i="6"/>
  <c r="H13" i="6"/>
  <c r="H14" i="6"/>
  <c r="G13" i="6"/>
  <c r="G14" i="6"/>
  <c r="V13" i="6"/>
  <c r="V14" i="6"/>
  <c r="D13" i="6"/>
  <c r="D14" i="6"/>
  <c r="M13" i="6"/>
  <c r="M14" i="6"/>
  <c r="O14" i="6"/>
  <c r="O13" i="6"/>
  <c r="W13" i="6"/>
  <c r="W14" i="6"/>
  <c r="Y13" i="6"/>
  <c r="Y14" i="6"/>
  <c r="J13" i="6"/>
  <c r="J14" i="6"/>
  <c r="R13" i="6"/>
  <c r="R14" i="6"/>
  <c r="Q13" i="6"/>
  <c r="Q14" i="6"/>
  <c r="T14" i="6"/>
  <c r="T13" i="6"/>
  <c r="N13" i="6"/>
  <c r="N14" i="6"/>
  <c r="F13" i="6"/>
  <c r="F14" i="6"/>
  <c r="L14" i="6"/>
  <c r="L13" i="6"/>
  <c r="L15" i="6" l="1"/>
  <c r="L16" i="6"/>
  <c r="R16" i="6"/>
  <c r="R15" i="6"/>
  <c r="N16" i="6"/>
  <c r="N15" i="6"/>
  <c r="M16" i="6"/>
  <c r="M15" i="6"/>
  <c r="W16" i="6"/>
  <c r="W15" i="6"/>
  <c r="X16" i="6"/>
  <c r="X15" i="6"/>
  <c r="F16" i="6"/>
  <c r="F15" i="6"/>
  <c r="J15" i="6"/>
  <c r="J16" i="6"/>
  <c r="D16" i="6"/>
  <c r="D15" i="6"/>
  <c r="H15" i="6"/>
  <c r="H16" i="6"/>
  <c r="AA15" i="6"/>
  <c r="AA16" i="6"/>
  <c r="U15" i="6"/>
  <c r="U16" i="6"/>
  <c r="E16" i="6"/>
  <c r="E15" i="6"/>
  <c r="O15" i="6"/>
  <c r="O16" i="6"/>
  <c r="S16" i="6"/>
  <c r="S15" i="6"/>
  <c r="T16" i="6"/>
  <c r="T15" i="6"/>
  <c r="Q16" i="6"/>
  <c r="Q15" i="6"/>
  <c r="Y15" i="6"/>
  <c r="Y16" i="6"/>
  <c r="V16" i="6"/>
  <c r="V15" i="6"/>
  <c r="I15" i="6"/>
  <c r="I16" i="6"/>
  <c r="G15" i="6"/>
  <c r="G16" i="6"/>
  <c r="P16" i="6"/>
  <c r="P15" i="6"/>
  <c r="K15" i="6"/>
  <c r="K16" i="6"/>
  <c r="Z15" i="6"/>
  <c r="Z16" i="6"/>
  <c r="Q30" i="6" l="1"/>
  <c r="Q31" i="6"/>
  <c r="L30" i="6"/>
  <c r="L31" i="6"/>
  <c r="K31" i="6"/>
  <c r="K30" i="6"/>
  <c r="M30" i="6"/>
  <c r="M31" i="6"/>
  <c r="J30" i="6"/>
  <c r="J31" i="6"/>
  <c r="R30" i="6"/>
  <c r="R31" i="6"/>
  <c r="N31" i="6"/>
  <c r="N3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<sst xmlns="http://schemas.openxmlformats.org/spreadsheetml/2006/main" count="229" uniqueCount="144">
  <si>
    <t>G0QA Index</t>
  </si>
  <si>
    <t>GADB Index</t>
  </si>
  <si>
    <t>G0LA Index</t>
  </si>
  <si>
    <t>G0YA Index</t>
  </si>
  <si>
    <t>G1O2 Index</t>
  </si>
  <si>
    <t>G1D0 Index</t>
  </si>
  <si>
    <t>G1L0 Index</t>
  </si>
  <si>
    <t>G1Y0 Index</t>
  </si>
  <si>
    <t>G2O2 Index</t>
  </si>
  <si>
    <t>G2D0 Index</t>
  </si>
  <si>
    <t>G2L0 Index</t>
  </si>
  <si>
    <t>G2Y0 Index</t>
  </si>
  <si>
    <t>SPTR500N Index</t>
  </si>
  <si>
    <t>SX5E Index</t>
  </si>
  <si>
    <t>UKX Index</t>
  </si>
  <si>
    <t>NKY Index</t>
  </si>
  <si>
    <t>EURI1M Curncy</t>
  </si>
  <si>
    <t>GBPI1M Curncy</t>
  </si>
  <si>
    <t>JPYI1M Curncy</t>
  </si>
  <si>
    <t>USD Curncy</t>
  </si>
  <si>
    <t>USDEUR Curncy</t>
  </si>
  <si>
    <t>USDGBP Curncy</t>
  </si>
  <si>
    <t>USDJPY Curncy</t>
  </si>
  <si>
    <t>Dates</t>
  </si>
  <si>
    <t>PX_LAST</t>
  </si>
  <si>
    <t>0-1y US Treasury</t>
  </si>
  <si>
    <t>0-1Yr German Govt</t>
  </si>
  <si>
    <t>0-1y U.K. Gilt</t>
  </si>
  <si>
    <t>0-1 Yr Japan Govt</t>
  </si>
  <si>
    <t>1-3y US Treasury</t>
  </si>
  <si>
    <t>1-3y Germany Govt</t>
  </si>
  <si>
    <t>1-3y U.K. Gilt</t>
  </si>
  <si>
    <t>1-3Yr Japan Govt</t>
  </si>
  <si>
    <t>3-5y US Treasury</t>
  </si>
  <si>
    <t>3-5y Germany Govt</t>
  </si>
  <si>
    <t>3-5y U.K. Gilt</t>
  </si>
  <si>
    <t>3-5 Yr Japan Govt</t>
  </si>
  <si>
    <t>S&amp;P 500 Net TR</t>
  </si>
  <si>
    <t>Euro Stoxx 50 Pr</t>
  </si>
  <si>
    <t>FTSE 100 INDEX</t>
  </si>
  <si>
    <t>NIKKEI 225</t>
  </si>
  <si>
    <t>EUR Fwd Imp Yld 1M</t>
  </si>
  <si>
    <t>GBP Fwd Imp Yld 1M</t>
  </si>
  <si>
    <t>JPY Fwd Imp Yld 1M</t>
  </si>
  <si>
    <t>US Dollar Spot</t>
  </si>
  <si>
    <t>USD-EUR X-RATE</t>
  </si>
  <si>
    <t>USD-GBP X-RATE</t>
  </si>
  <si>
    <t>USD-JPY X-RATE</t>
  </si>
  <si>
    <t>US.GOVT.01</t>
  </si>
  <si>
    <t>DE.GOVT.01</t>
  </si>
  <si>
    <t>UK.GOVT.01</t>
  </si>
  <si>
    <t>JP.GOVT.01</t>
  </si>
  <si>
    <t>US.GOVT.13</t>
  </si>
  <si>
    <t>DE.GOVT.13</t>
  </si>
  <si>
    <t>UK.GOVT.13</t>
  </si>
  <si>
    <t>JP.GOVT.13</t>
  </si>
  <si>
    <t>US.GOVT.35</t>
  </si>
  <si>
    <t>DE.GOVT.35</t>
  </si>
  <si>
    <t>UK.GOVT.35</t>
  </si>
  <si>
    <t>JP.GOVT.35</t>
  </si>
  <si>
    <t>US.EQ</t>
  </si>
  <si>
    <t>EU.EQ</t>
  </si>
  <si>
    <t>UK.EQ</t>
  </si>
  <si>
    <t>JP.EQ</t>
  </si>
  <si>
    <t>USD.FWD</t>
  </si>
  <si>
    <t>EUR.FWD</t>
  </si>
  <si>
    <t>GBP.FWD</t>
  </si>
  <si>
    <t>JPY.FWD</t>
  </si>
  <si>
    <t>USD</t>
  </si>
  <si>
    <t>EUR</t>
  </si>
  <si>
    <t>GBP</t>
  </si>
  <si>
    <t>JPY</t>
  </si>
  <si>
    <t>CASH</t>
  </si>
  <si>
    <t>INDEX</t>
  </si>
  <si>
    <t>FX</t>
  </si>
  <si>
    <t>mean -&gt;</t>
  </si>
  <si>
    <t>stdev -&gt;</t>
  </si>
  <si>
    <t>mean</t>
  </si>
  <si>
    <t>BASE</t>
  </si>
  <si>
    <t>base fx weights</t>
  </si>
  <si>
    <t>fx_ix</t>
  </si>
  <si>
    <t>local</t>
  </si>
  <si>
    <t>usd</t>
  </si>
  <si>
    <t>base</t>
  </si>
  <si>
    <t>portfolio</t>
  </si>
  <si>
    <t>a</t>
  </si>
  <si>
    <t>b</t>
  </si>
  <si>
    <t>bench</t>
  </si>
  <si>
    <t>vol</t>
  </si>
  <si>
    <t>alpha</t>
  </si>
  <si>
    <t>te</t>
  </si>
  <si>
    <t>Local Asset Returns</t>
  </si>
  <si>
    <t>FX returns</t>
  </si>
  <si>
    <t>Base FX rets</t>
  </si>
  <si>
    <t>Asset returns USD</t>
  </si>
  <si>
    <t>Asset returns base</t>
  </si>
  <si>
    <t>Portfolio returns</t>
  </si>
  <si>
    <t>ok?</t>
  </si>
  <si>
    <t>port_wt</t>
  </si>
  <si>
    <t>hedge_wt</t>
  </si>
  <si>
    <t>ub</t>
  </si>
  <si>
    <t>lb</t>
  </si>
  <si>
    <t>now</t>
  </si>
  <si>
    <t>historical</t>
  </si>
  <si>
    <t>scenario</t>
  </si>
  <si>
    <t>budget</t>
  </si>
  <si>
    <t>fwd</t>
  </si>
  <si>
    <t>FI</t>
  </si>
  <si>
    <t>EQ</t>
  </si>
  <si>
    <t>opt</t>
  </si>
  <si>
    <t>target</t>
  </si>
  <si>
    <t>x_opt</t>
  </si>
  <si>
    <t>x_a</t>
  </si>
  <si>
    <t>x_b</t>
  </si>
  <si>
    <t>monthly_ret</t>
  </si>
  <si>
    <t>dur</t>
  </si>
  <si>
    <t>yield</t>
  </si>
  <si>
    <t>mu</t>
  </si>
  <si>
    <t>glb</t>
  </si>
  <si>
    <t>gub</t>
  </si>
  <si>
    <t>port</t>
  </si>
  <si>
    <t>wt</t>
  </si>
  <si>
    <t>.</t>
  </si>
  <si>
    <t>group</t>
  </si>
  <si>
    <t>groups</t>
  </si>
  <si>
    <t>C1A0 Index</t>
  </si>
  <si>
    <t>C2A0 Index</t>
  </si>
  <si>
    <t>UR01 Index</t>
  </si>
  <si>
    <t>UR02 Index</t>
  </si>
  <si>
    <t>asset_name</t>
  </si>
  <si>
    <t>US.CORP.13</t>
  </si>
  <si>
    <t>US.CORP.35</t>
  </si>
  <si>
    <t>UK.CORP.13</t>
  </si>
  <si>
    <t>UK.CORP.35</t>
  </si>
  <si>
    <t>calc_type</t>
  </si>
  <si>
    <t>1-3yr US Corp</t>
  </si>
  <si>
    <t>3-5yr US Corp</t>
  </si>
  <si>
    <t>1-3 Year Sterling Corpor</t>
  </si>
  <si>
    <t>3-5 Year Sterling Corpor</t>
  </si>
  <si>
    <t>GOVT</t>
  </si>
  <si>
    <t>CORP</t>
  </si>
  <si>
    <t>TSFR1M Index</t>
  </si>
  <si>
    <t>usethis</t>
  </si>
  <si>
    <t>LIBOR -&gt; SOFR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</si>
</sst>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yyyy\-mm\-dd"/>
    <numFmt numFmtId="165" formatCode="0%;[Red]\-0%;&quot;-&quot;"/>
    <numFmt numFmtId="166" formatCode="0.00%;[Red]\-0.00%;&quot;-&quot;"/>
    <numFmt numFmtId="167" formatCode="0.00%;\-0.00%;&quot;-&quot;"/>
    <numFmt numFmtId="168" formatCode="0;[Red]\-0;&quot;-&quot;"/>
    <numFmt numFmtId="169" formatCode="0.00;[Red]\-0.00;&quot;-&quot;"/>
    <numFmt numFmtId="170" formatCode="0.00_);[Red]\(0.00\)"/>
    <numFmt numFmtId="171" formatCode="0.0%;[Red]\-0.0%;&quot;-&quot;"/>
    <numFmt numFmtId="177"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color theme="0" tint="-0.249977111117893"/>
      <name val="Calibri"/>
      <family val="2"/>
      <scheme val="minor"/>
    </font>
    <font>
      <sz val="11"/>
      <color theme="1" tint="0.499984740745262"/>
      <name val="Calibri"/>
      <family val="2"/>
      <scheme val="minor"/>
    </font>
    <font>
      <i/>
      <sz val="11"/>
      <color theme="1"/>
      <name val="Calibri"/>
      <family val="2"/>
      <scheme val="minor"/>
    </font>
    <font>
      <b/>
      <sz val="11"/>
      <color theme="3"/>
      <name val="Calibri"/>
      <family val="2"/>
      <scheme val="minor"/>
    </font>
    <font>
      <sz val="11"/>
      <color theme="0" tint="-0.499984740745262"/>
      <name val="Calibri"/>
      <family val="2"/>
      <scheme val="minor"/>
    </font>
  </fonts>
  <fills count="18">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1" tint="0.89999084444715716"/>
        <bgColor indexed="64"/>
      </patternFill>
    </fill>
    <fill>
      <patternFill patternType="solid">
        <fgColor theme="1" tint="0.74999237037263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68">
    <xf numFmtId="0" fontId="0" fillId="0" borderId="0" xfId="0"/>
    <xf numFmtId="0" fontId="0" fillId="0" borderId="0" xfId="0" applyAlignment="1">
      <alignment horizontal="center"/>
    </xf>
    <xf numFmtId="10" fontId="0" fillId="0" borderId="0" xfId="0" applyNumberFormat="1" applyAlignment="1">
      <alignment horizontal="center"/>
    </xf>
    <xf numFmtId="0" fontId="3" fillId="2" borderId="0" xfId="0" applyFont="1" applyFill="1" applyAlignment="1">
      <alignment horizontal="left"/>
    </xf>
    <xf numFmtId="0" fontId="4" fillId="2" borderId="0" xfId="0" applyFont="1" applyFill="1" applyAlignment="1">
      <alignment horizontal="center"/>
    </xf>
    <xf numFmtId="0" fontId="4" fillId="3" borderId="0" xfId="0" applyFont="1" applyFill="1" applyAlignment="1">
      <alignment horizontal="center"/>
    </xf>
    <xf numFmtId="0" fontId="3" fillId="3" borderId="0" xfId="0" applyFont="1" applyFill="1" applyAlignment="1">
      <alignment horizontal="center"/>
    </xf>
    <xf numFmtId="0" fontId="4" fillId="4"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left"/>
    </xf>
    <xf numFmtId="0" fontId="4" fillId="5" borderId="0" xfId="0" applyFont="1" applyFill="1" applyAlignment="1">
      <alignment horizontal="center"/>
    </xf>
    <xf numFmtId="0" fontId="3" fillId="6" borderId="0" xfId="0" applyFont="1" applyFill="1" applyAlignment="1">
      <alignment horizontal="left"/>
    </xf>
    <xf numFmtId="0" fontId="4" fillId="6" borderId="0" xfId="0" applyFont="1" applyFill="1" applyAlignment="1">
      <alignment horizontal="center"/>
    </xf>
    <xf numFmtId="0" fontId="3" fillId="7" borderId="0" xfId="0" applyFont="1" applyFill="1" applyAlignment="1">
      <alignment horizontal="center"/>
    </xf>
    <xf numFmtId="0" fontId="4" fillId="7" borderId="0" xfId="0" applyFont="1" applyFill="1" applyAlignment="1">
      <alignment horizontal="center"/>
    </xf>
    <xf numFmtId="0" fontId="3" fillId="7" borderId="0" xfId="0" applyFont="1" applyFill="1" applyAlignment="1">
      <alignment horizontal="left"/>
    </xf>
    <xf numFmtId="10" fontId="0" fillId="8" borderId="0" xfId="0" applyNumberFormat="1" applyFill="1" applyAlignment="1">
      <alignment horizontal="center"/>
    </xf>
    <xf numFmtId="0" fontId="0" fillId="8" borderId="0" xfId="0" applyFill="1" applyAlignment="1">
      <alignment horizontal="center"/>
    </xf>
    <xf numFmtId="10" fontId="0" fillId="8" borderId="0" xfId="1" applyNumberFormat="1" applyFont="1" applyFill="1" applyAlignment="1">
      <alignment horizontal="center"/>
    </xf>
    <xf numFmtId="0" fontId="5" fillId="0" borderId="0" xfId="0" applyFont="1" applyAlignment="1">
      <alignment horizontal="center"/>
    </xf>
    <xf numFmtId="0" fontId="6" fillId="0" borderId="0" xfId="0" applyFont="1" applyAlignment="1">
      <alignment horizontal="center"/>
    </xf>
    <xf numFmtId="164" fontId="6" fillId="0" borderId="0" xfId="0" applyNumberFormat="1" applyFont="1" applyAlignment="1">
      <alignment horizontal="center"/>
    </xf>
    <xf numFmtId="10" fontId="6" fillId="0" borderId="0" xfId="1" applyNumberFormat="1" applyFont="1" applyAlignment="1">
      <alignment horizontal="center"/>
    </xf>
    <xf numFmtId="10" fontId="6" fillId="0" borderId="0" xfId="0" applyNumberFormat="1" applyFont="1" applyAlignment="1">
      <alignment horizontal="center"/>
    </xf>
    <xf numFmtId="10" fontId="0" fillId="9" borderId="0" xfId="1" applyNumberFormat="1" applyFont="1" applyFill="1" applyAlignment="1">
      <alignment horizontal="center"/>
    </xf>
    <xf numFmtId="166" fontId="0" fillId="8" borderId="0" xfId="0" applyNumberFormat="1" applyFill="1" applyAlignment="1">
      <alignment horizontal="center"/>
    </xf>
    <xf numFmtId="167" fontId="5" fillId="0" borderId="0" xfId="0" applyNumberFormat="1" applyFont="1" applyAlignment="1">
      <alignment horizontal="center"/>
    </xf>
    <xf numFmtId="166" fontId="0" fillId="10" borderId="0" xfId="0" applyNumberFormat="1" applyFill="1" applyAlignment="1">
      <alignment horizontal="center"/>
    </xf>
    <xf numFmtId="165" fontId="0" fillId="10" borderId="0" xfId="0" applyNumberFormat="1" applyFill="1" applyAlignment="1">
      <alignment horizontal="center"/>
    </xf>
    <xf numFmtId="0" fontId="3" fillId="3" borderId="0" xfId="0" applyFont="1" applyFill="1" applyAlignment="1">
      <alignment horizontal="left"/>
    </xf>
    <xf numFmtId="165" fontId="0" fillId="11" borderId="0" xfId="0" applyNumberFormat="1" applyFill="1" applyAlignment="1">
      <alignment horizontal="center"/>
    </xf>
    <xf numFmtId="0" fontId="2" fillId="12" borderId="0" xfId="0" applyFont="1" applyFill="1" applyAlignment="1">
      <alignment horizontal="center"/>
    </xf>
    <xf numFmtId="165" fontId="0" fillId="12" borderId="0" xfId="0" applyNumberFormat="1" applyFill="1" applyAlignment="1">
      <alignment horizontal="center"/>
    </xf>
    <xf numFmtId="166" fontId="7" fillId="8" borderId="0" xfId="0" applyNumberFormat="1" applyFont="1" applyFill="1" applyAlignment="1">
      <alignment horizontal="center"/>
    </xf>
    <xf numFmtId="0" fontId="3" fillId="2" borderId="0" xfId="0" applyFont="1" applyFill="1" applyAlignment="1">
      <alignment horizontal="center"/>
    </xf>
    <xf numFmtId="0" fontId="2" fillId="8" borderId="0" xfId="0" applyFont="1" applyFill="1" applyAlignment="1">
      <alignment horizontal="center"/>
    </xf>
    <xf numFmtId="166" fontId="0" fillId="12" borderId="0" xfId="0" applyNumberFormat="1" applyFill="1" applyAlignment="1">
      <alignment horizontal="center"/>
    </xf>
    <xf numFmtId="165" fontId="0" fillId="8" borderId="0" xfId="0" applyNumberFormat="1" applyFill="1" applyAlignment="1">
      <alignment horizontal="center"/>
    </xf>
    <xf numFmtId="165" fontId="0" fillId="0" borderId="0" xfId="0" applyNumberFormat="1" applyAlignment="1">
      <alignment horizontal="center"/>
    </xf>
    <xf numFmtId="0" fontId="8" fillId="0" borderId="0" xfId="0" applyFont="1" applyAlignment="1">
      <alignment horizontal="center"/>
    </xf>
    <xf numFmtId="165" fontId="0" fillId="13" borderId="0" xfId="0" applyNumberFormat="1" applyFill="1" applyAlignment="1">
      <alignment horizontal="center"/>
    </xf>
    <xf numFmtId="165" fontId="0" fillId="14" borderId="0" xfId="0" applyNumberFormat="1" applyFill="1" applyAlignment="1">
      <alignment horizontal="center"/>
    </xf>
    <xf numFmtId="0" fontId="9" fillId="0" borderId="0" xfId="0" applyFont="1" applyAlignment="1">
      <alignment horizontal="center"/>
    </xf>
    <xf numFmtId="165" fontId="9" fillId="0" borderId="0" xfId="0" applyNumberFormat="1" applyFont="1" applyAlignment="1">
      <alignment horizontal="center"/>
    </xf>
    <xf numFmtId="166" fontId="9" fillId="0" borderId="0" xfId="0" applyNumberFormat="1" applyFont="1" applyAlignment="1">
      <alignment horizontal="center"/>
    </xf>
    <xf numFmtId="168" fontId="9" fillId="0" borderId="0" xfId="0" applyNumberFormat="1" applyFont="1" applyAlignment="1">
      <alignment horizontal="center"/>
    </xf>
    <xf numFmtId="0" fontId="0" fillId="15" borderId="0" xfId="0" applyFill="1" applyAlignment="1">
      <alignment horizontal="center"/>
    </xf>
    <xf numFmtId="0" fontId="4" fillId="15" borderId="0" xfId="0" applyFont="1" applyFill="1" applyAlignment="1">
      <alignment horizontal="center"/>
    </xf>
    <xf numFmtId="0" fontId="0" fillId="4" borderId="0" xfId="0" applyFill="1" applyAlignment="1">
      <alignment horizontal="center"/>
    </xf>
    <xf numFmtId="166" fontId="9" fillId="16" borderId="0" xfId="0" applyNumberFormat="1" applyFont="1" applyFill="1" applyAlignment="1">
      <alignment horizontal="center"/>
    </xf>
    <xf numFmtId="165" fontId="9" fillId="16" borderId="0" xfId="0" applyNumberFormat="1" applyFont="1" applyFill="1" applyAlignment="1">
      <alignment horizontal="center"/>
    </xf>
    <xf numFmtId="165" fontId="4" fillId="4" borderId="0" xfId="0" applyNumberFormat="1" applyFont="1" applyFill="1" applyAlignment="1">
      <alignment horizontal="center"/>
    </xf>
    <xf numFmtId="0" fontId="5" fillId="17" borderId="0" xfId="0" applyFont="1" applyFill="1" applyAlignment="1">
      <alignment horizontal="center"/>
    </xf>
    <xf numFmtId="169" fontId="9" fillId="16" borderId="0" xfId="0" applyNumberFormat="1" applyFont="1" applyFill="1" applyAlignment="1">
      <alignment horizontal="center"/>
    </xf>
    <xf numFmtId="168" fontId="9" fillId="16" borderId="0" xfId="0" applyNumberFormat="1" applyFont="1" applyFill="1" applyAlignment="1">
      <alignment horizontal="center"/>
    </xf>
    <xf numFmtId="170" fontId="9" fillId="16" borderId="0" xfId="0" applyNumberFormat="1" applyFont="1" applyFill="1" applyAlignment="1">
      <alignment horizontal="center"/>
    </xf>
    <xf numFmtId="166" fontId="4" fillId="4" borderId="0" xfId="0" applyNumberFormat="1" applyFont="1" applyFill="1" applyAlignment="1">
      <alignment horizontal="center"/>
    </xf>
    <xf numFmtId="166" fontId="9" fillId="17" borderId="0" xfId="0" applyNumberFormat="1" applyFont="1" applyFill="1" applyAlignment="1">
      <alignment horizontal="center"/>
    </xf>
    <xf numFmtId="0" fontId="0" fillId="17" borderId="0" xfId="0" applyFill="1" applyAlignment="1">
      <alignment horizontal="center"/>
    </xf>
    <xf numFmtId="0" fontId="4" fillId="17" borderId="0" xfId="0" applyFont="1" applyFill="1" applyAlignment="1">
      <alignment horizontal="center"/>
    </xf>
    <xf numFmtId="165" fontId="4" fillId="17" borderId="0" xfId="0" applyNumberFormat="1" applyFont="1" applyFill="1" applyAlignment="1">
      <alignment horizontal="center"/>
    </xf>
    <xf numFmtId="168" fontId="4" fillId="17" borderId="0" xfId="0" applyNumberFormat="1" applyFont="1" applyFill="1" applyAlignment="1">
      <alignment horizontal="center"/>
    </xf>
    <xf numFmtId="171" fontId="9" fillId="17" borderId="0" xfId="0" applyNumberFormat="1" applyFont="1" applyFill="1" applyAlignment="1">
      <alignment horizontal="center"/>
    </xf>
    <xf numFmtId="169" fontId="9" fillId="17" borderId="0" xfId="0" applyNumberFormat="1" applyFont="1" applyFill="1" applyAlignment="1">
      <alignment horizontal="center"/>
    </xf>
    <xf numFmtId="2" fontId="5" fillId="0" borderId="0" xfId="0" applyNumberFormat="1" applyFont="1" applyAlignment="1">
      <alignment horizontal="center"/>
    </xf>
    <xf numFmtId="166" fontId="2" fillId="8" borderId="0" xfId="0" applyNumberFormat="1" applyFont="1" applyFill="1" applyAlignment="1">
      <alignment horizontal="center"/>
    </xf>
    <xf numFmtId="10" fontId="0" fillId="0" borderId="0" xfId="1" applyNumberFormat="1" applyFont="1" applyAlignment="1">
      <alignment horizontal="center"/>
    </xf>
    <xf numFmtId="177" fontId="6" fillId="0" borderId="0" xfId="0" applyNumberFormat="1"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Drop" dropStyle="combo" dx="15" fmlaLink="$A$3" fmlaRange="$C$3:$C$5" sel="2" val="0"/>
</file>

<file path=xl/ctrlProps/ctrlProp2.xml><?xml version="1.0" encoding="utf-8"?>
<formControlPr xmlns="http://schemas.microsoft.com/office/spreadsheetml/2009/9/main" objectType="Drop" dropStyle="combo" dx="15" fmlaLink="port_ix" fmlaRange="$C$20:$C$26" sel="1" val="0"/>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165100</xdr:rowOff>
    </xdr:from>
    <xdr:to>
      <xdr:col>10</xdr:col>
      <xdr:colOff>390525</xdr:colOff>
      <xdr:row>12</xdr:row>
      <xdr:rowOff>95250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90500" y="165100"/>
          <a:ext cx="7820025" cy="221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Disclaimer:</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information does not constitute accounting, tax, legal, investment, consulting or other professional advice or services. CAIM accepts no liability for the impact of any decision made based on the information provided in this document.</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These examples, while using actual historical market data, are illustrative</a:t>
          </a:r>
          <a:r>
            <a:rPr lang="en-US" sz="1100" baseline="0">
              <a:solidFill>
                <a:schemeClr val="dk1"/>
              </a:solidFill>
              <a:effectLst/>
              <a:latin typeface="+mn-lt"/>
              <a:ea typeface="+mn-ea"/>
              <a:cs typeface="+mn-cs"/>
            </a:rPr>
            <a:t> only, and meant to show particular techniques. No asset allocation or portfolio construction decisions should be made using only historical data. Do not use this tool to generate any insights for use in live portfolios.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You agree not to copy, modify, reformat, download, reproduce, transmit or redistribute any data or information found herein, or use any such data or information in a commercial enterprise without obtaining prior written consent.</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88900</xdr:colOff>
      <xdr:row>42</xdr:row>
      <xdr:rowOff>61546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11645900" cy="8062546"/>
        </a:xfrm>
        <a:prstGeom prst="rect">
          <a:avLst/>
        </a:prstGeom>
      </xdr:spPr>
    </xdr:pic>
    <xdr:clientData/>
  </xdr:twoCellAnchor>
  <xdr:twoCellAnchor editAs="oneCell">
    <xdr:from>
      <xdr:col>0</xdr:col>
      <xdr:colOff>0</xdr:colOff>
      <xdr:row>43</xdr:row>
      <xdr:rowOff>-1</xdr:rowOff>
    </xdr:from>
    <xdr:to>
      <xdr:col>12</xdr:col>
      <xdr:colOff>736600</xdr:colOff>
      <xdr:row>81</xdr:row>
      <xdr:rowOff>130280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8737599"/>
          <a:ext cx="10795000" cy="78518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304800</xdr:colOff>
          <xdr:row>3</xdr:row>
          <xdr:rowOff>63500</xdr:rowOff>
        </xdr:from>
        <xdr:to>
          <xdr:col>0</xdr:col>
          <xdr:colOff>1498600</xdr:colOff>
          <xdr:row>4</xdr:row>
          <xdr:rowOff>165100</xdr:rowOff>
        </xdr:to>
        <xdr:sp macro="" textlink="">
          <xdr:nvSpPr>
            <xdr:cNvPr id="3073" name="Drop Down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292100</xdr:colOff>
          <xdr:row>38</xdr:row>
          <xdr:rowOff>101600</xdr:rowOff>
        </xdr:from>
        <xdr:to>
          <xdr:col>1</xdr:col>
          <xdr:colOff>152400</xdr:colOff>
          <xdr:row>40</xdr:row>
          <xdr:rowOff>12700</xdr:rowOff>
        </xdr:to>
        <xdr:sp macro="" textlink="">
          <xdr:nvSpPr>
            <xdr:cNvPr id="3074" name="Drop Down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CAIM">
      <a:dk1>
        <a:srgbClr val="2C2824"/>
      </a:dk1>
      <a:lt1>
        <a:srgbClr val="FFFFFF"/>
      </a:lt1>
      <a:dk2>
        <a:srgbClr val="D12E28"/>
      </a:dk2>
      <a:lt2>
        <a:srgbClr val="69B578"/>
      </a:lt2>
      <a:accent1>
        <a:srgbClr val="28264B"/>
      </a:accent1>
      <a:accent2>
        <a:srgbClr val="9A221D"/>
      </a:accent2>
      <a:accent3>
        <a:srgbClr val="707070"/>
      </a:accent3>
      <a:accent4>
        <a:srgbClr val="548BE9"/>
      </a:accent4>
      <a:accent5>
        <a:srgbClr val="82ACB3"/>
      </a:accent5>
      <a:accent6>
        <a:srgbClr val="E6BE8A"/>
      </a:accent6>
      <a:hlink>
        <a:srgbClr val="675D54"/>
      </a:hlink>
      <a:folHlink>
        <a:srgbClr val="9E9388"/>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
  <sheetViews>
    <sheetView showGridLines="0" workbookViewId="0">
      <selection activeCell="F23" sqref="F2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showGridLines="0" zoomScale="50" zoomScaleNormal="50" workbookViewId="0">
      <selection activeCell="O73" sqref="O73"/>
    </sheetView>
  </sheetViews>
  <sheetFormatPr baseColWidth="10" defaultColWidth="11.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2:AI320"/>
  <sheetViews>
    <sheetView showGridLines="0" tabSelected="1" zoomScaleNormal="100" workbookViewId="0">
      <selection activeCell="A6" sqref="A6"/>
    </sheetView>
  </sheetViews>
  <sheetFormatPr baseColWidth="10" defaultColWidth="10.83203125" defaultRowHeight="15" x14ac:dyDescent="0.2"/>
  <cols>
    <col min="1" max="1" width="19.83203125" style="1" customWidth="1"/>
    <col min="2" max="3" width="10.83203125" style="1"/>
    <col min="4" max="26" width="11" style="1" bestFit="1" customWidth="1"/>
    <col min="27" max="27" width="11.83203125" style="1" bestFit="1" customWidth="1"/>
    <col min="28" max="29" width="11.83203125" style="1" customWidth="1"/>
    <col min="30" max="16384" width="10.83203125" style="1"/>
  </cols>
  <sheetData>
    <row r="2" spans="1:32" x14ac:dyDescent="0.2">
      <c r="A2" s="1" t="s">
        <v>104</v>
      </c>
      <c r="C2" s="34" t="s">
        <v>77</v>
      </c>
      <c r="D2" s="4" t="str">
        <f t="array" ref="D2:AA2">asset_names</f>
        <v>US.GOVT.01</v>
      </c>
      <c r="E2" s="4" t="str">
        <v>US.GOVT.13</v>
      </c>
      <c r="F2" s="4" t="str">
        <v>US.GOVT.35</v>
      </c>
      <c r="G2" s="4" t="str">
        <v>US.CORP.13</v>
      </c>
      <c r="H2" s="4" t="str">
        <v>US.CORP.35</v>
      </c>
      <c r="I2" s="4" t="str">
        <v>DE.GOVT.01</v>
      </c>
      <c r="J2" s="4" t="str">
        <v>DE.GOVT.13</v>
      </c>
      <c r="K2" s="4" t="str">
        <v>DE.GOVT.35</v>
      </c>
      <c r="L2" s="4" t="str">
        <v>UK.GOVT.01</v>
      </c>
      <c r="M2" s="4" t="str">
        <v>UK.GOVT.13</v>
      </c>
      <c r="N2" s="4" t="str">
        <v>UK.GOVT.35</v>
      </c>
      <c r="O2" s="4" t="str">
        <v>UK.CORP.13</v>
      </c>
      <c r="P2" s="4" t="str">
        <v>UK.CORP.35</v>
      </c>
      <c r="Q2" s="4" t="str">
        <v>JP.GOVT.01</v>
      </c>
      <c r="R2" s="4" t="str">
        <v>JP.GOVT.13</v>
      </c>
      <c r="S2" s="4" t="str">
        <v>JP.GOVT.35</v>
      </c>
      <c r="T2" s="4" t="str">
        <v>US.EQ</v>
      </c>
      <c r="U2" s="4" t="str">
        <v>EU.EQ</v>
      </c>
      <c r="V2" s="4" t="str">
        <v>UK.EQ</v>
      </c>
      <c r="W2" s="4" t="str">
        <v>JP.EQ</v>
      </c>
      <c r="X2" s="4" t="str">
        <v>USD.FWD</v>
      </c>
      <c r="Y2" s="4" t="str">
        <v>EUR.FWD</v>
      </c>
      <c r="Z2" s="4" t="str">
        <v>GBP.FWD</v>
      </c>
      <c r="AA2" s="4" t="str">
        <v>JPY.FWD</v>
      </c>
    </row>
    <row r="3" spans="1:32" x14ac:dyDescent="0.2">
      <c r="A3" s="19">
        <v>2</v>
      </c>
      <c r="B3" s="1">
        <v>1</v>
      </c>
      <c r="C3" s="35" t="s">
        <v>103</v>
      </c>
      <c r="D3" s="25">
        <f t="array" ref="D3:AA3">hist_mean_assets</f>
        <v>1.8573900023624024E-2</v>
      </c>
      <c r="E3" s="25">
        <v>2.1228669119849775E-2</v>
      </c>
      <c r="F3" s="25">
        <v>2.9280001423267255E-2</v>
      </c>
      <c r="G3" s="25">
        <v>3.2267560555329089E-2</v>
      </c>
      <c r="H3" s="25">
        <v>4.1320511503990742E-2</v>
      </c>
      <c r="I3" s="25">
        <v>8.9538930977988151E-3</v>
      </c>
      <c r="J3" s="25">
        <v>1.0424292927797563E-2</v>
      </c>
      <c r="K3" s="25">
        <v>1.5984456858278318E-2</v>
      </c>
      <c r="L3" s="25">
        <v>1.6534659932049944E-2</v>
      </c>
      <c r="M3" s="25">
        <v>2.0441471174454051E-2</v>
      </c>
      <c r="N3" s="25">
        <v>2.6257027837796709E-2</v>
      </c>
      <c r="O3" s="25">
        <v>3.3912762090645199E-2</v>
      </c>
      <c r="P3" s="25">
        <v>4.0215610535899282E-2</v>
      </c>
      <c r="Q3" s="25">
        <v>7.4330002730360611E-4</v>
      </c>
      <c r="R3" s="25">
        <v>1.6699802710924416E-3</v>
      </c>
      <c r="S3" s="25">
        <v>4.080322844195905E-3</v>
      </c>
      <c r="T3" s="25">
        <v>0.11592139395451762</v>
      </c>
      <c r="U3" s="25">
        <v>3.9265721020454558E-2</v>
      </c>
      <c r="V3" s="25">
        <v>3.5817997791250056E-2</v>
      </c>
      <c r="W3" s="25">
        <v>7.9787953077035567E-2</v>
      </c>
      <c r="X3" s="25">
        <v>1.8931858324145345E-2</v>
      </c>
      <c r="Y3" s="25">
        <v>9.2134627924602697E-3</v>
      </c>
      <c r="Z3" s="25">
        <v>1.8654969736042304E-2</v>
      </c>
      <c r="AA3" s="25">
        <v>-5.9438801064159996E-4</v>
      </c>
    </row>
    <row r="4" spans="1:32" x14ac:dyDescent="0.2">
      <c r="B4" s="1">
        <v>2</v>
      </c>
      <c r="C4" s="35" t="s">
        <v>102</v>
      </c>
      <c r="D4" s="25">
        <f t="array" ref="D4:AA4">yields_now%</f>
        <v>3.8832829999999999E-2</v>
      </c>
      <c r="E4" s="25">
        <v>3.6316359999999999E-2</v>
      </c>
      <c r="F4" s="25">
        <v>3.6902289999999997E-2</v>
      </c>
      <c r="G4" s="25">
        <v>4.1984420000000001E-2</v>
      </c>
      <c r="H4" s="25">
        <v>4.4055570000000002E-2</v>
      </c>
      <c r="I4" s="25">
        <v>1.947776E-2</v>
      </c>
      <c r="J4" s="25">
        <v>1.9788440000000001E-2</v>
      </c>
      <c r="K4" s="25">
        <v>2.1602469999999999E-2</v>
      </c>
      <c r="L4" s="25">
        <v>3.612162E-2</v>
      </c>
      <c r="M4" s="25">
        <v>3.9027980000000004E-2</v>
      </c>
      <c r="N4" s="25">
        <v>3.9908480000000003E-2</v>
      </c>
      <c r="O4" s="25">
        <v>4.5834010000000001E-2</v>
      </c>
      <c r="P4" s="25">
        <v>4.7063470000000003E-2</v>
      </c>
      <c r="Q4" s="25">
        <v>5.7737119999999994E-3</v>
      </c>
      <c r="R4" s="25">
        <v>8.7289110000000007E-3</v>
      </c>
      <c r="S4" s="25">
        <v>1.1297339999999999E-2</v>
      </c>
      <c r="T4" s="25">
        <v>7.0000000000000007E-2</v>
      </c>
      <c r="U4" s="25">
        <v>6.5000000000000002E-2</v>
      </c>
      <c r="V4" s="25">
        <v>7.4999999999999997E-2</v>
      </c>
      <c r="W4" s="25">
        <v>0.08</v>
      </c>
      <c r="X4" s="25">
        <v>4.0882399999999999E-2</v>
      </c>
      <c r="Y4" s="25">
        <v>1.9511000000000001E-2</v>
      </c>
      <c r="Z4" s="25">
        <v>3.9883000000000002E-2</v>
      </c>
      <c r="AA4" s="25">
        <v>3.8429999999999996E-3</v>
      </c>
    </row>
    <row r="5" spans="1:32" x14ac:dyDescent="0.2">
      <c r="B5" s="1">
        <v>3</v>
      </c>
      <c r="C5" s="35" t="s">
        <v>104</v>
      </c>
      <c r="D5" s="36">
        <v>3.5999999999999997E-2</v>
      </c>
      <c r="E5" s="36">
        <v>3.9974549999999998E-2</v>
      </c>
      <c r="F5" s="36">
        <v>4.2500000000000003E-2</v>
      </c>
      <c r="G5" s="36">
        <v>4.4999999999999998E-2</v>
      </c>
      <c r="H5" s="36">
        <v>4.7500000000000001E-2</v>
      </c>
      <c r="I5" s="36">
        <v>1.7999999999999999E-2</v>
      </c>
      <c r="J5" s="36">
        <v>2.1999999999999999E-2</v>
      </c>
      <c r="K5" s="36">
        <v>2.5999999999999999E-2</v>
      </c>
      <c r="L5" s="36">
        <v>3.5000000000000003E-2</v>
      </c>
      <c r="M5" s="36">
        <v>4.2000000000000003E-2</v>
      </c>
      <c r="N5" s="36">
        <v>4.5999999999999999E-2</v>
      </c>
      <c r="O5" s="36">
        <v>4.9500000000000002E-2</v>
      </c>
      <c r="P5" s="36">
        <v>5.3499999999999999E-2</v>
      </c>
      <c r="Q5" s="36">
        <v>5.0000000000000001E-3</v>
      </c>
      <c r="R5" s="36">
        <v>8.9999999999999993E-3</v>
      </c>
      <c r="S5" s="36">
        <v>1.2E-2</v>
      </c>
      <c r="T5" s="36">
        <v>0.1</v>
      </c>
      <c r="U5" s="36">
        <v>0.08</v>
      </c>
      <c r="V5" s="36">
        <v>0.09</v>
      </c>
      <c r="W5" s="36">
        <v>0.09</v>
      </c>
      <c r="X5" s="36">
        <v>0.04</v>
      </c>
      <c r="Y5" s="36">
        <v>1.9E-2</v>
      </c>
      <c r="Z5" s="36">
        <v>3.7999999999999999E-2</v>
      </c>
      <c r="AA5" s="36">
        <v>3.0000000000000001E-3</v>
      </c>
      <c r="AC5" s="66"/>
      <c r="AD5" s="66"/>
      <c r="AE5" s="66"/>
      <c r="AF5" s="66"/>
    </row>
    <row r="6" spans="1:32" x14ac:dyDescent="0.2">
      <c r="C6" s="35" t="s">
        <v>142</v>
      </c>
      <c r="D6" s="65">
        <f t="array" ref="D6:AA6">INDEX(scenarios,scen_ix,)</f>
        <v>3.8832829999999999E-2</v>
      </c>
      <c r="E6" s="65">
        <v>3.6316359999999999E-2</v>
      </c>
      <c r="F6" s="65">
        <v>3.6902289999999997E-2</v>
      </c>
      <c r="G6" s="65">
        <v>4.1984420000000001E-2</v>
      </c>
      <c r="H6" s="65">
        <v>4.4055570000000002E-2</v>
      </c>
      <c r="I6" s="65">
        <v>1.947776E-2</v>
      </c>
      <c r="J6" s="65">
        <v>1.9788440000000001E-2</v>
      </c>
      <c r="K6" s="65">
        <v>2.1602469999999999E-2</v>
      </c>
      <c r="L6" s="65">
        <v>3.612162E-2</v>
      </c>
      <c r="M6" s="65">
        <v>3.9027980000000004E-2</v>
      </c>
      <c r="N6" s="65">
        <v>3.9908480000000003E-2</v>
      </c>
      <c r="O6" s="65">
        <v>4.5834010000000001E-2</v>
      </c>
      <c r="P6" s="65">
        <v>4.7063470000000003E-2</v>
      </c>
      <c r="Q6" s="65">
        <v>5.7737119999999994E-3</v>
      </c>
      <c r="R6" s="65">
        <v>8.7289110000000007E-3</v>
      </c>
      <c r="S6" s="65">
        <v>1.1297339999999999E-2</v>
      </c>
      <c r="T6" s="65">
        <v>7.0000000000000007E-2</v>
      </c>
      <c r="U6" s="65">
        <v>6.5000000000000002E-2</v>
      </c>
      <c r="V6" s="65">
        <v>7.4999999999999997E-2</v>
      </c>
      <c r="W6" s="65">
        <v>0.08</v>
      </c>
      <c r="X6" s="65">
        <v>4.0882399999999999E-2</v>
      </c>
      <c r="Y6" s="65">
        <v>1.9511000000000001E-2</v>
      </c>
      <c r="Z6" s="65">
        <v>3.9883000000000002E-2</v>
      </c>
      <c r="AA6" s="65">
        <v>3.8429999999999996E-3</v>
      </c>
    </row>
    <row r="7" spans="1:32" x14ac:dyDescent="0.2">
      <c r="C7" s="19" t="s">
        <v>114</v>
      </c>
      <c r="D7" s="26">
        <f>(1+D6)^(1/12)-1</f>
        <v>3.1798620758785034E-3</v>
      </c>
      <c r="E7" s="26">
        <f t="shared" ref="E7:AA7" si="0">(1+E6)^(1/12)-1</f>
        <v>2.9771282048567382E-3</v>
      </c>
      <c r="F7" s="26">
        <f t="shared" si="0"/>
        <v>3.0243726384682201E-3</v>
      </c>
      <c r="G7" s="26">
        <f t="shared" si="0"/>
        <v>3.4331290009579352E-3</v>
      </c>
      <c r="H7" s="26">
        <f t="shared" si="0"/>
        <v>3.5991879116024084E-3</v>
      </c>
      <c r="I7" s="26">
        <f t="shared" si="0"/>
        <v>1.6088341355220415E-3</v>
      </c>
      <c r="J7" s="26">
        <f t="shared" si="0"/>
        <v>1.6342667957021106E-3</v>
      </c>
      <c r="K7" s="26">
        <f t="shared" si="0"/>
        <v>1.7826239474556527E-3</v>
      </c>
      <c r="L7" s="26">
        <f>(1+L6)^(1/12)-1</f>
        <v>2.96142059873028E-3</v>
      </c>
      <c r="M7" s="26">
        <f t="shared" si="0"/>
        <v>3.1955650913655376E-3</v>
      </c>
      <c r="N7" s="26">
        <f t="shared" si="0"/>
        <v>3.2663821446776709E-3</v>
      </c>
      <c r="O7" s="26">
        <f t="shared" si="0"/>
        <v>3.7415373738811653E-3</v>
      </c>
      <c r="P7" s="26">
        <f t="shared" si="0"/>
        <v>3.8398158481045552E-3</v>
      </c>
      <c r="Q7" s="26">
        <f t="shared" si="0"/>
        <v>4.7987410320038393E-4</v>
      </c>
      <c r="R7" s="26">
        <f t="shared" si="0"/>
        <v>7.2451519373162299E-4</v>
      </c>
      <c r="S7" s="26">
        <f t="shared" si="0"/>
        <v>9.3660514464066758E-4</v>
      </c>
      <c r="T7" s="26">
        <f t="shared" si="0"/>
        <v>5.6541453874052738E-3</v>
      </c>
      <c r="U7" s="26">
        <f t="shared" si="0"/>
        <v>5.2616942768477504E-3</v>
      </c>
      <c r="V7" s="26">
        <f t="shared" si="0"/>
        <v>6.0449190242917172E-3</v>
      </c>
      <c r="W7" s="26">
        <f t="shared" si="0"/>
        <v>6.4340301100034303E-3</v>
      </c>
      <c r="X7" s="26">
        <f t="shared" si="0"/>
        <v>3.3446488098420879E-3</v>
      </c>
      <c r="Y7" s="26">
        <f t="shared" si="0"/>
        <v>1.6115555435987083E-3</v>
      </c>
      <c r="Z7" s="26">
        <f t="shared" si="0"/>
        <v>3.264333605872638E-3</v>
      </c>
      <c r="AA7" s="26">
        <f t="shared" si="0"/>
        <v>3.1968730074516394E-4</v>
      </c>
    </row>
    <row r="8" spans="1:32" x14ac:dyDescent="0.2">
      <c r="C8" s="19" t="s">
        <v>115</v>
      </c>
      <c r="D8" s="64">
        <f t="array" ref="D8:AA8">durations</f>
        <v>0.48732009999999998</v>
      </c>
      <c r="E8" s="64">
        <v>1.8204819999999999</v>
      </c>
      <c r="F8" s="64">
        <v>3.6424759999999998</v>
      </c>
      <c r="G8" s="64">
        <v>1.807326</v>
      </c>
      <c r="H8" s="64">
        <v>3.5640849999999999</v>
      </c>
      <c r="I8" s="64">
        <v>0.56072889999999997</v>
      </c>
      <c r="J8" s="64">
        <v>1.86696</v>
      </c>
      <c r="K8" s="64">
        <v>3.77678</v>
      </c>
      <c r="L8" s="64">
        <v>0.54775830000000003</v>
      </c>
      <c r="M8" s="64">
        <v>1.822762</v>
      </c>
      <c r="N8" s="64">
        <v>3.4611610000000002</v>
      </c>
      <c r="O8" s="64">
        <v>1.783304</v>
      </c>
      <c r="P8" s="64">
        <v>3.395165</v>
      </c>
      <c r="Q8" s="64">
        <v>0.54530679999999998</v>
      </c>
      <c r="R8" s="64">
        <v>1.9462060000000001</v>
      </c>
      <c r="S8" s="64">
        <v>3.9742950000000001</v>
      </c>
      <c r="T8" s="64">
        <v>0</v>
      </c>
      <c r="U8" s="64">
        <v>0</v>
      </c>
      <c r="V8" s="64">
        <v>0</v>
      </c>
      <c r="W8" s="64">
        <v>0</v>
      </c>
      <c r="X8" s="64">
        <v>8.3333333333333329E-2</v>
      </c>
      <c r="Y8" s="64">
        <v>8.3333333333333329E-2</v>
      </c>
      <c r="Z8" s="64">
        <v>8.3333333333333329E-2</v>
      </c>
      <c r="AA8" s="64">
        <v>8.3333333333333329E-2</v>
      </c>
    </row>
    <row r="9" spans="1:32" s="19" customFormat="1" x14ac:dyDescent="0.2">
      <c r="D9" s="19">
        <v>1</v>
      </c>
      <c r="E9" s="19">
        <v>2</v>
      </c>
      <c r="F9" s="19">
        <v>3</v>
      </c>
      <c r="G9" s="19">
        <v>4</v>
      </c>
      <c r="H9" s="19">
        <v>5</v>
      </c>
      <c r="I9" s="19">
        <v>6</v>
      </c>
      <c r="J9" s="19">
        <v>7</v>
      </c>
      <c r="K9" s="19">
        <v>8</v>
      </c>
      <c r="L9" s="19">
        <v>9</v>
      </c>
      <c r="M9" s="19">
        <v>10</v>
      </c>
      <c r="N9" s="19">
        <v>11</v>
      </c>
      <c r="O9" s="19">
        <v>12</v>
      </c>
      <c r="P9" s="19">
        <v>13</v>
      </c>
      <c r="Q9" s="19">
        <v>14</v>
      </c>
      <c r="R9" s="19">
        <v>15</v>
      </c>
      <c r="S9" s="19">
        <v>16</v>
      </c>
      <c r="T9" s="19">
        <v>17</v>
      </c>
      <c r="U9" s="19">
        <v>18</v>
      </c>
      <c r="V9" s="19">
        <v>19</v>
      </c>
      <c r="W9" s="19">
        <v>20</v>
      </c>
      <c r="X9" s="19">
        <v>21</v>
      </c>
      <c r="Y9" s="19">
        <v>22</v>
      </c>
      <c r="Z9" s="19">
        <v>23</v>
      </c>
      <c r="AA9" s="19">
        <v>24</v>
      </c>
      <c r="AB9" s="1"/>
    </row>
    <row r="10" spans="1:32" x14ac:dyDescent="0.2">
      <c r="C10" s="4"/>
      <c r="D10" s="4" t="str">
        <f t="array" ref="D10:AA10">asset_names</f>
        <v>US.GOVT.01</v>
      </c>
      <c r="E10" s="4" t="str">
        <v>US.GOVT.13</v>
      </c>
      <c r="F10" s="4" t="str">
        <v>US.GOVT.35</v>
      </c>
      <c r="G10" s="4" t="str">
        <v>US.CORP.13</v>
      </c>
      <c r="H10" s="4" t="str">
        <v>US.CORP.35</v>
      </c>
      <c r="I10" s="4" t="str">
        <v>DE.GOVT.01</v>
      </c>
      <c r="J10" s="4" t="str">
        <v>DE.GOVT.13</v>
      </c>
      <c r="K10" s="4" t="str">
        <v>DE.GOVT.35</v>
      </c>
      <c r="L10" s="4" t="str">
        <v>UK.GOVT.01</v>
      </c>
      <c r="M10" s="4" t="str">
        <v>UK.GOVT.13</v>
      </c>
      <c r="N10" s="4" t="str">
        <v>UK.GOVT.35</v>
      </c>
      <c r="O10" s="4" t="str">
        <v>UK.CORP.13</v>
      </c>
      <c r="P10" s="4" t="str">
        <v>UK.CORP.35</v>
      </c>
      <c r="Q10" s="4" t="str">
        <v>JP.GOVT.01</v>
      </c>
      <c r="R10" s="4" t="str">
        <v>JP.GOVT.13</v>
      </c>
      <c r="S10" s="4" t="str">
        <v>JP.GOVT.35</v>
      </c>
      <c r="T10" s="4" t="str">
        <v>US.EQ</v>
      </c>
      <c r="U10" s="4" t="str">
        <v>EU.EQ</v>
      </c>
      <c r="V10" s="4" t="str">
        <v>UK.EQ</v>
      </c>
      <c r="W10" s="4" t="str">
        <v>JP.EQ</v>
      </c>
      <c r="X10" s="4" t="str">
        <v>USD.FWD</v>
      </c>
      <c r="Y10" s="4" t="str">
        <v>EUR.FWD</v>
      </c>
      <c r="Z10" s="4" t="str">
        <v>GBP.FWD</v>
      </c>
      <c r="AA10" s="4" t="str">
        <v>JPY.FWD</v>
      </c>
    </row>
    <row r="11" spans="1:32" x14ac:dyDescent="0.2">
      <c r="C11" s="17" t="s">
        <v>81</v>
      </c>
      <c r="D11" s="25" t="e">
        <f t="shared" ref="D11:AA11" si="1">(1+AVERAGE(INDEX(asset_rets_loc,,D$9)))^12-1</f>
        <v>#DIV/0!</v>
      </c>
      <c r="E11" s="25" t="e">
        <f t="shared" si="1"/>
        <v>#DIV/0!</v>
      </c>
      <c r="F11" s="25" t="e">
        <f t="shared" si="1"/>
        <v>#DIV/0!</v>
      </c>
      <c r="G11" s="25" t="e">
        <f t="shared" si="1"/>
        <v>#DIV/0!</v>
      </c>
      <c r="H11" s="25" t="e">
        <f t="shared" si="1"/>
        <v>#DIV/0!</v>
      </c>
      <c r="I11" s="25" t="e">
        <f t="shared" si="1"/>
        <v>#DIV/0!</v>
      </c>
      <c r="J11" s="25" t="e">
        <f t="shared" si="1"/>
        <v>#DIV/0!</v>
      </c>
      <c r="K11" s="25" t="e">
        <f t="shared" si="1"/>
        <v>#DIV/0!</v>
      </c>
      <c r="L11" s="25" t="e">
        <f t="shared" si="1"/>
        <v>#DIV/0!</v>
      </c>
      <c r="M11" s="25" t="e">
        <f t="shared" si="1"/>
        <v>#DIV/0!</v>
      </c>
      <c r="N11" s="25" t="e">
        <f t="shared" si="1"/>
        <v>#DIV/0!</v>
      </c>
      <c r="O11" s="25" t="e">
        <f t="shared" si="1"/>
        <v>#DIV/0!</v>
      </c>
      <c r="P11" s="25" t="e">
        <f t="shared" si="1"/>
        <v>#DIV/0!</v>
      </c>
      <c r="Q11" s="25" t="e">
        <f t="shared" si="1"/>
        <v>#DIV/0!</v>
      </c>
      <c r="R11" s="25" t="e">
        <f t="shared" si="1"/>
        <v>#DIV/0!</v>
      </c>
      <c r="S11" s="25" t="e">
        <f t="shared" si="1"/>
        <v>#DIV/0!</v>
      </c>
      <c r="T11" s="25" t="e">
        <f t="shared" si="1"/>
        <v>#DIV/0!</v>
      </c>
      <c r="U11" s="25" t="e">
        <f t="shared" si="1"/>
        <v>#DIV/0!</v>
      </c>
      <c r="V11" s="25" t="e">
        <f t="shared" si="1"/>
        <v>#DIV/0!</v>
      </c>
      <c r="W11" s="25" t="e">
        <f t="shared" si="1"/>
        <v>#DIV/0!</v>
      </c>
      <c r="X11" s="25" t="e">
        <f t="shared" si="1"/>
        <v>#DIV/0!</v>
      </c>
      <c r="Y11" s="25" t="e">
        <f t="shared" si="1"/>
        <v>#DIV/0!</v>
      </c>
      <c r="Z11" s="25" t="e">
        <f t="shared" si="1"/>
        <v>#DIV/0!</v>
      </c>
      <c r="AA11" s="25" t="e">
        <f t="shared" si="1"/>
        <v>#DIV/0!</v>
      </c>
    </row>
    <row r="12" spans="1:32" x14ac:dyDescent="0.2">
      <c r="C12" s="17"/>
      <c r="D12" s="33" t="e">
        <f t="shared" ref="D12:AA12" si="2">_xlfn.STDEV.S(INDEX(asset_rets_loc,,D$9))*SQRT(12)</f>
        <v>#DIV/0!</v>
      </c>
      <c r="E12" s="33" t="e">
        <f t="shared" si="2"/>
        <v>#DIV/0!</v>
      </c>
      <c r="F12" s="33" t="e">
        <f t="shared" si="2"/>
        <v>#DIV/0!</v>
      </c>
      <c r="G12" s="33" t="e">
        <f t="shared" si="2"/>
        <v>#DIV/0!</v>
      </c>
      <c r="H12" s="33" t="e">
        <f t="shared" si="2"/>
        <v>#DIV/0!</v>
      </c>
      <c r="I12" s="33" t="e">
        <f t="shared" si="2"/>
        <v>#DIV/0!</v>
      </c>
      <c r="J12" s="33" t="e">
        <f t="shared" si="2"/>
        <v>#DIV/0!</v>
      </c>
      <c r="K12" s="33" t="e">
        <f t="shared" si="2"/>
        <v>#DIV/0!</v>
      </c>
      <c r="L12" s="33" t="e">
        <f t="shared" si="2"/>
        <v>#DIV/0!</v>
      </c>
      <c r="M12" s="33" t="e">
        <f t="shared" si="2"/>
        <v>#DIV/0!</v>
      </c>
      <c r="N12" s="33" t="e">
        <f t="shared" si="2"/>
        <v>#DIV/0!</v>
      </c>
      <c r="O12" s="33" t="e">
        <f t="shared" si="2"/>
        <v>#DIV/0!</v>
      </c>
      <c r="P12" s="33" t="e">
        <f t="shared" si="2"/>
        <v>#DIV/0!</v>
      </c>
      <c r="Q12" s="33" t="e">
        <f t="shared" si="2"/>
        <v>#DIV/0!</v>
      </c>
      <c r="R12" s="33" t="e">
        <f t="shared" si="2"/>
        <v>#DIV/0!</v>
      </c>
      <c r="S12" s="33" t="e">
        <f t="shared" si="2"/>
        <v>#DIV/0!</v>
      </c>
      <c r="T12" s="33" t="e">
        <f t="shared" si="2"/>
        <v>#DIV/0!</v>
      </c>
      <c r="U12" s="33" t="e">
        <f t="shared" si="2"/>
        <v>#DIV/0!</v>
      </c>
      <c r="V12" s="33" t="e">
        <f t="shared" si="2"/>
        <v>#DIV/0!</v>
      </c>
      <c r="W12" s="33" t="e">
        <f t="shared" si="2"/>
        <v>#DIV/0!</v>
      </c>
      <c r="X12" s="33" t="e">
        <f t="shared" si="2"/>
        <v>#DIV/0!</v>
      </c>
      <c r="Y12" s="33" t="e">
        <f t="shared" si="2"/>
        <v>#DIV/0!</v>
      </c>
      <c r="Z12" s="33" t="e">
        <f t="shared" si="2"/>
        <v>#DIV/0!</v>
      </c>
      <c r="AA12" s="33" t="e">
        <f t="shared" si="2"/>
        <v>#DIV/0!</v>
      </c>
    </row>
    <row r="13" spans="1:32" x14ac:dyDescent="0.2">
      <c r="C13" s="17" t="s">
        <v>82</v>
      </c>
      <c r="D13" s="25" t="e">
        <f t="shared" ref="D13:AA13" si="3">(1+AVERAGE(INDEX(asset_rets_usd,,D$9)))^12-1</f>
        <v>#DIV/0!</v>
      </c>
      <c r="E13" s="25" t="e">
        <f t="shared" si="3"/>
        <v>#DIV/0!</v>
      </c>
      <c r="F13" s="25" t="e">
        <f t="shared" si="3"/>
        <v>#DIV/0!</v>
      </c>
      <c r="G13" s="25" t="e">
        <f t="shared" si="3"/>
        <v>#DIV/0!</v>
      </c>
      <c r="H13" s="25" t="e">
        <f t="shared" si="3"/>
        <v>#DIV/0!</v>
      </c>
      <c r="I13" s="25" t="e">
        <f t="shared" si="3"/>
        <v>#DIV/0!</v>
      </c>
      <c r="J13" s="25" t="e">
        <f t="shared" si="3"/>
        <v>#DIV/0!</v>
      </c>
      <c r="K13" s="25" t="e">
        <f t="shared" si="3"/>
        <v>#DIV/0!</v>
      </c>
      <c r="L13" s="25" t="e">
        <f t="shared" si="3"/>
        <v>#DIV/0!</v>
      </c>
      <c r="M13" s="25" t="e">
        <f t="shared" si="3"/>
        <v>#DIV/0!</v>
      </c>
      <c r="N13" s="25" t="e">
        <f t="shared" si="3"/>
        <v>#DIV/0!</v>
      </c>
      <c r="O13" s="25" t="e">
        <f t="shared" si="3"/>
        <v>#DIV/0!</v>
      </c>
      <c r="P13" s="25" t="e">
        <f t="shared" si="3"/>
        <v>#DIV/0!</v>
      </c>
      <c r="Q13" s="25" t="e">
        <f t="shared" si="3"/>
        <v>#DIV/0!</v>
      </c>
      <c r="R13" s="25" t="e">
        <f t="shared" si="3"/>
        <v>#DIV/0!</v>
      </c>
      <c r="S13" s="25" t="e">
        <f t="shared" si="3"/>
        <v>#DIV/0!</v>
      </c>
      <c r="T13" s="25" t="e">
        <f t="shared" si="3"/>
        <v>#DIV/0!</v>
      </c>
      <c r="U13" s="25" t="e">
        <f t="shared" si="3"/>
        <v>#DIV/0!</v>
      </c>
      <c r="V13" s="25" t="e">
        <f t="shared" si="3"/>
        <v>#DIV/0!</v>
      </c>
      <c r="W13" s="25" t="e">
        <f t="shared" si="3"/>
        <v>#DIV/0!</v>
      </c>
      <c r="X13" s="25" t="e">
        <f t="shared" si="3"/>
        <v>#DIV/0!</v>
      </c>
      <c r="Y13" s="25" t="e">
        <f t="shared" si="3"/>
        <v>#DIV/0!</v>
      </c>
      <c r="Z13" s="25" t="e">
        <f t="shared" si="3"/>
        <v>#DIV/0!</v>
      </c>
      <c r="AA13" s="25" t="e">
        <f t="shared" si="3"/>
        <v>#DIV/0!</v>
      </c>
    </row>
    <row r="14" spans="1:32" x14ac:dyDescent="0.2">
      <c r="C14" s="17"/>
      <c r="D14" s="33" t="e">
        <f t="shared" ref="D14:AA14" si="4">_xlfn.STDEV.S(INDEX(asset_rets_usd,,D$9))*SQRT(12)</f>
        <v>#DIV/0!</v>
      </c>
      <c r="E14" s="33" t="e">
        <f t="shared" si="4"/>
        <v>#DIV/0!</v>
      </c>
      <c r="F14" s="33" t="e">
        <f t="shared" si="4"/>
        <v>#DIV/0!</v>
      </c>
      <c r="G14" s="33" t="e">
        <f t="shared" si="4"/>
        <v>#DIV/0!</v>
      </c>
      <c r="H14" s="33" t="e">
        <f t="shared" si="4"/>
        <v>#DIV/0!</v>
      </c>
      <c r="I14" s="33" t="e">
        <f t="shared" si="4"/>
        <v>#DIV/0!</v>
      </c>
      <c r="J14" s="33" t="e">
        <f t="shared" si="4"/>
        <v>#DIV/0!</v>
      </c>
      <c r="K14" s="33" t="e">
        <f t="shared" si="4"/>
        <v>#DIV/0!</v>
      </c>
      <c r="L14" s="33" t="e">
        <f t="shared" si="4"/>
        <v>#DIV/0!</v>
      </c>
      <c r="M14" s="33" t="e">
        <f t="shared" si="4"/>
        <v>#DIV/0!</v>
      </c>
      <c r="N14" s="33" t="e">
        <f t="shared" si="4"/>
        <v>#DIV/0!</v>
      </c>
      <c r="O14" s="33" t="e">
        <f t="shared" si="4"/>
        <v>#DIV/0!</v>
      </c>
      <c r="P14" s="33" t="e">
        <f t="shared" si="4"/>
        <v>#DIV/0!</v>
      </c>
      <c r="Q14" s="33" t="e">
        <f t="shared" si="4"/>
        <v>#DIV/0!</v>
      </c>
      <c r="R14" s="33" t="e">
        <f t="shared" si="4"/>
        <v>#DIV/0!</v>
      </c>
      <c r="S14" s="33" t="e">
        <f t="shared" si="4"/>
        <v>#DIV/0!</v>
      </c>
      <c r="T14" s="33" t="e">
        <f t="shared" si="4"/>
        <v>#DIV/0!</v>
      </c>
      <c r="U14" s="33" t="e">
        <f t="shared" si="4"/>
        <v>#DIV/0!</v>
      </c>
      <c r="V14" s="33" t="e">
        <f t="shared" si="4"/>
        <v>#DIV/0!</v>
      </c>
      <c r="W14" s="33" t="e">
        <f t="shared" si="4"/>
        <v>#DIV/0!</v>
      </c>
      <c r="X14" s="33" t="e">
        <f t="shared" si="4"/>
        <v>#DIV/0!</v>
      </c>
      <c r="Y14" s="33" t="e">
        <f t="shared" si="4"/>
        <v>#DIV/0!</v>
      </c>
      <c r="Z14" s="33" t="e">
        <f t="shared" si="4"/>
        <v>#DIV/0!</v>
      </c>
      <c r="AA14" s="33" t="e">
        <f t="shared" si="4"/>
        <v>#DIV/0!</v>
      </c>
    </row>
    <row r="15" spans="1:32" x14ac:dyDescent="0.2">
      <c r="C15" s="17" t="s">
        <v>83</v>
      </c>
      <c r="D15" s="25" t="e">
        <f t="shared" ref="D15:AA15" si="5">(1+AVERAGE(INDEX(asset_rets_base,,D$9)))^12-1</f>
        <v>#DIV/0!</v>
      </c>
      <c r="E15" s="25" t="e">
        <f t="shared" si="5"/>
        <v>#DIV/0!</v>
      </c>
      <c r="F15" s="25" t="e">
        <f t="shared" si="5"/>
        <v>#DIV/0!</v>
      </c>
      <c r="G15" s="25" t="e">
        <f t="shared" si="5"/>
        <v>#DIV/0!</v>
      </c>
      <c r="H15" s="25" t="e">
        <f t="shared" si="5"/>
        <v>#DIV/0!</v>
      </c>
      <c r="I15" s="25" t="e">
        <f t="shared" si="5"/>
        <v>#DIV/0!</v>
      </c>
      <c r="J15" s="25" t="e">
        <f t="shared" si="5"/>
        <v>#DIV/0!</v>
      </c>
      <c r="K15" s="25" t="e">
        <f t="shared" si="5"/>
        <v>#DIV/0!</v>
      </c>
      <c r="L15" s="25" t="e">
        <f t="shared" si="5"/>
        <v>#DIV/0!</v>
      </c>
      <c r="M15" s="25" t="e">
        <f t="shared" si="5"/>
        <v>#DIV/0!</v>
      </c>
      <c r="N15" s="25" t="e">
        <f t="shared" si="5"/>
        <v>#DIV/0!</v>
      </c>
      <c r="O15" s="25" t="e">
        <f t="shared" si="5"/>
        <v>#DIV/0!</v>
      </c>
      <c r="P15" s="25" t="e">
        <f t="shared" si="5"/>
        <v>#DIV/0!</v>
      </c>
      <c r="Q15" s="25" t="e">
        <f t="shared" si="5"/>
        <v>#DIV/0!</v>
      </c>
      <c r="R15" s="25" t="e">
        <f t="shared" si="5"/>
        <v>#DIV/0!</v>
      </c>
      <c r="S15" s="25" t="e">
        <f t="shared" si="5"/>
        <v>#DIV/0!</v>
      </c>
      <c r="T15" s="25" t="e">
        <f t="shared" si="5"/>
        <v>#DIV/0!</v>
      </c>
      <c r="U15" s="25" t="e">
        <f t="shared" si="5"/>
        <v>#DIV/0!</v>
      </c>
      <c r="V15" s="25" t="e">
        <f t="shared" si="5"/>
        <v>#DIV/0!</v>
      </c>
      <c r="W15" s="25" t="e">
        <f t="shared" si="5"/>
        <v>#DIV/0!</v>
      </c>
      <c r="X15" s="25" t="e">
        <f t="shared" si="5"/>
        <v>#DIV/0!</v>
      </c>
      <c r="Y15" s="25" t="e">
        <f t="shared" si="5"/>
        <v>#DIV/0!</v>
      </c>
      <c r="Z15" s="25" t="e">
        <f t="shared" si="5"/>
        <v>#DIV/0!</v>
      </c>
      <c r="AA15" s="25" t="e">
        <f t="shared" si="5"/>
        <v>#DIV/0!</v>
      </c>
    </row>
    <row r="16" spans="1:32" x14ac:dyDescent="0.2">
      <c r="C16" s="17"/>
      <c r="D16" s="33" t="e">
        <f t="shared" ref="D16:AA16" si="6">_xlfn.STDEV.S(INDEX(asset_rets_base,,D$9))*SQRT(12)</f>
        <v>#DIV/0!</v>
      </c>
      <c r="E16" s="33" t="e">
        <f t="shared" si="6"/>
        <v>#DIV/0!</v>
      </c>
      <c r="F16" s="33" t="e">
        <f t="shared" si="6"/>
        <v>#DIV/0!</v>
      </c>
      <c r="G16" s="33" t="e">
        <f t="shared" si="6"/>
        <v>#DIV/0!</v>
      </c>
      <c r="H16" s="33" t="e">
        <f t="shared" si="6"/>
        <v>#DIV/0!</v>
      </c>
      <c r="I16" s="33" t="e">
        <f t="shared" si="6"/>
        <v>#DIV/0!</v>
      </c>
      <c r="J16" s="33" t="e">
        <f t="shared" si="6"/>
        <v>#DIV/0!</v>
      </c>
      <c r="K16" s="33" t="e">
        <f t="shared" si="6"/>
        <v>#DIV/0!</v>
      </c>
      <c r="L16" s="33" t="e">
        <f t="shared" si="6"/>
        <v>#DIV/0!</v>
      </c>
      <c r="M16" s="33" t="e">
        <f t="shared" si="6"/>
        <v>#DIV/0!</v>
      </c>
      <c r="N16" s="33" t="e">
        <f t="shared" si="6"/>
        <v>#DIV/0!</v>
      </c>
      <c r="O16" s="33" t="e">
        <f t="shared" si="6"/>
        <v>#DIV/0!</v>
      </c>
      <c r="P16" s="33" t="e">
        <f t="shared" si="6"/>
        <v>#DIV/0!</v>
      </c>
      <c r="Q16" s="33" t="e">
        <f t="shared" si="6"/>
        <v>#DIV/0!</v>
      </c>
      <c r="R16" s="33" t="e">
        <f t="shared" si="6"/>
        <v>#DIV/0!</v>
      </c>
      <c r="S16" s="33" t="e">
        <f t="shared" si="6"/>
        <v>#DIV/0!</v>
      </c>
      <c r="T16" s="33" t="e">
        <f t="shared" si="6"/>
        <v>#DIV/0!</v>
      </c>
      <c r="U16" s="33" t="e">
        <f t="shared" si="6"/>
        <v>#DIV/0!</v>
      </c>
      <c r="V16" s="33" t="e">
        <f t="shared" si="6"/>
        <v>#DIV/0!</v>
      </c>
      <c r="W16" s="33" t="e">
        <f t="shared" si="6"/>
        <v>#DIV/0!</v>
      </c>
      <c r="X16" s="33" t="e">
        <f t="shared" si="6"/>
        <v>#DIV/0!</v>
      </c>
      <c r="Y16" s="33" t="e">
        <f t="shared" si="6"/>
        <v>#DIV/0!</v>
      </c>
      <c r="Z16" s="33" t="e">
        <f t="shared" si="6"/>
        <v>#DIV/0!</v>
      </c>
      <c r="AA16" s="33" t="e">
        <f t="shared" si="6"/>
        <v>#DIV/0!</v>
      </c>
    </row>
    <row r="18" spans="1:35" s="19" customFormat="1" x14ac:dyDescent="0.2">
      <c r="D18" s="19">
        <v>1</v>
      </c>
      <c r="E18" s="19">
        <v>2</v>
      </c>
      <c r="F18" s="19">
        <v>3</v>
      </c>
      <c r="G18" s="19">
        <v>4</v>
      </c>
      <c r="H18" s="19">
        <v>5</v>
      </c>
      <c r="I18" s="19">
        <v>6</v>
      </c>
      <c r="J18" s="19">
        <v>7</v>
      </c>
      <c r="K18" s="19">
        <v>8</v>
      </c>
      <c r="L18" s="19">
        <v>9</v>
      </c>
      <c r="M18" s="19">
        <v>10</v>
      </c>
      <c r="N18" s="19">
        <v>11</v>
      </c>
      <c r="O18" s="19">
        <v>12</v>
      </c>
      <c r="P18" s="19">
        <v>13</v>
      </c>
      <c r="Q18" s="19">
        <v>14</v>
      </c>
      <c r="R18" s="19">
        <v>15</v>
      </c>
      <c r="S18" s="19">
        <v>16</v>
      </c>
      <c r="T18" s="19">
        <v>17</v>
      </c>
      <c r="U18" s="19">
        <v>18</v>
      </c>
      <c r="V18" s="19">
        <v>19</v>
      </c>
      <c r="W18" s="19">
        <v>20</v>
      </c>
      <c r="X18" s="19">
        <v>21</v>
      </c>
      <c r="Y18" s="19">
        <v>22</v>
      </c>
      <c r="Z18" s="19">
        <v>23</v>
      </c>
      <c r="AA18" s="19">
        <v>24</v>
      </c>
      <c r="AB18" s="1"/>
    </row>
    <row r="19" spans="1:35" x14ac:dyDescent="0.2">
      <c r="C19" s="14" t="s">
        <v>84</v>
      </c>
      <c r="D19" s="14" t="str">
        <f t="array" ref="D19:AA19">asset_names</f>
        <v>US.GOVT.01</v>
      </c>
      <c r="E19" s="14" t="str">
        <v>US.GOVT.13</v>
      </c>
      <c r="F19" s="14" t="str">
        <v>US.GOVT.35</v>
      </c>
      <c r="G19" s="14" t="str">
        <v>US.CORP.13</v>
      </c>
      <c r="H19" s="14" t="str">
        <v>US.CORP.35</v>
      </c>
      <c r="I19" s="14" t="str">
        <v>DE.GOVT.01</v>
      </c>
      <c r="J19" s="14" t="str">
        <v>DE.GOVT.13</v>
      </c>
      <c r="K19" s="14" t="str">
        <v>DE.GOVT.35</v>
      </c>
      <c r="L19" s="14" t="str">
        <v>UK.GOVT.01</v>
      </c>
      <c r="M19" s="14" t="str">
        <v>UK.GOVT.13</v>
      </c>
      <c r="N19" s="14" t="str">
        <v>UK.GOVT.35</v>
      </c>
      <c r="O19" s="14" t="str">
        <v>UK.CORP.13</v>
      </c>
      <c r="P19" s="14" t="str">
        <v>UK.CORP.35</v>
      </c>
      <c r="Q19" s="14" t="str">
        <v>JP.GOVT.01</v>
      </c>
      <c r="R19" s="14" t="str">
        <v>JP.GOVT.13</v>
      </c>
      <c r="S19" s="14" t="str">
        <v>JP.GOVT.35</v>
      </c>
      <c r="T19" s="14" t="str">
        <v>US.EQ</v>
      </c>
      <c r="U19" s="14" t="str">
        <v>EU.EQ</v>
      </c>
      <c r="V19" s="14" t="str">
        <v>UK.EQ</v>
      </c>
      <c r="W19" s="14" t="str">
        <v>JP.EQ</v>
      </c>
      <c r="X19" s="14" t="str">
        <v>USD.FWD</v>
      </c>
      <c r="Y19" s="14" t="str">
        <v>EUR.FWD</v>
      </c>
      <c r="Z19" s="14" t="str">
        <v>GBP.FWD</v>
      </c>
      <c r="AA19" s="14" t="str">
        <v>JPY.FWD</v>
      </c>
      <c r="AB19" s="58" t="s">
        <v>120</v>
      </c>
      <c r="AC19" s="59" t="s">
        <v>98</v>
      </c>
      <c r="AD19" s="59" t="s">
        <v>110</v>
      </c>
      <c r="AE19" s="59" t="s">
        <v>99</v>
      </c>
      <c r="AF19" s="59" t="s">
        <v>110</v>
      </c>
      <c r="AG19" s="59" t="s">
        <v>97</v>
      </c>
    </row>
    <row r="20" spans="1:35" x14ac:dyDescent="0.2">
      <c r="A20" s="39" t="str">
        <f t="shared" ref="A20:A26" si="7">IF($AG20,"","ERROR")</f>
        <v/>
      </c>
      <c r="B20" s="19">
        <v>1</v>
      </c>
      <c r="C20" s="31" t="s">
        <v>87</v>
      </c>
      <c r="D20" s="30">
        <v>0</v>
      </c>
      <c r="E20" s="30">
        <v>1</v>
      </c>
      <c r="F20" s="30">
        <v>0</v>
      </c>
      <c r="G20" s="30">
        <v>0</v>
      </c>
      <c r="H20" s="30">
        <v>0</v>
      </c>
      <c r="I20" s="30">
        <v>0</v>
      </c>
      <c r="J20" s="30">
        <v>0</v>
      </c>
      <c r="K20" s="30">
        <v>0</v>
      </c>
      <c r="L20" s="30">
        <v>0</v>
      </c>
      <c r="M20" s="30">
        <v>0</v>
      </c>
      <c r="N20" s="30">
        <v>0</v>
      </c>
      <c r="O20" s="30">
        <v>0</v>
      </c>
      <c r="P20" s="30">
        <v>0</v>
      </c>
      <c r="Q20" s="30">
        <v>0</v>
      </c>
      <c r="R20" s="30">
        <v>0</v>
      </c>
      <c r="S20" s="30">
        <v>0</v>
      </c>
      <c r="T20" s="30">
        <v>0</v>
      </c>
      <c r="U20" s="30">
        <v>0</v>
      </c>
      <c r="V20" s="30">
        <v>0</v>
      </c>
      <c r="W20" s="30">
        <v>0</v>
      </c>
      <c r="X20" s="32">
        <v>0</v>
      </c>
      <c r="Y20" s="32">
        <v>0</v>
      </c>
      <c r="Z20" s="32">
        <v>0</v>
      </c>
      <c r="AA20" s="32">
        <v>0</v>
      </c>
      <c r="AB20" s="58" t="str">
        <f>C20</f>
        <v>bench</v>
      </c>
      <c r="AC20" s="60">
        <f t="shared" ref="AC20:AC26" si="8">SUM(D20:AA20)</f>
        <v>1</v>
      </c>
      <c r="AD20" s="60">
        <v>1</v>
      </c>
      <c r="AE20" s="60">
        <f t="shared" ref="AE20:AE26" si="9">SUM(X20:AA20)</f>
        <v>0</v>
      </c>
      <c r="AF20" s="61">
        <v>0</v>
      </c>
      <c r="AG20" s="52">
        <f>IF(AND(ROUND(AC20,4)=AD20,AE20=AF20),1,0)</f>
        <v>1</v>
      </c>
    </row>
    <row r="21" spans="1:35" x14ac:dyDescent="0.2">
      <c r="A21" s="39" t="str">
        <f t="shared" si="7"/>
        <v/>
      </c>
      <c r="B21" s="19">
        <v>2</v>
      </c>
      <c r="C21" s="31" t="s">
        <v>85</v>
      </c>
      <c r="D21" s="30">
        <v>0</v>
      </c>
      <c r="E21" s="30">
        <v>1</v>
      </c>
      <c r="F21" s="30">
        <v>0</v>
      </c>
      <c r="G21" s="30">
        <v>0</v>
      </c>
      <c r="H21" s="30">
        <v>0</v>
      </c>
      <c r="I21" s="30">
        <v>0</v>
      </c>
      <c r="J21" s="30">
        <v>0</v>
      </c>
      <c r="K21" s="30">
        <v>0</v>
      </c>
      <c r="L21" s="30">
        <v>0</v>
      </c>
      <c r="M21" s="30">
        <v>0</v>
      </c>
      <c r="N21" s="30">
        <v>0</v>
      </c>
      <c r="O21" s="30">
        <v>0</v>
      </c>
      <c r="P21" s="30">
        <v>0</v>
      </c>
      <c r="Q21" s="30">
        <v>0</v>
      </c>
      <c r="R21" s="30">
        <v>0</v>
      </c>
      <c r="S21" s="30">
        <v>0</v>
      </c>
      <c r="T21" s="30">
        <v>0</v>
      </c>
      <c r="U21" s="30">
        <v>0</v>
      </c>
      <c r="V21" s="30">
        <v>0</v>
      </c>
      <c r="W21" s="30">
        <v>0</v>
      </c>
      <c r="X21" s="32">
        <v>0</v>
      </c>
      <c r="Y21" s="32">
        <v>0</v>
      </c>
      <c r="Z21" s="32">
        <v>0</v>
      </c>
      <c r="AA21" s="32">
        <v>0</v>
      </c>
      <c r="AB21" s="58" t="str">
        <f t="shared" ref="AB21:AB26" si="10">C21</f>
        <v>a</v>
      </c>
      <c r="AC21" s="60">
        <f t="shared" si="8"/>
        <v>1</v>
      </c>
      <c r="AD21" s="60">
        <v>1</v>
      </c>
      <c r="AE21" s="60">
        <f t="shared" si="9"/>
        <v>0</v>
      </c>
      <c r="AF21" s="61">
        <v>0</v>
      </c>
      <c r="AG21" s="52">
        <f t="shared" ref="AG21:AG26" si="11">IF(AND(ROUND(AC21,4)=AD21,AE21=AF21),1,0)</f>
        <v>1</v>
      </c>
    </row>
    <row r="22" spans="1:35" x14ac:dyDescent="0.2">
      <c r="A22" s="39" t="str">
        <f t="shared" si="7"/>
        <v/>
      </c>
      <c r="B22" s="19">
        <v>3</v>
      </c>
      <c r="C22" s="31" t="s">
        <v>86</v>
      </c>
      <c r="D22" s="30">
        <v>0</v>
      </c>
      <c r="E22" s="30">
        <v>1</v>
      </c>
      <c r="F22" s="30">
        <v>0</v>
      </c>
      <c r="G22" s="30">
        <v>0</v>
      </c>
      <c r="H22" s="30">
        <v>0</v>
      </c>
      <c r="I22" s="30">
        <v>0</v>
      </c>
      <c r="J22" s="30">
        <v>0</v>
      </c>
      <c r="K22" s="30">
        <v>0</v>
      </c>
      <c r="L22" s="30">
        <v>0</v>
      </c>
      <c r="M22" s="30">
        <v>0</v>
      </c>
      <c r="N22" s="30">
        <v>0</v>
      </c>
      <c r="O22" s="30">
        <v>0</v>
      </c>
      <c r="P22" s="30">
        <v>0</v>
      </c>
      <c r="Q22" s="30">
        <v>0</v>
      </c>
      <c r="R22" s="30">
        <v>0</v>
      </c>
      <c r="S22" s="30">
        <v>0</v>
      </c>
      <c r="T22" s="30">
        <v>0</v>
      </c>
      <c r="U22" s="30">
        <v>0</v>
      </c>
      <c r="V22" s="30">
        <v>0</v>
      </c>
      <c r="W22" s="30">
        <v>0</v>
      </c>
      <c r="X22" s="32">
        <v>0</v>
      </c>
      <c r="Y22" s="32">
        <v>0</v>
      </c>
      <c r="Z22" s="32">
        <v>0</v>
      </c>
      <c r="AA22" s="32">
        <v>0</v>
      </c>
      <c r="AB22" s="58" t="str">
        <f t="shared" si="10"/>
        <v>b</v>
      </c>
      <c r="AC22" s="60">
        <f t="shared" si="8"/>
        <v>1</v>
      </c>
      <c r="AD22" s="60">
        <v>1</v>
      </c>
      <c r="AE22" s="60">
        <f t="shared" si="9"/>
        <v>0</v>
      </c>
      <c r="AF22" s="61">
        <v>0</v>
      </c>
      <c r="AG22" s="52">
        <f t="shared" si="11"/>
        <v>1</v>
      </c>
    </row>
    <row r="23" spans="1:35" x14ac:dyDescent="0.2">
      <c r="A23" s="39" t="str">
        <f t="shared" si="7"/>
        <v/>
      </c>
      <c r="B23" s="19">
        <v>4</v>
      </c>
      <c r="C23" s="31" t="s">
        <v>112</v>
      </c>
      <c r="D23" s="37">
        <f t="shared" ref="D23:AA23" si="12">D21-D$20</f>
        <v>0</v>
      </c>
      <c r="E23" s="37">
        <f t="shared" si="12"/>
        <v>0</v>
      </c>
      <c r="F23" s="37">
        <f t="shared" si="12"/>
        <v>0</v>
      </c>
      <c r="G23" s="37">
        <f t="shared" si="12"/>
        <v>0</v>
      </c>
      <c r="H23" s="37">
        <f t="shared" si="12"/>
        <v>0</v>
      </c>
      <c r="I23" s="37">
        <f t="shared" si="12"/>
        <v>0</v>
      </c>
      <c r="J23" s="37">
        <f t="shared" si="12"/>
        <v>0</v>
      </c>
      <c r="K23" s="37">
        <f t="shared" si="12"/>
        <v>0</v>
      </c>
      <c r="L23" s="37">
        <f t="shared" si="12"/>
        <v>0</v>
      </c>
      <c r="M23" s="37">
        <f t="shared" si="12"/>
        <v>0</v>
      </c>
      <c r="N23" s="37">
        <f t="shared" si="12"/>
        <v>0</v>
      </c>
      <c r="O23" s="37">
        <f t="shared" si="12"/>
        <v>0</v>
      </c>
      <c r="P23" s="37">
        <f t="shared" si="12"/>
        <v>0</v>
      </c>
      <c r="Q23" s="37">
        <f t="shared" si="12"/>
        <v>0</v>
      </c>
      <c r="R23" s="37">
        <f t="shared" si="12"/>
        <v>0</v>
      </c>
      <c r="S23" s="37">
        <f t="shared" si="12"/>
        <v>0</v>
      </c>
      <c r="T23" s="37">
        <f t="shared" si="12"/>
        <v>0</v>
      </c>
      <c r="U23" s="37">
        <f t="shared" si="12"/>
        <v>0</v>
      </c>
      <c r="V23" s="37">
        <f t="shared" si="12"/>
        <v>0</v>
      </c>
      <c r="W23" s="37">
        <f t="shared" si="12"/>
        <v>0</v>
      </c>
      <c r="X23" s="37">
        <f t="shared" si="12"/>
        <v>0</v>
      </c>
      <c r="Y23" s="37">
        <f t="shared" si="12"/>
        <v>0</v>
      </c>
      <c r="Z23" s="37">
        <f t="shared" si="12"/>
        <v>0</v>
      </c>
      <c r="AA23" s="37">
        <f t="shared" si="12"/>
        <v>0</v>
      </c>
      <c r="AB23" s="58" t="str">
        <f t="shared" si="10"/>
        <v>x_a</v>
      </c>
      <c r="AC23" s="60">
        <f t="shared" si="8"/>
        <v>0</v>
      </c>
      <c r="AD23" s="60">
        <v>0</v>
      </c>
      <c r="AE23" s="60">
        <f t="shared" si="9"/>
        <v>0</v>
      </c>
      <c r="AF23" s="61">
        <v>0</v>
      </c>
      <c r="AG23" s="52">
        <f t="shared" si="11"/>
        <v>1</v>
      </c>
      <c r="AI23" s="38"/>
    </row>
    <row r="24" spans="1:35" x14ac:dyDescent="0.2">
      <c r="A24" s="39" t="str">
        <f t="shared" si="7"/>
        <v/>
      </c>
      <c r="B24" s="19">
        <v>5</v>
      </c>
      <c r="C24" s="31" t="s">
        <v>113</v>
      </c>
      <c r="D24" s="37">
        <f t="shared" ref="D24:AA24" si="13">D22-D$20</f>
        <v>0</v>
      </c>
      <c r="E24" s="37">
        <f t="shared" si="13"/>
        <v>0</v>
      </c>
      <c r="F24" s="37">
        <f t="shared" si="13"/>
        <v>0</v>
      </c>
      <c r="G24" s="37">
        <f t="shared" si="13"/>
        <v>0</v>
      </c>
      <c r="H24" s="37">
        <f t="shared" si="13"/>
        <v>0</v>
      </c>
      <c r="I24" s="37">
        <f t="shared" si="13"/>
        <v>0</v>
      </c>
      <c r="J24" s="37">
        <f t="shared" si="13"/>
        <v>0</v>
      </c>
      <c r="K24" s="37">
        <f t="shared" si="13"/>
        <v>0</v>
      </c>
      <c r="L24" s="37">
        <f t="shared" si="13"/>
        <v>0</v>
      </c>
      <c r="M24" s="37">
        <f t="shared" si="13"/>
        <v>0</v>
      </c>
      <c r="N24" s="37">
        <f t="shared" si="13"/>
        <v>0</v>
      </c>
      <c r="O24" s="37">
        <f t="shared" si="13"/>
        <v>0</v>
      </c>
      <c r="P24" s="37">
        <f t="shared" si="13"/>
        <v>0</v>
      </c>
      <c r="Q24" s="37">
        <f t="shared" si="13"/>
        <v>0</v>
      </c>
      <c r="R24" s="37">
        <f t="shared" si="13"/>
        <v>0</v>
      </c>
      <c r="S24" s="37">
        <f t="shared" si="13"/>
        <v>0</v>
      </c>
      <c r="T24" s="37">
        <f t="shared" si="13"/>
        <v>0</v>
      </c>
      <c r="U24" s="37">
        <f t="shared" si="13"/>
        <v>0</v>
      </c>
      <c r="V24" s="37">
        <f t="shared" si="13"/>
        <v>0</v>
      </c>
      <c r="W24" s="37">
        <f t="shared" si="13"/>
        <v>0</v>
      </c>
      <c r="X24" s="37">
        <f t="shared" si="13"/>
        <v>0</v>
      </c>
      <c r="Y24" s="37">
        <f t="shared" si="13"/>
        <v>0</v>
      </c>
      <c r="Z24" s="37">
        <f t="shared" si="13"/>
        <v>0</v>
      </c>
      <c r="AA24" s="37">
        <f t="shared" si="13"/>
        <v>0</v>
      </c>
      <c r="AB24" s="58" t="str">
        <f t="shared" si="10"/>
        <v>x_b</v>
      </c>
      <c r="AC24" s="60">
        <f t="shared" si="8"/>
        <v>0</v>
      </c>
      <c r="AD24" s="60">
        <v>0</v>
      </c>
      <c r="AE24" s="60">
        <f t="shared" si="9"/>
        <v>0</v>
      </c>
      <c r="AF24" s="61">
        <v>0</v>
      </c>
      <c r="AG24" s="52">
        <f t="shared" si="11"/>
        <v>1</v>
      </c>
    </row>
    <row r="25" spans="1:35" x14ac:dyDescent="0.2">
      <c r="A25" s="39" t="str">
        <f t="shared" si="7"/>
        <v/>
      </c>
      <c r="B25" s="19">
        <v>6</v>
      </c>
      <c r="C25" s="31" t="s">
        <v>109</v>
      </c>
      <c r="D25" s="28">
        <v>0</v>
      </c>
      <c r="E25" s="28">
        <v>1</v>
      </c>
      <c r="F25" s="28">
        <v>0</v>
      </c>
      <c r="G25" s="28">
        <v>0</v>
      </c>
      <c r="H25" s="28">
        <v>0</v>
      </c>
      <c r="I25" s="28">
        <v>0</v>
      </c>
      <c r="J25" s="28">
        <v>0</v>
      </c>
      <c r="K25" s="28">
        <v>0</v>
      </c>
      <c r="L25" s="28">
        <v>0</v>
      </c>
      <c r="M25" s="28">
        <v>0</v>
      </c>
      <c r="N25" s="28">
        <v>0</v>
      </c>
      <c r="O25" s="28">
        <v>0</v>
      </c>
      <c r="P25" s="28">
        <v>0</v>
      </c>
      <c r="Q25" s="28">
        <v>0</v>
      </c>
      <c r="R25" s="28">
        <v>0</v>
      </c>
      <c r="S25" s="28">
        <v>0</v>
      </c>
      <c r="T25" s="28">
        <v>0</v>
      </c>
      <c r="U25" s="28">
        <v>0</v>
      </c>
      <c r="V25" s="28">
        <v>0</v>
      </c>
      <c r="W25" s="28">
        <v>0</v>
      </c>
      <c r="X25" s="40">
        <v>0</v>
      </c>
      <c r="Y25" s="40">
        <v>0</v>
      </c>
      <c r="Z25" s="40">
        <v>0</v>
      </c>
      <c r="AA25" s="40">
        <v>0</v>
      </c>
      <c r="AB25" s="58" t="str">
        <f t="shared" si="10"/>
        <v>opt</v>
      </c>
      <c r="AC25" s="60">
        <f t="shared" si="8"/>
        <v>1</v>
      </c>
      <c r="AD25" s="60">
        <v>1</v>
      </c>
      <c r="AE25" s="60">
        <f t="shared" si="9"/>
        <v>0</v>
      </c>
      <c r="AF25" s="61">
        <v>0</v>
      </c>
      <c r="AG25" s="52">
        <f t="shared" si="11"/>
        <v>1</v>
      </c>
    </row>
    <row r="26" spans="1:35" x14ac:dyDescent="0.2">
      <c r="A26" s="39" t="str">
        <f t="shared" si="7"/>
        <v/>
      </c>
      <c r="B26" s="19">
        <v>7</v>
      </c>
      <c r="C26" s="31" t="s">
        <v>111</v>
      </c>
      <c r="D26" s="41">
        <f t="shared" ref="D26:K26" si="14">D25-D20</f>
        <v>0</v>
      </c>
      <c r="E26" s="41">
        <f t="shared" si="14"/>
        <v>0</v>
      </c>
      <c r="F26" s="41">
        <f t="shared" si="14"/>
        <v>0</v>
      </c>
      <c r="G26" s="41">
        <f t="shared" si="14"/>
        <v>0</v>
      </c>
      <c r="H26" s="41">
        <f t="shared" si="14"/>
        <v>0</v>
      </c>
      <c r="I26" s="41">
        <f t="shared" si="14"/>
        <v>0</v>
      </c>
      <c r="J26" s="41">
        <f t="shared" si="14"/>
        <v>0</v>
      </c>
      <c r="K26" s="41">
        <f t="shared" si="14"/>
        <v>0</v>
      </c>
      <c r="L26" s="41">
        <f>L25-L20</f>
        <v>0</v>
      </c>
      <c r="M26" s="41">
        <f t="shared" ref="M26:AA26" si="15">M25-M20</f>
        <v>0</v>
      </c>
      <c r="N26" s="41">
        <f t="shared" si="15"/>
        <v>0</v>
      </c>
      <c r="O26" s="41">
        <f t="shared" si="15"/>
        <v>0</v>
      </c>
      <c r="P26" s="41">
        <f t="shared" si="15"/>
        <v>0</v>
      </c>
      <c r="Q26" s="41">
        <f t="shared" si="15"/>
        <v>0</v>
      </c>
      <c r="R26" s="41">
        <f t="shared" si="15"/>
        <v>0</v>
      </c>
      <c r="S26" s="41">
        <f t="shared" si="15"/>
        <v>0</v>
      </c>
      <c r="T26" s="41">
        <f t="shared" si="15"/>
        <v>0</v>
      </c>
      <c r="U26" s="41">
        <f t="shared" si="15"/>
        <v>0</v>
      </c>
      <c r="V26" s="41">
        <f t="shared" si="15"/>
        <v>0</v>
      </c>
      <c r="W26" s="41">
        <f t="shared" si="15"/>
        <v>0</v>
      </c>
      <c r="X26" s="41">
        <f t="shared" si="15"/>
        <v>0</v>
      </c>
      <c r="Y26" s="41">
        <f t="shared" si="15"/>
        <v>0</v>
      </c>
      <c r="Z26" s="41">
        <f t="shared" si="15"/>
        <v>0</v>
      </c>
      <c r="AA26" s="41">
        <f t="shared" si="15"/>
        <v>0</v>
      </c>
      <c r="AB26" s="58" t="str">
        <f t="shared" si="10"/>
        <v>x_opt</v>
      </c>
      <c r="AC26" s="60">
        <f t="shared" si="8"/>
        <v>0</v>
      </c>
      <c r="AD26" s="60">
        <v>0</v>
      </c>
      <c r="AE26" s="60">
        <f t="shared" si="9"/>
        <v>0</v>
      </c>
      <c r="AF26" s="61">
        <v>0</v>
      </c>
      <c r="AG26" s="52">
        <f t="shared" si="11"/>
        <v>1</v>
      </c>
    </row>
    <row r="28" spans="1:35" x14ac:dyDescent="0.2">
      <c r="C28" s="6" t="s">
        <v>77</v>
      </c>
      <c r="D28" s="5" t="str">
        <f t="array" ref="D28:G28">fx_names</f>
        <v>USD</v>
      </c>
      <c r="E28" s="5" t="str">
        <v>EUR</v>
      </c>
      <c r="F28" s="5" t="str">
        <v>GBP</v>
      </c>
      <c r="G28" s="5" t="str">
        <v>JPY</v>
      </c>
      <c r="J28" s="19">
        <v>1</v>
      </c>
      <c r="K28" s="19">
        <v>2</v>
      </c>
      <c r="L28" s="19">
        <v>3</v>
      </c>
      <c r="M28" s="19">
        <v>4</v>
      </c>
      <c r="N28" s="19">
        <v>5</v>
      </c>
      <c r="Q28" s="1">
        <v>6</v>
      </c>
      <c r="R28" s="1">
        <v>7</v>
      </c>
    </row>
    <row r="29" spans="1:35" x14ac:dyDescent="0.2">
      <c r="C29" s="5" t="s">
        <v>103</v>
      </c>
      <c r="D29" s="25" cm="1">
        <f t="array" ref="D29:G29">hist_mean_fx</f>
        <v>0</v>
      </c>
      <c r="E29" s="25">
        <v>2.9920938945806608E-3</v>
      </c>
      <c r="F29" s="25">
        <v>-9.7675090849843604E-3</v>
      </c>
      <c r="G29" s="25">
        <v>-8.5965220877355364E-3</v>
      </c>
      <c r="I29" s="14"/>
      <c r="J29" s="13" t="str">
        <f t="array" ref="J29:N29">TRANSPOSE(port_names)</f>
        <v>bench</v>
      </c>
      <c r="K29" s="13" t="str">
        <v>a</v>
      </c>
      <c r="L29" s="13" t="str">
        <v>b</v>
      </c>
      <c r="M29" s="13" t="str">
        <v>x_a</v>
      </c>
      <c r="N29" s="13" t="str">
        <v>x_b</v>
      </c>
      <c r="O29" s="14"/>
      <c r="P29" s="12"/>
      <c r="Q29" s="12" t="s">
        <v>109</v>
      </c>
      <c r="R29" s="12" t="s">
        <v>111</v>
      </c>
      <c r="S29" s="12"/>
    </row>
    <row r="30" spans="1:35" x14ac:dyDescent="0.2">
      <c r="C30" s="5" t="s">
        <v>142</v>
      </c>
      <c r="D30" s="27">
        <f>D29</f>
        <v>0</v>
      </c>
      <c r="E30" s="27">
        <v>0.06</v>
      </c>
      <c r="F30" s="27">
        <v>0.02</v>
      </c>
      <c r="G30" s="27">
        <v>7.0000000000000007E-2</v>
      </c>
      <c r="I30" s="14" t="s">
        <v>77</v>
      </c>
      <c r="J30" s="18" t="e">
        <f>(1+AVERAGE(INDEX(port_rets,,J$28)))^12-1</f>
        <v>#DIV/0!</v>
      </c>
      <c r="K30" s="18" t="e">
        <f>(1+AVERAGE(INDEX(port_rets,,K$28)))^12-1</f>
        <v>#DIV/0!</v>
      </c>
      <c r="L30" s="18" t="e">
        <f>(1+AVERAGE(INDEX(port_rets,,L$28)))^12-1</f>
        <v>#DIV/0!</v>
      </c>
      <c r="M30" s="24" t="e">
        <f>(1+AVERAGE(INDEX(port_rets,,M$28)))^12-1</f>
        <v>#DIV/0!</v>
      </c>
      <c r="N30" s="24" t="e">
        <f>(1+AVERAGE(INDEX(port_rets,,N$28)))^12-1</f>
        <v>#DIV/0!</v>
      </c>
      <c r="O30" s="14" t="s">
        <v>89</v>
      </c>
      <c r="P30" s="12" t="s">
        <v>77</v>
      </c>
      <c r="Q30" s="18" t="e">
        <f>(1+AVERAGE(INDEX(port_rets,,Q$28)))^12-1</f>
        <v>#DIV/0!</v>
      </c>
      <c r="R30" s="24" t="e">
        <f>(1+AVERAGE(INDEX(port_rets,,R$28)))^12-1</f>
        <v>#DIV/0!</v>
      </c>
      <c r="S30" s="12" t="s">
        <v>89</v>
      </c>
    </row>
    <row r="31" spans="1:35" x14ac:dyDescent="0.2">
      <c r="D31" s="26">
        <f>(1+D30)^(1/12)-1</f>
        <v>0</v>
      </c>
      <c r="E31" s="26">
        <f t="shared" ref="E31" si="16">(1+E30)^(1/12)-1</f>
        <v>4.8675505653430484E-3</v>
      </c>
      <c r="F31" s="26">
        <f t="shared" ref="F31" si="17">(1+F30)^(1/12)-1</f>
        <v>1.6515813019202241E-3</v>
      </c>
      <c r="G31" s="26">
        <f t="shared" ref="G31" si="18">(1+G30)^(1/12)-1</f>
        <v>5.6541453874052738E-3</v>
      </c>
      <c r="I31" s="14" t="s">
        <v>88</v>
      </c>
      <c r="J31" s="18" t="e">
        <f>_xlfn.STDEV.S(INDEX(port_rets,,J$28))*SQRT(12)</f>
        <v>#DIV/0!</v>
      </c>
      <c r="K31" s="18" t="e">
        <f>_xlfn.STDEV.S(INDEX(port_rets,,K$28))*SQRT(12)</f>
        <v>#DIV/0!</v>
      </c>
      <c r="L31" s="18" t="e">
        <f>_xlfn.STDEV.S(INDEX(port_rets,,L$28))*SQRT(12)</f>
        <v>#DIV/0!</v>
      </c>
      <c r="M31" s="24" t="e">
        <f>_xlfn.STDEV.S(INDEX(port_rets,,M$28))*SQRT(12)</f>
        <v>#DIV/0!</v>
      </c>
      <c r="N31" s="24" t="e">
        <f>_xlfn.STDEV.S(INDEX(port_rets,,N$28))*SQRT(12)</f>
        <v>#DIV/0!</v>
      </c>
      <c r="O31" s="14" t="s">
        <v>90</v>
      </c>
      <c r="P31" s="12" t="s">
        <v>88</v>
      </c>
      <c r="Q31" s="18" t="e">
        <f>_xlfn.STDEV.S(INDEX(port_rets,,Q$28))*SQRT(12)</f>
        <v>#DIV/0!</v>
      </c>
      <c r="R31" s="24" t="e">
        <f>_xlfn.STDEV.S(INDEX(port_rets,,R$28))*SQRT(12)</f>
        <v>#DIV/0!</v>
      </c>
      <c r="S31" s="12" t="s">
        <v>90</v>
      </c>
    </row>
    <row r="33" spans="1:32" x14ac:dyDescent="0.2">
      <c r="D33" s="29" t="s">
        <v>79</v>
      </c>
      <c r="E33" s="5"/>
      <c r="F33" s="5"/>
      <c r="G33" s="5"/>
    </row>
    <row r="34" spans="1:32" x14ac:dyDescent="0.2">
      <c r="D34" s="5" t="str">
        <f t="array" ref="D34:G34">fx_names</f>
        <v>USD</v>
      </c>
      <c r="E34" s="5" t="str">
        <v>EUR</v>
      </c>
      <c r="F34" s="5" t="str">
        <v>GBP</v>
      </c>
      <c r="G34" s="5" t="str">
        <v>JPY</v>
      </c>
    </row>
    <row r="35" spans="1:32" x14ac:dyDescent="0.2">
      <c r="D35" s="28">
        <v>1</v>
      </c>
      <c r="E35" s="28">
        <v>0</v>
      </c>
      <c r="F35" s="28">
        <v>0</v>
      </c>
      <c r="G35" s="28">
        <v>0</v>
      </c>
    </row>
    <row r="37" spans="1:32" x14ac:dyDescent="0.2">
      <c r="A37" s="1" t="s">
        <v>84</v>
      </c>
      <c r="C37" s="8" t="str" cm="1">
        <f t="array" ref="C37">INDEX(C20:C26,port_ix,1)</f>
        <v>bench</v>
      </c>
      <c r="D37" s="48"/>
      <c r="E37" s="48"/>
      <c r="F37" s="48"/>
      <c r="G37" s="48"/>
      <c r="H37" s="48"/>
      <c r="I37" s="48"/>
      <c r="J37" s="48"/>
      <c r="K37" s="48"/>
      <c r="L37" s="48"/>
      <c r="M37" s="48"/>
      <c r="N37" s="48"/>
      <c r="O37" s="48"/>
      <c r="P37" s="48"/>
      <c r="Q37" s="48"/>
      <c r="R37" s="48"/>
      <c r="S37" s="48"/>
      <c r="T37" s="48"/>
      <c r="U37" s="48"/>
      <c r="V37" s="48"/>
      <c r="W37" s="48"/>
      <c r="X37" s="48"/>
      <c r="Y37" s="48"/>
      <c r="Z37" s="48"/>
      <c r="AA37" s="48"/>
    </row>
    <row r="38" spans="1:32" x14ac:dyDescent="0.2">
      <c r="A38" s="45">
        <v>1</v>
      </c>
      <c r="C38" s="7" t="s">
        <v>121</v>
      </c>
      <c r="D38" s="57">
        <f t="array" ref="D38:AA38">INDEX(port_wts,port_ix,)</f>
        <v>0</v>
      </c>
      <c r="E38" s="57">
        <v>1</v>
      </c>
      <c r="F38" s="57">
        <v>0</v>
      </c>
      <c r="G38" s="57">
        <v>0</v>
      </c>
      <c r="H38" s="57">
        <v>0</v>
      </c>
      <c r="I38" s="57">
        <v>0</v>
      </c>
      <c r="J38" s="57">
        <v>0</v>
      </c>
      <c r="K38" s="57">
        <v>0</v>
      </c>
      <c r="L38" s="57">
        <v>0</v>
      </c>
      <c r="M38" s="57">
        <v>0</v>
      </c>
      <c r="N38" s="57">
        <v>0</v>
      </c>
      <c r="O38" s="57">
        <v>0</v>
      </c>
      <c r="P38" s="57">
        <v>0</v>
      </c>
      <c r="Q38" s="57">
        <v>0</v>
      </c>
      <c r="R38" s="57">
        <v>0</v>
      </c>
      <c r="S38" s="57">
        <v>0</v>
      </c>
      <c r="T38" s="57">
        <v>0</v>
      </c>
      <c r="U38" s="57">
        <v>0</v>
      </c>
      <c r="V38" s="57">
        <v>0</v>
      </c>
      <c r="W38" s="57">
        <v>0</v>
      </c>
      <c r="X38" s="57">
        <v>0</v>
      </c>
      <c r="Y38" s="57">
        <v>0</v>
      </c>
      <c r="Z38" s="57">
        <v>0</v>
      </c>
      <c r="AA38" s="57">
        <v>0</v>
      </c>
      <c r="AB38" s="44"/>
    </row>
    <row r="40" spans="1:32" x14ac:dyDescent="0.2">
      <c r="C40" s="7" t="s">
        <v>100</v>
      </c>
      <c r="D40" s="50"/>
      <c r="E40" s="50"/>
      <c r="F40" s="50"/>
      <c r="G40" s="50"/>
      <c r="H40" s="50"/>
      <c r="I40" s="50"/>
      <c r="J40" s="50"/>
      <c r="K40" s="50"/>
      <c r="L40" s="50"/>
      <c r="M40" s="50"/>
      <c r="N40" s="50"/>
      <c r="O40" s="50"/>
      <c r="P40" s="50"/>
      <c r="Q40" s="50"/>
      <c r="R40" s="50"/>
      <c r="S40" s="50"/>
      <c r="T40" s="50"/>
      <c r="U40" s="50"/>
      <c r="V40" s="50"/>
      <c r="W40" s="50"/>
      <c r="X40" s="50"/>
      <c r="Y40" s="50"/>
      <c r="Z40" s="50"/>
      <c r="AA40" s="50"/>
      <c r="AB40" s="43"/>
    </row>
    <row r="41" spans="1:32" x14ac:dyDescent="0.2">
      <c r="C41" s="7" t="s">
        <v>101</v>
      </c>
      <c r="D41" s="50"/>
      <c r="E41" s="50"/>
      <c r="F41" s="50"/>
      <c r="G41" s="50"/>
      <c r="H41" s="50"/>
      <c r="I41" s="50"/>
      <c r="J41" s="50"/>
      <c r="K41" s="50"/>
      <c r="L41" s="50"/>
      <c r="M41" s="50"/>
      <c r="N41" s="50"/>
      <c r="O41" s="50"/>
      <c r="P41" s="50"/>
      <c r="Q41" s="50"/>
      <c r="R41" s="50"/>
      <c r="S41" s="50"/>
      <c r="T41" s="50"/>
      <c r="U41" s="50"/>
      <c r="V41" s="50"/>
      <c r="W41" s="50"/>
      <c r="X41" s="50"/>
      <c r="Y41" s="50"/>
      <c r="Z41" s="50"/>
      <c r="AA41" s="50"/>
      <c r="AB41" s="43"/>
    </row>
    <row r="42" spans="1:32" x14ac:dyDescent="0.2">
      <c r="C42" s="7" t="s">
        <v>97</v>
      </c>
      <c r="D42" s="52">
        <f>IF(AND(D38&gt;=D41,D38&lt;=D40),1,0)</f>
        <v>1</v>
      </c>
      <c r="E42" s="52">
        <f t="shared" ref="E42:AA42" si="19">IF(AND(E38&gt;=E41,E38&lt;=E40),1,0)</f>
        <v>0</v>
      </c>
      <c r="F42" s="52">
        <f t="shared" si="19"/>
        <v>1</v>
      </c>
      <c r="G42" s="52">
        <f t="shared" si="19"/>
        <v>1</v>
      </c>
      <c r="H42" s="52">
        <f t="shared" si="19"/>
        <v>1</v>
      </c>
      <c r="I42" s="52">
        <f t="shared" si="19"/>
        <v>1</v>
      </c>
      <c r="J42" s="52">
        <f t="shared" si="19"/>
        <v>1</v>
      </c>
      <c r="K42" s="52">
        <f t="shared" si="19"/>
        <v>1</v>
      </c>
      <c r="L42" s="52">
        <f t="shared" si="19"/>
        <v>1</v>
      </c>
      <c r="M42" s="52">
        <f t="shared" si="19"/>
        <v>1</v>
      </c>
      <c r="N42" s="52">
        <f t="shared" si="19"/>
        <v>1</v>
      </c>
      <c r="O42" s="52">
        <f t="shared" si="19"/>
        <v>1</v>
      </c>
      <c r="P42" s="52">
        <f t="shared" si="19"/>
        <v>1</v>
      </c>
      <c r="Q42" s="52">
        <f t="shared" si="19"/>
        <v>1</v>
      </c>
      <c r="R42" s="52">
        <f t="shared" si="19"/>
        <v>1</v>
      </c>
      <c r="S42" s="52">
        <f t="shared" si="19"/>
        <v>1</v>
      </c>
      <c r="T42" s="52">
        <f t="shared" si="19"/>
        <v>1</v>
      </c>
      <c r="U42" s="52">
        <f t="shared" si="19"/>
        <v>1</v>
      </c>
      <c r="V42" s="52">
        <f t="shared" si="19"/>
        <v>1</v>
      </c>
      <c r="W42" s="52">
        <f t="shared" si="19"/>
        <v>1</v>
      </c>
      <c r="X42" s="52">
        <f t="shared" si="19"/>
        <v>1</v>
      </c>
      <c r="Y42" s="52">
        <f t="shared" si="19"/>
        <v>1</v>
      </c>
      <c r="Z42" s="52">
        <f t="shared" si="19"/>
        <v>1</v>
      </c>
      <c r="AA42" s="52">
        <f t="shared" si="19"/>
        <v>1</v>
      </c>
      <c r="AB42" s="43"/>
    </row>
    <row r="43" spans="1:32" x14ac:dyDescent="0.2">
      <c r="C43" s="42"/>
      <c r="D43" s="43"/>
      <c r="E43" s="43"/>
      <c r="F43" s="43"/>
      <c r="G43" s="43"/>
      <c r="H43" s="43"/>
      <c r="I43" s="43"/>
      <c r="J43" s="43"/>
      <c r="K43" s="43"/>
      <c r="L43" s="43"/>
      <c r="M43" s="43"/>
      <c r="N43" s="43"/>
      <c r="O43" s="43"/>
      <c r="P43" s="43"/>
      <c r="Q43" s="43"/>
      <c r="R43" s="43"/>
      <c r="S43" s="43"/>
      <c r="T43" s="43"/>
      <c r="U43" s="43"/>
      <c r="V43" s="43"/>
      <c r="W43" s="43"/>
      <c r="X43" s="43"/>
      <c r="Y43" s="43"/>
      <c r="Z43" s="43"/>
      <c r="AA43" s="43"/>
      <c r="AB43" s="43"/>
    </row>
    <row r="44" spans="1:32" x14ac:dyDescent="0.2">
      <c r="C44" s="8" t="s">
        <v>124</v>
      </c>
      <c r="D44" s="51" t="str">
        <f t="array" ref="D44:AA44">asset_names</f>
        <v>US.GOVT.01</v>
      </c>
      <c r="E44" s="51" t="str">
        <v>US.GOVT.13</v>
      </c>
      <c r="F44" s="51" t="str">
        <v>US.GOVT.35</v>
      </c>
      <c r="G44" s="51" t="str">
        <v>US.CORP.13</v>
      </c>
      <c r="H44" s="51" t="str">
        <v>US.CORP.35</v>
      </c>
      <c r="I44" s="51" t="str">
        <v>DE.GOVT.01</v>
      </c>
      <c r="J44" s="51" t="str">
        <v>DE.GOVT.13</v>
      </c>
      <c r="K44" s="51" t="str">
        <v>DE.GOVT.35</v>
      </c>
      <c r="L44" s="51" t="str">
        <v>UK.GOVT.01</v>
      </c>
      <c r="M44" s="51" t="str">
        <v>UK.GOVT.13</v>
      </c>
      <c r="N44" s="51" t="str">
        <v>UK.GOVT.35</v>
      </c>
      <c r="O44" s="51" t="str">
        <v>UK.CORP.13</v>
      </c>
      <c r="P44" s="51" t="str">
        <v>UK.CORP.35</v>
      </c>
      <c r="Q44" s="51" t="str">
        <v>JP.GOVT.01</v>
      </c>
      <c r="R44" s="51" t="str">
        <v>JP.GOVT.13</v>
      </c>
      <c r="S44" s="51" t="str">
        <v>JP.GOVT.35</v>
      </c>
      <c r="T44" s="51" t="str">
        <v>US.EQ</v>
      </c>
      <c r="U44" s="51" t="str">
        <v>EU.EQ</v>
      </c>
      <c r="V44" s="51" t="str">
        <v>UK.EQ</v>
      </c>
      <c r="W44" s="51" t="str">
        <v>JP.EQ</v>
      </c>
      <c r="X44" s="51" t="str">
        <v>USD.FWD</v>
      </c>
      <c r="Y44" s="51" t="str">
        <v>EUR.FWD</v>
      </c>
      <c r="Z44" s="51" t="str">
        <v>GBP.FWD</v>
      </c>
      <c r="AA44" s="51" t="str">
        <v>JPY.FWD</v>
      </c>
      <c r="AB44" s="51" t="s">
        <v>123</v>
      </c>
      <c r="AC44" s="51" t="s">
        <v>118</v>
      </c>
      <c r="AD44" s="51" t="s">
        <v>120</v>
      </c>
      <c r="AE44" s="51" t="s">
        <v>119</v>
      </c>
      <c r="AF44" s="51" t="s">
        <v>97</v>
      </c>
    </row>
    <row r="45" spans="1:32" x14ac:dyDescent="0.2">
      <c r="C45" s="7" t="s">
        <v>117</v>
      </c>
      <c r="D45" s="49"/>
      <c r="E45" s="49"/>
      <c r="F45" s="49"/>
      <c r="G45" s="49"/>
      <c r="H45" s="49"/>
      <c r="I45" s="49"/>
      <c r="J45" s="49"/>
      <c r="K45" s="49"/>
      <c r="L45" s="49"/>
      <c r="M45" s="49"/>
      <c r="N45" s="49"/>
      <c r="O45" s="49"/>
      <c r="P45" s="49"/>
      <c r="Q45" s="49"/>
      <c r="R45" s="49"/>
      <c r="S45" s="49"/>
      <c r="T45" s="49"/>
      <c r="U45" s="49"/>
      <c r="V45" s="49"/>
      <c r="W45" s="49"/>
      <c r="X45" s="49"/>
      <c r="Y45" s="49"/>
      <c r="Z45" s="49"/>
      <c r="AA45" s="49"/>
      <c r="AB45" s="56" t="str">
        <f>C45</f>
        <v>mu</v>
      </c>
      <c r="AC45" s="50">
        <v>-1</v>
      </c>
      <c r="AD45" s="57">
        <f t="shared" ref="AD45:AD66" si="20">SUMPRODUCT(opt_wts,D45:AA45)</f>
        <v>0</v>
      </c>
      <c r="AE45" s="50">
        <v>1</v>
      </c>
      <c r="AF45" s="52">
        <f>IF(AND(AD45&gt;=AC45,AD45&lt;=AE45),1,0)</f>
        <v>1</v>
      </c>
    </row>
    <row r="46" spans="1:32" x14ac:dyDescent="0.2">
      <c r="C46" s="7" t="s">
        <v>115</v>
      </c>
      <c r="D46" s="53"/>
      <c r="E46" s="53"/>
      <c r="F46" s="53"/>
      <c r="G46" s="53"/>
      <c r="H46" s="53"/>
      <c r="I46" s="53"/>
      <c r="J46" s="53"/>
      <c r="K46" s="53"/>
      <c r="L46" s="53"/>
      <c r="M46" s="53"/>
      <c r="N46" s="53"/>
      <c r="O46" s="53"/>
      <c r="P46" s="53"/>
      <c r="Q46" s="53"/>
      <c r="R46" s="53"/>
      <c r="S46" s="53"/>
      <c r="T46" s="53"/>
      <c r="U46" s="53"/>
      <c r="V46" s="53"/>
      <c r="W46" s="53"/>
      <c r="X46" s="53"/>
      <c r="Y46" s="53"/>
      <c r="Z46" s="53"/>
      <c r="AA46" s="53"/>
      <c r="AB46" s="56" t="str">
        <f t="shared" ref="AB46:AB66" si="21">C46</f>
        <v>dur</v>
      </c>
      <c r="AC46" s="55">
        <v>0</v>
      </c>
      <c r="AD46" s="63">
        <f t="shared" si="20"/>
        <v>0</v>
      </c>
      <c r="AE46" s="55">
        <v>30</v>
      </c>
      <c r="AF46" s="52">
        <f t="shared" ref="AF46:AF66" si="22">IF(AND(AD46&gt;=AC46,AD46&lt;=AE46),1,0)</f>
        <v>1</v>
      </c>
    </row>
    <row r="47" spans="1:32" x14ac:dyDescent="0.2">
      <c r="C47" s="7" t="s">
        <v>105</v>
      </c>
      <c r="D47" s="54"/>
      <c r="E47" s="54"/>
      <c r="F47" s="54"/>
      <c r="G47" s="54"/>
      <c r="H47" s="54"/>
      <c r="I47" s="54"/>
      <c r="J47" s="54"/>
      <c r="K47" s="54"/>
      <c r="L47" s="54"/>
      <c r="M47" s="54"/>
      <c r="N47" s="54"/>
      <c r="O47" s="54"/>
      <c r="P47" s="54"/>
      <c r="Q47" s="54"/>
      <c r="R47" s="54"/>
      <c r="S47" s="54"/>
      <c r="T47" s="54"/>
      <c r="U47" s="54"/>
      <c r="V47" s="54"/>
      <c r="W47" s="54"/>
      <c r="X47" s="54"/>
      <c r="Y47" s="54"/>
      <c r="Z47" s="54"/>
      <c r="AA47" s="54"/>
      <c r="AB47" s="56" t="str">
        <f t="shared" si="21"/>
        <v>budget</v>
      </c>
      <c r="AC47" s="50">
        <v>1</v>
      </c>
      <c r="AD47" s="62">
        <f t="shared" si="20"/>
        <v>0</v>
      </c>
      <c r="AE47" s="50">
        <v>1</v>
      </c>
      <c r="AF47" s="52">
        <f t="shared" si="22"/>
        <v>0</v>
      </c>
    </row>
    <row r="48" spans="1:32" x14ac:dyDescent="0.2">
      <c r="C48" s="7" t="s">
        <v>106</v>
      </c>
      <c r="D48" s="54"/>
      <c r="E48" s="54"/>
      <c r="F48" s="54"/>
      <c r="G48" s="54"/>
      <c r="H48" s="54"/>
      <c r="I48" s="54"/>
      <c r="J48" s="54"/>
      <c r="K48" s="54"/>
      <c r="L48" s="54"/>
      <c r="M48" s="54"/>
      <c r="N48" s="54"/>
      <c r="O48" s="54"/>
      <c r="P48" s="54"/>
      <c r="Q48" s="54"/>
      <c r="R48" s="54"/>
      <c r="S48" s="54"/>
      <c r="T48" s="54"/>
      <c r="U48" s="54"/>
      <c r="V48" s="54"/>
      <c r="W48" s="54"/>
      <c r="X48" s="54"/>
      <c r="Y48" s="54"/>
      <c r="Z48" s="54"/>
      <c r="AA48" s="54"/>
      <c r="AB48" s="56" t="str">
        <f t="shared" si="21"/>
        <v>fwd</v>
      </c>
      <c r="AC48" s="50">
        <v>0</v>
      </c>
      <c r="AD48" s="62">
        <f t="shared" si="20"/>
        <v>0</v>
      </c>
      <c r="AE48" s="50">
        <v>0</v>
      </c>
      <c r="AF48" s="52">
        <f t="shared" si="22"/>
        <v>1</v>
      </c>
    </row>
    <row r="49" spans="3:32" x14ac:dyDescent="0.2">
      <c r="C49" s="7" t="s">
        <v>68</v>
      </c>
      <c r="D49" s="54"/>
      <c r="E49" s="54"/>
      <c r="F49" s="54"/>
      <c r="G49" s="54"/>
      <c r="H49" s="54"/>
      <c r="I49" s="54"/>
      <c r="J49" s="54"/>
      <c r="K49" s="54"/>
      <c r="L49" s="54"/>
      <c r="M49" s="54"/>
      <c r="N49" s="54"/>
      <c r="O49" s="54"/>
      <c r="P49" s="54"/>
      <c r="Q49" s="54"/>
      <c r="R49" s="54"/>
      <c r="S49" s="54"/>
      <c r="T49" s="54"/>
      <c r="U49" s="54"/>
      <c r="V49" s="54"/>
      <c r="W49" s="54"/>
      <c r="X49" s="54"/>
      <c r="Y49" s="54"/>
      <c r="Z49" s="54"/>
      <c r="AA49" s="54"/>
      <c r="AB49" s="56" t="str">
        <f t="shared" si="21"/>
        <v>USD</v>
      </c>
      <c r="AC49" s="50">
        <v>-1</v>
      </c>
      <c r="AD49" s="62">
        <f t="shared" si="20"/>
        <v>0</v>
      </c>
      <c r="AE49" s="50">
        <v>1</v>
      </c>
      <c r="AF49" s="52">
        <f t="shared" si="22"/>
        <v>1</v>
      </c>
    </row>
    <row r="50" spans="3:32" x14ac:dyDescent="0.2">
      <c r="C50" s="7" t="s">
        <v>69</v>
      </c>
      <c r="D50" s="54"/>
      <c r="E50" s="54"/>
      <c r="F50" s="54"/>
      <c r="G50" s="54"/>
      <c r="H50" s="54"/>
      <c r="I50" s="54"/>
      <c r="J50" s="54"/>
      <c r="K50" s="54"/>
      <c r="L50" s="54"/>
      <c r="M50" s="54"/>
      <c r="N50" s="54"/>
      <c r="O50" s="54"/>
      <c r="P50" s="54"/>
      <c r="Q50" s="54"/>
      <c r="R50" s="54"/>
      <c r="S50" s="54"/>
      <c r="T50" s="54"/>
      <c r="U50" s="54"/>
      <c r="V50" s="54"/>
      <c r="W50" s="54"/>
      <c r="X50" s="54"/>
      <c r="Y50" s="54"/>
      <c r="Z50" s="54"/>
      <c r="AA50" s="54"/>
      <c r="AB50" s="56" t="str">
        <f t="shared" si="21"/>
        <v>EUR</v>
      </c>
      <c r="AC50" s="50">
        <v>-1</v>
      </c>
      <c r="AD50" s="62">
        <f t="shared" si="20"/>
        <v>0</v>
      </c>
      <c r="AE50" s="50">
        <v>1</v>
      </c>
      <c r="AF50" s="52">
        <f t="shared" si="22"/>
        <v>1</v>
      </c>
    </row>
    <row r="51" spans="3:32" x14ac:dyDescent="0.2">
      <c r="C51" s="7" t="s">
        <v>70</v>
      </c>
      <c r="D51" s="54"/>
      <c r="E51" s="54"/>
      <c r="F51" s="54"/>
      <c r="G51" s="54"/>
      <c r="H51" s="54"/>
      <c r="I51" s="54"/>
      <c r="J51" s="54"/>
      <c r="K51" s="54"/>
      <c r="L51" s="54"/>
      <c r="M51" s="54"/>
      <c r="N51" s="54"/>
      <c r="O51" s="54"/>
      <c r="P51" s="54"/>
      <c r="Q51" s="54"/>
      <c r="R51" s="54"/>
      <c r="S51" s="54"/>
      <c r="T51" s="54"/>
      <c r="U51" s="54"/>
      <c r="V51" s="54"/>
      <c r="W51" s="54"/>
      <c r="X51" s="54"/>
      <c r="Y51" s="54"/>
      <c r="Z51" s="54"/>
      <c r="AA51" s="54"/>
      <c r="AB51" s="56" t="str">
        <f t="shared" si="21"/>
        <v>GBP</v>
      </c>
      <c r="AC51" s="50">
        <v>-1</v>
      </c>
      <c r="AD51" s="62">
        <f t="shared" si="20"/>
        <v>0</v>
      </c>
      <c r="AE51" s="50">
        <v>1</v>
      </c>
      <c r="AF51" s="52">
        <f t="shared" si="22"/>
        <v>1</v>
      </c>
    </row>
    <row r="52" spans="3:32" x14ac:dyDescent="0.2">
      <c r="C52" s="7" t="s">
        <v>71</v>
      </c>
      <c r="D52" s="54"/>
      <c r="E52" s="54"/>
      <c r="F52" s="54"/>
      <c r="G52" s="54"/>
      <c r="H52" s="54"/>
      <c r="I52" s="54"/>
      <c r="J52" s="54"/>
      <c r="K52" s="54"/>
      <c r="L52" s="54"/>
      <c r="M52" s="54"/>
      <c r="N52" s="54"/>
      <c r="O52" s="54"/>
      <c r="P52" s="54"/>
      <c r="Q52" s="54"/>
      <c r="R52" s="54"/>
      <c r="S52" s="54"/>
      <c r="T52" s="54"/>
      <c r="U52" s="54"/>
      <c r="V52" s="54"/>
      <c r="W52" s="54"/>
      <c r="X52" s="54"/>
      <c r="Y52" s="54"/>
      <c r="Z52" s="54"/>
      <c r="AA52" s="54"/>
      <c r="AB52" s="56" t="str">
        <f t="shared" si="21"/>
        <v>JPY</v>
      </c>
      <c r="AC52" s="50">
        <v>-1</v>
      </c>
      <c r="AD52" s="62">
        <f t="shared" si="20"/>
        <v>0</v>
      </c>
      <c r="AE52" s="50">
        <v>1</v>
      </c>
      <c r="AF52" s="52">
        <f t="shared" si="22"/>
        <v>1</v>
      </c>
    </row>
    <row r="53" spans="3:32" x14ac:dyDescent="0.2">
      <c r="C53" s="7" t="s">
        <v>72</v>
      </c>
      <c r="D53" s="54"/>
      <c r="E53" s="54"/>
      <c r="F53" s="54"/>
      <c r="G53" s="54"/>
      <c r="H53" s="54"/>
      <c r="I53" s="54"/>
      <c r="J53" s="54"/>
      <c r="K53" s="54"/>
      <c r="L53" s="54"/>
      <c r="M53" s="54"/>
      <c r="N53" s="54"/>
      <c r="O53" s="54"/>
      <c r="P53" s="54"/>
      <c r="Q53" s="54"/>
      <c r="R53" s="54"/>
      <c r="S53" s="54"/>
      <c r="T53" s="54"/>
      <c r="U53" s="54"/>
      <c r="V53" s="54"/>
      <c r="W53" s="54"/>
      <c r="X53" s="54"/>
      <c r="Y53" s="54"/>
      <c r="Z53" s="54"/>
      <c r="AA53" s="54"/>
      <c r="AB53" s="56" t="str">
        <f t="shared" si="21"/>
        <v>CASH</v>
      </c>
      <c r="AC53" s="50">
        <v>-1</v>
      </c>
      <c r="AD53" s="62">
        <f t="shared" si="20"/>
        <v>0</v>
      </c>
      <c r="AE53" s="50">
        <v>1</v>
      </c>
      <c r="AF53" s="52">
        <f t="shared" si="22"/>
        <v>1</v>
      </c>
    </row>
    <row r="54" spans="3:32" x14ac:dyDescent="0.2">
      <c r="C54" s="7" t="s">
        <v>107</v>
      </c>
      <c r="D54" s="54"/>
      <c r="E54" s="54"/>
      <c r="F54" s="54"/>
      <c r="G54" s="54"/>
      <c r="H54" s="54"/>
      <c r="I54" s="54"/>
      <c r="J54" s="54"/>
      <c r="K54" s="54"/>
      <c r="L54" s="54"/>
      <c r="M54" s="54"/>
      <c r="N54" s="54"/>
      <c r="O54" s="54"/>
      <c r="P54" s="54"/>
      <c r="Q54" s="54"/>
      <c r="R54" s="54"/>
      <c r="S54" s="54"/>
      <c r="T54" s="54"/>
      <c r="U54" s="54"/>
      <c r="V54" s="54"/>
      <c r="W54" s="54"/>
      <c r="X54" s="54"/>
      <c r="Y54" s="54"/>
      <c r="Z54" s="54"/>
      <c r="AA54" s="54"/>
      <c r="AB54" s="56" t="str">
        <f t="shared" si="21"/>
        <v>FI</v>
      </c>
      <c r="AC54" s="50">
        <v>-1</v>
      </c>
      <c r="AD54" s="62">
        <f t="shared" si="20"/>
        <v>0</v>
      </c>
      <c r="AE54" s="50">
        <v>1</v>
      </c>
      <c r="AF54" s="52">
        <f t="shared" si="22"/>
        <v>1</v>
      </c>
    </row>
    <row r="55" spans="3:32" x14ac:dyDescent="0.2">
      <c r="C55" s="7" t="s">
        <v>108</v>
      </c>
      <c r="D55" s="54"/>
      <c r="E55" s="54"/>
      <c r="F55" s="54"/>
      <c r="G55" s="54"/>
      <c r="H55" s="54"/>
      <c r="I55" s="54"/>
      <c r="J55" s="54"/>
      <c r="K55" s="54"/>
      <c r="L55" s="54"/>
      <c r="M55" s="54"/>
      <c r="N55" s="54"/>
      <c r="O55" s="54"/>
      <c r="P55" s="54"/>
      <c r="Q55" s="54"/>
      <c r="R55" s="54"/>
      <c r="S55" s="54"/>
      <c r="T55" s="54"/>
      <c r="U55" s="54"/>
      <c r="V55" s="54"/>
      <c r="W55" s="54"/>
      <c r="X55" s="54"/>
      <c r="Y55" s="54"/>
      <c r="Z55" s="54"/>
      <c r="AA55" s="54"/>
      <c r="AB55" s="56" t="str">
        <f t="shared" si="21"/>
        <v>EQ</v>
      </c>
      <c r="AC55" s="50">
        <v>-1</v>
      </c>
      <c r="AD55" s="62">
        <f t="shared" si="20"/>
        <v>0</v>
      </c>
      <c r="AE55" s="50">
        <v>1</v>
      </c>
      <c r="AF55" s="52">
        <f t="shared" si="22"/>
        <v>1</v>
      </c>
    </row>
    <row r="56" spans="3:32" x14ac:dyDescent="0.2">
      <c r="C56" s="7" t="s">
        <v>139</v>
      </c>
      <c r="D56" s="54"/>
      <c r="E56" s="54"/>
      <c r="F56" s="54"/>
      <c r="G56" s="54"/>
      <c r="H56" s="54"/>
      <c r="I56" s="54"/>
      <c r="J56" s="54"/>
      <c r="K56" s="54"/>
      <c r="L56" s="54"/>
      <c r="M56" s="54"/>
      <c r="N56" s="54"/>
      <c r="O56" s="54"/>
      <c r="P56" s="54"/>
      <c r="Q56" s="54"/>
      <c r="R56" s="54"/>
      <c r="S56" s="54"/>
      <c r="T56" s="54"/>
      <c r="U56" s="54"/>
      <c r="V56" s="54"/>
      <c r="W56" s="54"/>
      <c r="X56" s="54"/>
      <c r="Y56" s="54"/>
      <c r="Z56" s="54"/>
      <c r="AA56" s="54"/>
      <c r="AB56" s="56" t="str">
        <f t="shared" si="21"/>
        <v>GOVT</v>
      </c>
      <c r="AC56" s="50">
        <v>-1</v>
      </c>
      <c r="AD56" s="62">
        <f t="shared" si="20"/>
        <v>0</v>
      </c>
      <c r="AE56" s="50">
        <v>1</v>
      </c>
      <c r="AF56" s="52">
        <f t="shared" si="22"/>
        <v>1</v>
      </c>
    </row>
    <row r="57" spans="3:32" x14ac:dyDescent="0.2">
      <c r="C57" s="7" t="s">
        <v>140</v>
      </c>
      <c r="D57" s="54"/>
      <c r="E57" s="54"/>
      <c r="F57" s="54"/>
      <c r="G57" s="54"/>
      <c r="H57" s="54"/>
      <c r="I57" s="54"/>
      <c r="J57" s="54"/>
      <c r="K57" s="54"/>
      <c r="L57" s="54"/>
      <c r="M57" s="54"/>
      <c r="N57" s="54"/>
      <c r="O57" s="54"/>
      <c r="P57" s="54"/>
      <c r="Q57" s="54"/>
      <c r="R57" s="54"/>
      <c r="S57" s="54"/>
      <c r="T57" s="54"/>
      <c r="U57" s="54"/>
      <c r="V57" s="54"/>
      <c r="W57" s="54"/>
      <c r="X57" s="54"/>
      <c r="Y57" s="54"/>
      <c r="Z57" s="54"/>
      <c r="AA57" s="54"/>
      <c r="AB57" s="56" t="str">
        <f t="shared" si="21"/>
        <v>CORP</v>
      </c>
      <c r="AC57" s="50">
        <v>-1</v>
      </c>
      <c r="AD57" s="62">
        <f t="shared" si="20"/>
        <v>0</v>
      </c>
      <c r="AE57" s="50">
        <v>1</v>
      </c>
      <c r="AF57" s="52">
        <f t="shared" si="22"/>
        <v>1</v>
      </c>
    </row>
    <row r="58" spans="3:32" x14ac:dyDescent="0.2">
      <c r="C58" s="7" t="s">
        <v>122</v>
      </c>
      <c r="D58" s="54"/>
      <c r="E58" s="54"/>
      <c r="F58" s="54"/>
      <c r="G58" s="54"/>
      <c r="H58" s="54"/>
      <c r="I58" s="54"/>
      <c r="J58" s="54"/>
      <c r="K58" s="54"/>
      <c r="L58" s="54"/>
      <c r="M58" s="54"/>
      <c r="N58" s="54"/>
      <c r="O58" s="54"/>
      <c r="P58" s="54"/>
      <c r="Q58" s="54"/>
      <c r="R58" s="54"/>
      <c r="S58" s="54"/>
      <c r="T58" s="54"/>
      <c r="U58" s="54"/>
      <c r="V58" s="54"/>
      <c r="W58" s="54"/>
      <c r="X58" s="54"/>
      <c r="Y58" s="54"/>
      <c r="Z58" s="54"/>
      <c r="AA58" s="54"/>
      <c r="AB58" s="56" t="str">
        <f t="shared" si="21"/>
        <v>.</v>
      </c>
      <c r="AC58" s="50">
        <v>-1</v>
      </c>
      <c r="AD58" s="62">
        <f t="shared" si="20"/>
        <v>0</v>
      </c>
      <c r="AE58" s="50">
        <v>1</v>
      </c>
      <c r="AF58" s="52">
        <f t="shared" si="22"/>
        <v>1</v>
      </c>
    </row>
    <row r="59" spans="3:32" x14ac:dyDescent="0.2">
      <c r="C59" s="7" t="s">
        <v>122</v>
      </c>
      <c r="D59" s="54"/>
      <c r="E59" s="54"/>
      <c r="F59" s="54"/>
      <c r="G59" s="54"/>
      <c r="H59" s="54"/>
      <c r="I59" s="54"/>
      <c r="J59" s="54"/>
      <c r="K59" s="54"/>
      <c r="L59" s="54"/>
      <c r="M59" s="54"/>
      <c r="N59" s="54"/>
      <c r="O59" s="54"/>
      <c r="P59" s="54"/>
      <c r="Q59" s="54"/>
      <c r="R59" s="54"/>
      <c r="S59" s="54"/>
      <c r="T59" s="54"/>
      <c r="U59" s="54"/>
      <c r="V59" s="54"/>
      <c r="W59" s="54"/>
      <c r="X59" s="54"/>
      <c r="Y59" s="54"/>
      <c r="Z59" s="54"/>
      <c r="AA59" s="54"/>
      <c r="AB59" s="56" t="str">
        <f t="shared" si="21"/>
        <v>.</v>
      </c>
      <c r="AC59" s="50">
        <v>-1</v>
      </c>
      <c r="AD59" s="62">
        <f t="shared" si="20"/>
        <v>0</v>
      </c>
      <c r="AE59" s="50">
        <v>1</v>
      </c>
      <c r="AF59" s="52">
        <f t="shared" si="22"/>
        <v>1</v>
      </c>
    </row>
    <row r="60" spans="3:32" x14ac:dyDescent="0.2">
      <c r="C60" s="7" t="s">
        <v>122</v>
      </c>
      <c r="D60" s="54"/>
      <c r="E60" s="54"/>
      <c r="F60" s="54"/>
      <c r="G60" s="54"/>
      <c r="H60" s="54"/>
      <c r="I60" s="54"/>
      <c r="J60" s="54"/>
      <c r="K60" s="54"/>
      <c r="L60" s="54"/>
      <c r="M60" s="54"/>
      <c r="N60" s="54"/>
      <c r="O60" s="54"/>
      <c r="P60" s="54"/>
      <c r="Q60" s="54"/>
      <c r="R60" s="54"/>
      <c r="S60" s="54"/>
      <c r="T60" s="54"/>
      <c r="U60" s="54"/>
      <c r="V60" s="54"/>
      <c r="W60" s="54"/>
      <c r="X60" s="54"/>
      <c r="Y60" s="54"/>
      <c r="Z60" s="54"/>
      <c r="AA60" s="54"/>
      <c r="AB60" s="56" t="str">
        <f t="shared" si="21"/>
        <v>.</v>
      </c>
      <c r="AC60" s="50">
        <v>-1</v>
      </c>
      <c r="AD60" s="62">
        <f t="shared" si="20"/>
        <v>0</v>
      </c>
      <c r="AE60" s="50">
        <v>1</v>
      </c>
      <c r="AF60" s="52">
        <f t="shared" si="22"/>
        <v>1</v>
      </c>
    </row>
    <row r="61" spans="3:32" x14ac:dyDescent="0.2">
      <c r="C61" s="7" t="s">
        <v>122</v>
      </c>
      <c r="D61" s="54"/>
      <c r="E61" s="54"/>
      <c r="F61" s="54"/>
      <c r="G61" s="54"/>
      <c r="H61" s="54"/>
      <c r="I61" s="54"/>
      <c r="J61" s="54"/>
      <c r="K61" s="54"/>
      <c r="L61" s="54"/>
      <c r="M61" s="54"/>
      <c r="N61" s="54"/>
      <c r="O61" s="54"/>
      <c r="P61" s="54"/>
      <c r="Q61" s="54"/>
      <c r="R61" s="54"/>
      <c r="S61" s="54"/>
      <c r="T61" s="54"/>
      <c r="U61" s="54"/>
      <c r="V61" s="54"/>
      <c r="W61" s="54"/>
      <c r="X61" s="54"/>
      <c r="Y61" s="54"/>
      <c r="Z61" s="54"/>
      <c r="AA61" s="54"/>
      <c r="AB61" s="56" t="str">
        <f t="shared" si="21"/>
        <v>.</v>
      </c>
      <c r="AC61" s="50">
        <v>-1</v>
      </c>
      <c r="AD61" s="62">
        <f t="shared" si="20"/>
        <v>0</v>
      </c>
      <c r="AE61" s="50">
        <v>1</v>
      </c>
      <c r="AF61" s="52">
        <f t="shared" si="22"/>
        <v>1</v>
      </c>
    </row>
    <row r="62" spans="3:32" x14ac:dyDescent="0.2">
      <c r="C62" s="7" t="s">
        <v>122</v>
      </c>
      <c r="D62" s="54"/>
      <c r="E62" s="54"/>
      <c r="F62" s="54"/>
      <c r="G62" s="54"/>
      <c r="H62" s="54"/>
      <c r="I62" s="54"/>
      <c r="J62" s="54"/>
      <c r="K62" s="54"/>
      <c r="L62" s="54"/>
      <c r="M62" s="54"/>
      <c r="N62" s="54"/>
      <c r="O62" s="54"/>
      <c r="P62" s="54"/>
      <c r="Q62" s="54"/>
      <c r="R62" s="54"/>
      <c r="S62" s="54"/>
      <c r="T62" s="54"/>
      <c r="U62" s="54"/>
      <c r="V62" s="54"/>
      <c r="W62" s="54"/>
      <c r="X62" s="54"/>
      <c r="Y62" s="54"/>
      <c r="Z62" s="54"/>
      <c r="AA62" s="54"/>
      <c r="AB62" s="56" t="str">
        <f t="shared" si="21"/>
        <v>.</v>
      </c>
      <c r="AC62" s="50">
        <v>-1</v>
      </c>
      <c r="AD62" s="62">
        <f t="shared" si="20"/>
        <v>0</v>
      </c>
      <c r="AE62" s="50">
        <v>1</v>
      </c>
      <c r="AF62" s="52">
        <f t="shared" si="22"/>
        <v>1</v>
      </c>
    </row>
    <row r="63" spans="3:32" x14ac:dyDescent="0.2">
      <c r="C63" s="7" t="s">
        <v>122</v>
      </c>
      <c r="D63" s="54"/>
      <c r="E63" s="54"/>
      <c r="F63" s="54"/>
      <c r="G63" s="54"/>
      <c r="H63" s="54"/>
      <c r="I63" s="54"/>
      <c r="J63" s="54"/>
      <c r="K63" s="54"/>
      <c r="L63" s="54"/>
      <c r="M63" s="54"/>
      <c r="N63" s="54"/>
      <c r="O63" s="54"/>
      <c r="P63" s="54"/>
      <c r="Q63" s="54"/>
      <c r="R63" s="54"/>
      <c r="S63" s="54"/>
      <c r="T63" s="54"/>
      <c r="U63" s="54"/>
      <c r="V63" s="54"/>
      <c r="W63" s="54"/>
      <c r="X63" s="54"/>
      <c r="Y63" s="54"/>
      <c r="Z63" s="54"/>
      <c r="AA63" s="54"/>
      <c r="AB63" s="56" t="str">
        <f t="shared" si="21"/>
        <v>.</v>
      </c>
      <c r="AC63" s="50">
        <v>-1</v>
      </c>
      <c r="AD63" s="62">
        <f t="shared" si="20"/>
        <v>0</v>
      </c>
      <c r="AE63" s="50">
        <v>1</v>
      </c>
      <c r="AF63" s="52">
        <f t="shared" si="22"/>
        <v>1</v>
      </c>
    </row>
    <row r="64" spans="3:32" x14ac:dyDescent="0.2">
      <c r="C64" s="7" t="s">
        <v>122</v>
      </c>
      <c r="D64" s="54"/>
      <c r="E64" s="54"/>
      <c r="F64" s="54"/>
      <c r="G64" s="54"/>
      <c r="H64" s="54"/>
      <c r="I64" s="54"/>
      <c r="J64" s="54"/>
      <c r="K64" s="54"/>
      <c r="L64" s="54"/>
      <c r="M64" s="54"/>
      <c r="N64" s="54"/>
      <c r="O64" s="54"/>
      <c r="P64" s="54"/>
      <c r="Q64" s="54"/>
      <c r="R64" s="54"/>
      <c r="S64" s="54"/>
      <c r="T64" s="54"/>
      <c r="U64" s="54"/>
      <c r="V64" s="54"/>
      <c r="W64" s="54"/>
      <c r="X64" s="54"/>
      <c r="Y64" s="54"/>
      <c r="Z64" s="54"/>
      <c r="AA64" s="54"/>
      <c r="AB64" s="56" t="str">
        <f t="shared" si="21"/>
        <v>.</v>
      </c>
      <c r="AC64" s="50">
        <v>-1</v>
      </c>
      <c r="AD64" s="62">
        <f t="shared" si="20"/>
        <v>0</v>
      </c>
      <c r="AE64" s="50">
        <v>1</v>
      </c>
      <c r="AF64" s="52">
        <f t="shared" si="22"/>
        <v>1</v>
      </c>
    </row>
    <row r="65" spans="3:32" x14ac:dyDescent="0.2">
      <c r="C65" s="7" t="s">
        <v>122</v>
      </c>
      <c r="D65" s="54"/>
      <c r="E65" s="54"/>
      <c r="F65" s="54"/>
      <c r="G65" s="54"/>
      <c r="H65" s="54"/>
      <c r="I65" s="54"/>
      <c r="J65" s="54"/>
      <c r="K65" s="54"/>
      <c r="L65" s="54"/>
      <c r="M65" s="54"/>
      <c r="N65" s="54"/>
      <c r="O65" s="54"/>
      <c r="P65" s="54"/>
      <c r="Q65" s="54"/>
      <c r="R65" s="54"/>
      <c r="S65" s="54"/>
      <c r="T65" s="54"/>
      <c r="U65" s="54"/>
      <c r="V65" s="54"/>
      <c r="W65" s="54"/>
      <c r="X65" s="54"/>
      <c r="Y65" s="54"/>
      <c r="Z65" s="54"/>
      <c r="AA65" s="54"/>
      <c r="AB65" s="56" t="str">
        <f t="shared" si="21"/>
        <v>.</v>
      </c>
      <c r="AC65" s="50">
        <v>-1</v>
      </c>
      <c r="AD65" s="62">
        <f t="shared" si="20"/>
        <v>0</v>
      </c>
      <c r="AE65" s="50">
        <v>1</v>
      </c>
      <c r="AF65" s="52">
        <f t="shared" si="22"/>
        <v>1</v>
      </c>
    </row>
    <row r="66" spans="3:32" x14ac:dyDescent="0.2">
      <c r="C66" s="7" t="s">
        <v>122</v>
      </c>
      <c r="D66" s="54"/>
      <c r="E66" s="54"/>
      <c r="F66" s="54"/>
      <c r="G66" s="54"/>
      <c r="H66" s="54"/>
      <c r="I66" s="54"/>
      <c r="J66" s="54"/>
      <c r="K66" s="54"/>
      <c r="L66" s="54"/>
      <c r="M66" s="54"/>
      <c r="N66" s="54"/>
      <c r="O66" s="54"/>
      <c r="P66" s="54"/>
      <c r="Q66" s="54"/>
      <c r="R66" s="54"/>
      <c r="S66" s="54"/>
      <c r="T66" s="54"/>
      <c r="U66" s="54"/>
      <c r="V66" s="54"/>
      <c r="W66" s="54"/>
      <c r="X66" s="54"/>
      <c r="Y66" s="54"/>
      <c r="Z66" s="54"/>
      <c r="AA66" s="54"/>
      <c r="AB66" s="56" t="str">
        <f t="shared" si="21"/>
        <v>.</v>
      </c>
      <c r="AC66" s="50">
        <v>-1</v>
      </c>
      <c r="AD66" s="62">
        <f t="shared" si="20"/>
        <v>0</v>
      </c>
      <c r="AE66" s="50">
        <v>1</v>
      </c>
      <c r="AF66" s="52">
        <f t="shared" si="22"/>
        <v>1</v>
      </c>
    </row>
    <row r="320" spans="4:4" x14ac:dyDescent="0.2">
      <c r="D320" s="2"/>
    </row>
  </sheetData>
  <conditionalFormatting sqref="D42:AA42">
    <cfRule type="iconSet" priority="1">
      <iconSet iconSet="3Symbols2" showValue="0">
        <cfvo type="percent" val="0"/>
        <cfvo type="num" val="0.5"/>
        <cfvo type="num" val="1"/>
      </iconSet>
    </cfRule>
  </conditionalFormatting>
  <conditionalFormatting sqref="AF45:AF66">
    <cfRule type="iconSet" priority="2">
      <iconSet iconSet="3Symbols2" showValue="0">
        <cfvo type="percent" val="0"/>
        <cfvo type="num" val="0.5"/>
        <cfvo type="num" val="1"/>
      </iconSet>
    </cfRule>
  </conditionalFormatting>
  <conditionalFormatting sqref="AG20:AG26">
    <cfRule type="iconSet" priority="3">
      <iconSet iconSet="3Symbols2" showValue="0">
        <cfvo type="percent" val="0"/>
        <cfvo type="num" val="0.5"/>
        <cfvo type="num" val="1"/>
      </iconSet>
    </cfRule>
  </conditionalFormatting>
  <pageMargins left="0.7" right="0.7" top="0.75" bottom="0.75" header="0.3" footer="0.3"/>
  <pageSetup paperSize="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Drop Down 1">
              <controlPr defaultSize="0" autoLine="0" autoPict="0">
                <anchor moveWithCells="1">
                  <from>
                    <xdr:col>0</xdr:col>
                    <xdr:colOff>304800</xdr:colOff>
                    <xdr:row>3</xdr:row>
                    <xdr:rowOff>63500</xdr:rowOff>
                  </from>
                  <to>
                    <xdr:col>0</xdr:col>
                    <xdr:colOff>1498600</xdr:colOff>
                    <xdr:row>4</xdr:row>
                    <xdr:rowOff>165100</xdr:rowOff>
                  </to>
                </anchor>
              </controlPr>
            </control>
          </mc:Choice>
        </mc:AlternateContent>
        <mc:AlternateContent xmlns:mc="http://schemas.openxmlformats.org/markup-compatibility/2006">
          <mc:Choice Requires="x14">
            <control shapeId="3074" r:id="rId5" name="Drop Down 2">
              <controlPr defaultSize="0" autoLine="0" autoPict="0">
                <anchor moveWithCells="1">
                  <from>
                    <xdr:col>0</xdr:col>
                    <xdr:colOff>292100</xdr:colOff>
                    <xdr:row>38</xdr:row>
                    <xdr:rowOff>101600</xdr:rowOff>
                  </from>
                  <to>
                    <xdr:col>1</xdr:col>
                    <xdr:colOff>152400</xdr:colOff>
                    <xdr:row>40</xdr:row>
                    <xdr:rowOff>12700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CL245"/>
  <sheetViews>
    <sheetView showGridLines="0" workbookViewId="0"/>
  </sheetViews>
  <sheetFormatPr baseColWidth="10" defaultColWidth="10.83203125" defaultRowHeight="15" x14ac:dyDescent="0.2"/>
  <cols>
    <col min="1" max="1" width="10.83203125" style="19"/>
    <col min="2" max="25" width="10.83203125" style="1"/>
    <col min="26" max="26" width="10.83203125" style="19"/>
    <col min="27" max="30" width="10.83203125" style="1"/>
    <col min="31" max="31" width="10.83203125" style="19"/>
    <col min="32" max="55" width="10.83203125" style="1"/>
    <col min="56" max="56" width="10.83203125" style="19"/>
    <col min="57" max="57" width="10.83203125" style="1"/>
    <col min="58" max="58" width="10.83203125" style="19"/>
    <col min="59" max="59" width="12.1640625" style="1" customWidth="1"/>
    <col min="60" max="82" width="10.83203125" style="1"/>
    <col min="83" max="83" width="10.83203125" style="19"/>
    <col min="84" max="16384" width="10.83203125" style="1"/>
  </cols>
  <sheetData>
    <row r="2" spans="1:90" x14ac:dyDescent="0.2">
      <c r="AF2" s="19">
        <f t="array" ref="AF2:BC2">fx_ix</f>
        <v>1</v>
      </c>
      <c r="AG2" s="19">
        <v>1</v>
      </c>
      <c r="AH2" s="19">
        <v>1</v>
      </c>
      <c r="AI2" s="19">
        <v>1</v>
      </c>
      <c r="AJ2" s="19">
        <v>1</v>
      </c>
      <c r="AK2" s="19">
        <v>2</v>
      </c>
      <c r="AL2" s="19">
        <v>2</v>
      </c>
      <c r="AM2" s="19">
        <v>2</v>
      </c>
      <c r="AN2" s="19">
        <v>3</v>
      </c>
      <c r="AO2" s="19">
        <v>3</v>
      </c>
      <c r="AP2" s="19">
        <v>3</v>
      </c>
      <c r="AQ2" s="19">
        <v>3</v>
      </c>
      <c r="AR2" s="19">
        <v>3</v>
      </c>
      <c r="AS2" s="19">
        <v>4</v>
      </c>
      <c r="AT2" s="19">
        <v>4</v>
      </c>
      <c r="AU2" s="19">
        <v>4</v>
      </c>
      <c r="AV2" s="19">
        <v>1</v>
      </c>
      <c r="AW2" s="19">
        <v>2</v>
      </c>
      <c r="AX2" s="19">
        <v>3</v>
      </c>
      <c r="AY2" s="19">
        <v>4</v>
      </c>
      <c r="AZ2" s="19">
        <v>1</v>
      </c>
      <c r="BA2" s="19">
        <v>2</v>
      </c>
      <c r="BB2" s="19">
        <v>3</v>
      </c>
      <c r="BC2" s="19">
        <v>4</v>
      </c>
    </row>
    <row r="3" spans="1:90" s="19" customFormat="1" x14ac:dyDescent="0.2">
      <c r="B3" s="19">
        <v>1</v>
      </c>
      <c r="C3" s="19">
        <v>2</v>
      </c>
      <c r="D3" s="19">
        <v>3</v>
      </c>
      <c r="E3" s="19">
        <v>4</v>
      </c>
      <c r="F3" s="19">
        <v>5</v>
      </c>
      <c r="G3" s="19">
        <v>6</v>
      </c>
      <c r="H3" s="19">
        <v>7</v>
      </c>
      <c r="I3" s="19">
        <v>8</v>
      </c>
      <c r="J3" s="19">
        <v>9</v>
      </c>
      <c r="K3" s="19">
        <v>10</v>
      </c>
      <c r="L3" s="19">
        <v>11</v>
      </c>
      <c r="M3" s="19">
        <v>12</v>
      </c>
      <c r="N3" s="19">
        <v>13</v>
      </c>
      <c r="O3" s="19">
        <v>14</v>
      </c>
      <c r="P3" s="19">
        <v>15</v>
      </c>
      <c r="Q3" s="19">
        <v>16</v>
      </c>
      <c r="R3" s="19">
        <v>17</v>
      </c>
      <c r="S3" s="19">
        <v>18</v>
      </c>
      <c r="T3" s="19">
        <v>19</v>
      </c>
      <c r="U3" s="19">
        <v>20</v>
      </c>
      <c r="V3" s="19">
        <v>21</v>
      </c>
      <c r="W3" s="19">
        <v>22</v>
      </c>
      <c r="X3" s="19">
        <v>23</v>
      </c>
      <c r="Y3" s="19">
        <v>24</v>
      </c>
      <c r="AA3" s="19">
        <v>1</v>
      </c>
      <c r="AB3" s="19">
        <v>2</v>
      </c>
      <c r="AC3" s="19">
        <v>3</v>
      </c>
      <c r="AD3" s="19">
        <v>4</v>
      </c>
      <c r="AF3" s="19">
        <v>1</v>
      </c>
      <c r="AG3" s="19">
        <v>2</v>
      </c>
      <c r="AH3" s="19">
        <v>3</v>
      </c>
      <c r="AI3" s="19">
        <v>4</v>
      </c>
      <c r="AJ3" s="19">
        <v>5</v>
      </c>
      <c r="AK3" s="19">
        <v>6</v>
      </c>
      <c r="AL3" s="19">
        <v>7</v>
      </c>
      <c r="AM3" s="19">
        <v>8</v>
      </c>
      <c r="AN3" s="19">
        <v>9</v>
      </c>
      <c r="AO3" s="19">
        <v>10</v>
      </c>
      <c r="AP3" s="19">
        <v>11</v>
      </c>
      <c r="AQ3" s="19">
        <v>12</v>
      </c>
      <c r="AR3" s="19">
        <v>13</v>
      </c>
      <c r="AS3" s="19">
        <v>14</v>
      </c>
      <c r="AT3" s="19">
        <v>15</v>
      </c>
      <c r="AU3" s="19">
        <v>16</v>
      </c>
      <c r="AV3" s="19">
        <v>17</v>
      </c>
      <c r="AW3" s="19">
        <v>18</v>
      </c>
      <c r="AX3" s="19">
        <v>19</v>
      </c>
      <c r="AY3" s="19">
        <v>20</v>
      </c>
      <c r="AZ3" s="19">
        <v>21</v>
      </c>
      <c r="BA3" s="19">
        <v>22</v>
      </c>
      <c r="BB3" s="19">
        <v>23</v>
      </c>
      <c r="BC3" s="19">
        <v>24</v>
      </c>
      <c r="BG3" s="19">
        <v>1</v>
      </c>
      <c r="BH3" s="19">
        <v>2</v>
      </c>
      <c r="BI3" s="19">
        <v>3</v>
      </c>
      <c r="BJ3" s="19">
        <v>4</v>
      </c>
      <c r="BK3" s="19">
        <v>5</v>
      </c>
      <c r="BL3" s="19">
        <v>6</v>
      </c>
      <c r="BM3" s="19">
        <v>7</v>
      </c>
      <c r="BN3" s="19">
        <v>8</v>
      </c>
      <c r="BO3" s="19">
        <v>9</v>
      </c>
      <c r="BP3" s="19">
        <v>10</v>
      </c>
      <c r="BQ3" s="19">
        <v>11</v>
      </c>
      <c r="BR3" s="19">
        <v>12</v>
      </c>
      <c r="BS3" s="19">
        <v>13</v>
      </c>
      <c r="BT3" s="19">
        <v>14</v>
      </c>
      <c r="BU3" s="19">
        <v>15</v>
      </c>
      <c r="BV3" s="19">
        <v>16</v>
      </c>
      <c r="BW3" s="19">
        <v>17</v>
      </c>
      <c r="BX3" s="19">
        <v>18</v>
      </c>
      <c r="BY3" s="19">
        <v>19</v>
      </c>
      <c r="BZ3" s="19">
        <v>20</v>
      </c>
      <c r="CA3" s="19">
        <v>21</v>
      </c>
      <c r="CB3" s="19">
        <v>22</v>
      </c>
      <c r="CC3" s="19">
        <v>23</v>
      </c>
      <c r="CD3" s="19">
        <v>24</v>
      </c>
      <c r="CF3" s="19">
        <v>1</v>
      </c>
      <c r="CG3" s="19">
        <v>2</v>
      </c>
      <c r="CH3" s="19">
        <v>3</v>
      </c>
      <c r="CI3" s="19">
        <v>4</v>
      </c>
      <c r="CJ3" s="19">
        <v>5</v>
      </c>
      <c r="CK3" s="19">
        <v>6</v>
      </c>
      <c r="CL3" s="19">
        <v>7</v>
      </c>
    </row>
    <row r="4" spans="1:90" x14ac:dyDescent="0.2">
      <c r="B4" s="3" t="s">
        <v>91</v>
      </c>
      <c r="C4" s="4"/>
      <c r="D4" s="4"/>
      <c r="E4" s="4"/>
      <c r="F4" s="4"/>
      <c r="G4" s="4"/>
      <c r="H4" s="4"/>
      <c r="I4" s="4"/>
      <c r="J4" s="4"/>
      <c r="K4" s="4"/>
      <c r="L4" s="4"/>
      <c r="M4" s="4"/>
      <c r="N4" s="4"/>
      <c r="O4" s="4"/>
      <c r="P4" s="4"/>
      <c r="Q4" s="4"/>
      <c r="R4" s="4"/>
      <c r="S4" s="4"/>
      <c r="T4" s="4"/>
      <c r="U4" s="4"/>
      <c r="V4" s="4"/>
      <c r="W4" s="4"/>
      <c r="X4" s="4"/>
      <c r="Y4" s="4"/>
      <c r="AA4" s="6" t="s">
        <v>92</v>
      </c>
      <c r="AB4" s="5"/>
      <c r="AC4" s="5"/>
      <c r="AD4" s="5"/>
      <c r="AF4" s="9" t="s">
        <v>94</v>
      </c>
      <c r="AG4" s="10"/>
      <c r="AH4" s="10"/>
      <c r="AI4" s="10"/>
      <c r="AJ4" s="10"/>
      <c r="AK4" s="10"/>
      <c r="AL4" s="10"/>
      <c r="AM4" s="10"/>
      <c r="AN4" s="10"/>
      <c r="AO4" s="10"/>
      <c r="AP4" s="10"/>
      <c r="AQ4" s="10"/>
      <c r="AR4" s="10"/>
      <c r="AS4" s="10"/>
      <c r="AT4" s="10"/>
      <c r="AU4" s="10"/>
      <c r="AV4" s="10"/>
      <c r="AW4" s="10"/>
      <c r="AX4" s="10"/>
      <c r="AY4" s="10"/>
      <c r="AZ4" s="10"/>
      <c r="BA4" s="10"/>
      <c r="BB4" s="10"/>
      <c r="BC4" s="10"/>
      <c r="BE4" s="8" t="s">
        <v>93</v>
      </c>
      <c r="BG4" s="11" t="s">
        <v>95</v>
      </c>
      <c r="BH4" s="12"/>
      <c r="BI4" s="12"/>
      <c r="BJ4" s="12"/>
      <c r="BK4" s="12"/>
      <c r="BL4" s="12"/>
      <c r="BM4" s="12"/>
      <c r="BN4" s="12"/>
      <c r="BO4" s="12"/>
      <c r="BP4" s="12"/>
      <c r="BQ4" s="12"/>
      <c r="BR4" s="12"/>
      <c r="BS4" s="12"/>
      <c r="BT4" s="12"/>
      <c r="BU4" s="12"/>
      <c r="BV4" s="12"/>
      <c r="BW4" s="12"/>
      <c r="BX4" s="12"/>
      <c r="BY4" s="12"/>
      <c r="BZ4" s="12"/>
      <c r="CA4" s="12"/>
      <c r="CB4" s="12"/>
      <c r="CC4" s="12"/>
      <c r="CD4" s="12"/>
      <c r="CF4" s="15" t="s">
        <v>96</v>
      </c>
      <c r="CG4" s="14"/>
      <c r="CH4" s="14"/>
      <c r="CI4" s="14"/>
      <c r="CJ4" s="14"/>
      <c r="CK4" s="46"/>
      <c r="CL4" s="46"/>
    </row>
    <row r="5" spans="1:90" x14ac:dyDescent="0.2">
      <c r="B5" s="4" t="str">
        <f t="array" ref="B5:Y5">asset_names</f>
        <v>US.GOVT.01</v>
      </c>
      <c r="C5" s="4" t="str">
        <v>US.GOVT.13</v>
      </c>
      <c r="D5" s="4" t="str">
        <v>US.GOVT.35</v>
      </c>
      <c r="E5" s="4" t="str">
        <v>US.CORP.13</v>
      </c>
      <c r="F5" s="4" t="str">
        <v>US.CORP.35</v>
      </c>
      <c r="G5" s="4" t="str">
        <v>DE.GOVT.01</v>
      </c>
      <c r="H5" s="4" t="str">
        <v>DE.GOVT.13</v>
      </c>
      <c r="I5" s="4" t="str">
        <v>DE.GOVT.35</v>
      </c>
      <c r="J5" s="4" t="str">
        <v>UK.GOVT.01</v>
      </c>
      <c r="K5" s="4" t="str">
        <v>UK.GOVT.13</v>
      </c>
      <c r="L5" s="4" t="str">
        <v>UK.GOVT.35</v>
      </c>
      <c r="M5" s="4" t="str">
        <v>UK.CORP.13</v>
      </c>
      <c r="N5" s="4" t="str">
        <v>UK.CORP.35</v>
      </c>
      <c r="O5" s="4" t="str">
        <v>JP.GOVT.01</v>
      </c>
      <c r="P5" s="4" t="str">
        <v>JP.GOVT.13</v>
      </c>
      <c r="Q5" s="4" t="str">
        <v>JP.GOVT.35</v>
      </c>
      <c r="R5" s="4" t="str">
        <v>US.EQ</v>
      </c>
      <c r="S5" s="4" t="str">
        <v>EU.EQ</v>
      </c>
      <c r="T5" s="4" t="str">
        <v>UK.EQ</v>
      </c>
      <c r="U5" s="4" t="str">
        <v>JP.EQ</v>
      </c>
      <c r="V5" s="4" t="str">
        <v>USD.FWD</v>
      </c>
      <c r="W5" s="4" t="str">
        <v>EUR.FWD</v>
      </c>
      <c r="X5" s="4" t="str">
        <v>GBP.FWD</v>
      </c>
      <c r="Y5" s="4" t="str">
        <v>JPY.FWD</v>
      </c>
      <c r="AA5" s="5" t="str">
        <f t="array" ref="AA5:AD5">fx_names</f>
        <v>USD</v>
      </c>
      <c r="AB5" s="5" t="str">
        <v>EUR</v>
      </c>
      <c r="AC5" s="5" t="str">
        <v>GBP</v>
      </c>
      <c r="AD5" s="5" t="str">
        <v>JPY</v>
      </c>
      <c r="AF5" s="10" t="str">
        <f t="array" ref="AF5:BC5">asset_names</f>
        <v>US.GOVT.01</v>
      </c>
      <c r="AG5" s="10" t="str">
        <v>US.GOVT.13</v>
      </c>
      <c r="AH5" s="10" t="str">
        <v>US.GOVT.35</v>
      </c>
      <c r="AI5" s="10" t="str">
        <v>US.CORP.13</v>
      </c>
      <c r="AJ5" s="10" t="str">
        <v>US.CORP.35</v>
      </c>
      <c r="AK5" s="10" t="str">
        <v>DE.GOVT.01</v>
      </c>
      <c r="AL5" s="10" t="str">
        <v>DE.GOVT.13</v>
      </c>
      <c r="AM5" s="10" t="str">
        <v>DE.GOVT.35</v>
      </c>
      <c r="AN5" s="10" t="str">
        <v>UK.GOVT.01</v>
      </c>
      <c r="AO5" s="10" t="str">
        <v>UK.GOVT.13</v>
      </c>
      <c r="AP5" s="10" t="str">
        <v>UK.GOVT.35</v>
      </c>
      <c r="AQ5" s="10" t="str">
        <v>UK.CORP.13</v>
      </c>
      <c r="AR5" s="10" t="str">
        <v>UK.CORP.35</v>
      </c>
      <c r="AS5" s="10" t="str">
        <v>JP.GOVT.01</v>
      </c>
      <c r="AT5" s="10" t="str">
        <v>JP.GOVT.13</v>
      </c>
      <c r="AU5" s="10" t="str">
        <v>JP.GOVT.35</v>
      </c>
      <c r="AV5" s="10" t="str">
        <v>US.EQ</v>
      </c>
      <c r="AW5" s="10" t="str">
        <v>EU.EQ</v>
      </c>
      <c r="AX5" s="10" t="str">
        <v>UK.EQ</v>
      </c>
      <c r="AY5" s="10" t="str">
        <v>JP.EQ</v>
      </c>
      <c r="AZ5" s="10" t="str">
        <v>USD.FWD</v>
      </c>
      <c r="BA5" s="10" t="str">
        <v>EUR.FWD</v>
      </c>
      <c r="BB5" s="10" t="str">
        <v>GBP.FWD</v>
      </c>
      <c r="BC5" s="10" t="str">
        <v>JPY.FWD</v>
      </c>
      <c r="BE5" s="7" t="s">
        <v>78</v>
      </c>
      <c r="BG5" s="12" t="str">
        <f t="array" ref="BG5:CD5">asset_names</f>
        <v>US.GOVT.01</v>
      </c>
      <c r="BH5" s="12" t="str">
        <v>US.GOVT.13</v>
      </c>
      <c r="BI5" s="12" t="str">
        <v>US.GOVT.35</v>
      </c>
      <c r="BJ5" s="12" t="str">
        <v>US.CORP.13</v>
      </c>
      <c r="BK5" s="12" t="str">
        <v>US.CORP.35</v>
      </c>
      <c r="BL5" s="12" t="str">
        <v>DE.GOVT.01</v>
      </c>
      <c r="BM5" s="12" t="str">
        <v>DE.GOVT.13</v>
      </c>
      <c r="BN5" s="12" t="str">
        <v>DE.GOVT.35</v>
      </c>
      <c r="BO5" s="12" t="str">
        <v>UK.GOVT.01</v>
      </c>
      <c r="BP5" s="12" t="str">
        <v>UK.GOVT.13</v>
      </c>
      <c r="BQ5" s="12" t="str">
        <v>UK.GOVT.35</v>
      </c>
      <c r="BR5" s="12" t="str">
        <v>UK.CORP.13</v>
      </c>
      <c r="BS5" s="12" t="str">
        <v>UK.CORP.35</v>
      </c>
      <c r="BT5" s="12" t="str">
        <v>JP.GOVT.01</v>
      </c>
      <c r="BU5" s="12" t="str">
        <v>JP.GOVT.13</v>
      </c>
      <c r="BV5" s="12" t="str">
        <v>JP.GOVT.35</v>
      </c>
      <c r="BW5" s="12" t="str">
        <v>US.EQ</v>
      </c>
      <c r="BX5" s="12" t="str">
        <v>EU.EQ</v>
      </c>
      <c r="BY5" s="12" t="str">
        <v>UK.EQ</v>
      </c>
      <c r="BZ5" s="12" t="str">
        <v>JP.EQ</v>
      </c>
      <c r="CA5" s="12" t="str">
        <v>USD.FWD</v>
      </c>
      <c r="CB5" s="12" t="str">
        <v>EUR.FWD</v>
      </c>
      <c r="CC5" s="12" t="str">
        <v>GBP.FWD</v>
      </c>
      <c r="CD5" s="12" t="str">
        <v>JPY.FWD</v>
      </c>
      <c r="CF5" s="14" t="str">
        <f t="array" ref="CF5:CJ5">TRANSPOSE(port_names)</f>
        <v>bench</v>
      </c>
      <c r="CG5" s="14" t="str">
        <v>a</v>
      </c>
      <c r="CH5" s="14" t="str">
        <v>b</v>
      </c>
      <c r="CI5" s="14" t="str">
        <v>x_a</v>
      </c>
      <c r="CJ5" s="14" t="str">
        <v>x_b</v>
      </c>
      <c r="CK5" s="47" t="s">
        <v>109</v>
      </c>
      <c r="CL5" s="47" t="s">
        <v>111</v>
      </c>
    </row>
    <row r="6" spans="1:90" x14ac:dyDescent="0.2">
      <c r="A6" s="19">
        <v>1</v>
      </c>
      <c r="B6" s="16"/>
      <c r="C6" s="16"/>
      <c r="D6" s="16"/>
      <c r="E6" s="16"/>
      <c r="F6" s="16"/>
      <c r="G6" s="16"/>
      <c r="H6" s="16"/>
      <c r="I6" s="16"/>
      <c r="J6" s="16"/>
      <c r="K6" s="16"/>
      <c r="L6" s="16"/>
      <c r="M6" s="16"/>
      <c r="N6" s="16"/>
      <c r="O6" s="16"/>
      <c r="P6" s="16"/>
      <c r="Q6" s="16"/>
      <c r="R6" s="16"/>
      <c r="S6" s="16"/>
      <c r="T6" s="16"/>
      <c r="U6" s="16"/>
      <c r="V6" s="16"/>
      <c r="W6" s="16"/>
      <c r="X6" s="16"/>
      <c r="Y6" s="16"/>
      <c r="Z6" s="19">
        <v>1</v>
      </c>
      <c r="AA6" s="16"/>
      <c r="AB6" s="16"/>
      <c r="AC6" s="16"/>
      <c r="AD6" s="16"/>
      <c r="AE6" s="19">
        <v>1</v>
      </c>
      <c r="AF6" s="18"/>
      <c r="AG6" s="18"/>
      <c r="AH6" s="18"/>
      <c r="AI6" s="18"/>
      <c r="AJ6" s="18"/>
      <c r="AK6" s="18"/>
      <c r="AL6" s="18"/>
      <c r="AM6" s="18"/>
      <c r="AN6" s="18"/>
      <c r="AO6" s="18"/>
      <c r="AP6" s="18"/>
      <c r="AQ6" s="18"/>
      <c r="AR6" s="18"/>
      <c r="AS6" s="18"/>
      <c r="AT6" s="18"/>
      <c r="AU6" s="18"/>
      <c r="AV6" s="18"/>
      <c r="AW6" s="18"/>
      <c r="AX6" s="18"/>
      <c r="AY6" s="18"/>
      <c r="AZ6" s="18"/>
      <c r="BA6" s="18"/>
      <c r="BB6" s="18"/>
      <c r="BC6" s="18"/>
      <c r="BD6" s="19">
        <v>1</v>
      </c>
      <c r="BE6" s="16"/>
      <c r="BF6" s="19">
        <v>1</v>
      </c>
      <c r="BG6" s="18"/>
      <c r="BH6" s="18"/>
      <c r="BI6" s="18"/>
      <c r="BJ6" s="18"/>
      <c r="BK6" s="18"/>
      <c r="BL6" s="18"/>
      <c r="BM6" s="18"/>
      <c r="BN6" s="18"/>
      <c r="BO6" s="18"/>
      <c r="BP6" s="18"/>
      <c r="BQ6" s="18"/>
      <c r="BR6" s="18"/>
      <c r="BS6" s="18"/>
      <c r="BT6" s="18"/>
      <c r="BU6" s="18"/>
      <c r="BV6" s="18"/>
      <c r="BW6" s="18"/>
      <c r="BX6" s="18"/>
      <c r="BY6" s="18"/>
      <c r="BZ6" s="18"/>
      <c r="CA6" s="18"/>
      <c r="CB6" s="18"/>
      <c r="CC6" s="18"/>
      <c r="CD6" s="18"/>
      <c r="CE6" s="19">
        <v>1</v>
      </c>
      <c r="CF6" s="18"/>
      <c r="CG6" s="18"/>
      <c r="CH6" s="18"/>
      <c r="CI6" s="18"/>
      <c r="CJ6" s="18"/>
      <c r="CK6" s="24"/>
      <c r="CL6" s="24"/>
    </row>
    <row r="7" spans="1:90" x14ac:dyDescent="0.2">
      <c r="A7" s="19">
        <v>2</v>
      </c>
      <c r="B7" s="16"/>
      <c r="C7" s="16"/>
      <c r="D7" s="16"/>
      <c r="E7" s="16"/>
      <c r="F7" s="16"/>
      <c r="G7" s="16"/>
      <c r="H7" s="16"/>
      <c r="I7" s="16"/>
      <c r="J7" s="16"/>
      <c r="K7" s="16"/>
      <c r="L7" s="16"/>
      <c r="M7" s="16"/>
      <c r="N7" s="16"/>
      <c r="O7" s="16"/>
      <c r="P7" s="16"/>
      <c r="Q7" s="16"/>
      <c r="R7" s="16"/>
      <c r="S7" s="16"/>
      <c r="T7" s="16"/>
      <c r="U7" s="16"/>
      <c r="V7" s="16"/>
      <c r="W7" s="16"/>
      <c r="X7" s="16"/>
      <c r="Y7" s="16"/>
      <c r="Z7" s="19">
        <v>2</v>
      </c>
      <c r="AA7" s="16"/>
      <c r="AB7" s="16"/>
      <c r="AC7" s="16"/>
      <c r="AD7" s="16"/>
      <c r="AE7" s="19">
        <v>2</v>
      </c>
      <c r="AF7" s="18"/>
      <c r="AG7" s="18"/>
      <c r="AH7" s="18"/>
      <c r="AI7" s="18"/>
      <c r="AJ7" s="18"/>
      <c r="AK7" s="18"/>
      <c r="AL7" s="18"/>
      <c r="AM7" s="18"/>
      <c r="AN7" s="18"/>
      <c r="AO7" s="18"/>
      <c r="AP7" s="18"/>
      <c r="AQ7" s="18"/>
      <c r="AR7" s="18"/>
      <c r="AS7" s="18"/>
      <c r="AT7" s="18"/>
      <c r="AU7" s="18"/>
      <c r="AV7" s="18"/>
      <c r="AW7" s="18"/>
      <c r="AX7" s="18"/>
      <c r="AY7" s="18"/>
      <c r="AZ7" s="18"/>
      <c r="BA7" s="18"/>
      <c r="BB7" s="18"/>
      <c r="BC7" s="18"/>
      <c r="BD7" s="19">
        <v>2</v>
      </c>
      <c r="BE7" s="16"/>
      <c r="BF7" s="19">
        <v>2</v>
      </c>
      <c r="BG7" s="18"/>
      <c r="BH7" s="18"/>
      <c r="BI7" s="18"/>
      <c r="BJ7" s="18"/>
      <c r="BK7" s="18"/>
      <c r="BL7" s="18"/>
      <c r="BM7" s="18"/>
      <c r="BN7" s="18"/>
      <c r="BO7" s="18"/>
      <c r="BP7" s="18"/>
      <c r="BQ7" s="18"/>
      <c r="BR7" s="18"/>
      <c r="BS7" s="18"/>
      <c r="BT7" s="18"/>
      <c r="BU7" s="18"/>
      <c r="BV7" s="18"/>
      <c r="BW7" s="18"/>
      <c r="BX7" s="18"/>
      <c r="BY7" s="18"/>
      <c r="BZ7" s="18"/>
      <c r="CA7" s="18"/>
      <c r="CB7" s="18"/>
      <c r="CC7" s="18"/>
      <c r="CD7" s="18"/>
      <c r="CE7" s="19">
        <v>2</v>
      </c>
      <c r="CF7" s="18"/>
      <c r="CG7" s="18"/>
      <c r="CH7" s="18"/>
      <c r="CI7" s="18"/>
      <c r="CJ7" s="18"/>
      <c r="CK7" s="24"/>
      <c r="CL7" s="24"/>
    </row>
    <row r="8" spans="1:90" x14ac:dyDescent="0.2">
      <c r="A8" s="19">
        <v>3</v>
      </c>
      <c r="B8" s="16"/>
      <c r="C8" s="16"/>
      <c r="D8" s="16"/>
      <c r="E8" s="16"/>
      <c r="F8" s="16"/>
      <c r="G8" s="16"/>
      <c r="H8" s="16"/>
      <c r="I8" s="16"/>
      <c r="J8" s="16"/>
      <c r="K8" s="16"/>
      <c r="L8" s="16"/>
      <c r="M8" s="16"/>
      <c r="N8" s="16"/>
      <c r="O8" s="16"/>
      <c r="P8" s="16"/>
      <c r="Q8" s="16"/>
      <c r="R8" s="16"/>
      <c r="S8" s="16"/>
      <c r="T8" s="16"/>
      <c r="U8" s="16"/>
      <c r="V8" s="16"/>
      <c r="W8" s="16"/>
      <c r="X8" s="16"/>
      <c r="Y8" s="16"/>
      <c r="Z8" s="19">
        <v>3</v>
      </c>
      <c r="AA8" s="16"/>
      <c r="AB8" s="16"/>
      <c r="AC8" s="16"/>
      <c r="AD8" s="16"/>
      <c r="AE8" s="19">
        <v>3</v>
      </c>
      <c r="AF8" s="18"/>
      <c r="AG8" s="18"/>
      <c r="AH8" s="18"/>
      <c r="AI8" s="18"/>
      <c r="AJ8" s="18"/>
      <c r="AK8" s="18"/>
      <c r="AL8" s="18"/>
      <c r="AM8" s="18"/>
      <c r="AN8" s="18"/>
      <c r="AO8" s="18"/>
      <c r="AP8" s="18"/>
      <c r="AQ8" s="18"/>
      <c r="AR8" s="18"/>
      <c r="AS8" s="18"/>
      <c r="AT8" s="18"/>
      <c r="AU8" s="18"/>
      <c r="AV8" s="18"/>
      <c r="AW8" s="18"/>
      <c r="AX8" s="18"/>
      <c r="AY8" s="18"/>
      <c r="AZ8" s="18"/>
      <c r="BA8" s="18"/>
      <c r="BB8" s="18"/>
      <c r="BC8" s="18"/>
      <c r="BD8" s="19">
        <v>3</v>
      </c>
      <c r="BE8" s="16"/>
      <c r="BF8" s="19">
        <v>3</v>
      </c>
      <c r="BG8" s="18"/>
      <c r="BH8" s="18"/>
      <c r="BI8" s="18"/>
      <c r="BJ8" s="18"/>
      <c r="BK8" s="18"/>
      <c r="BL8" s="18"/>
      <c r="BM8" s="18"/>
      <c r="BN8" s="18"/>
      <c r="BO8" s="18"/>
      <c r="BP8" s="18"/>
      <c r="BQ8" s="18"/>
      <c r="BR8" s="18"/>
      <c r="BS8" s="18"/>
      <c r="BT8" s="18"/>
      <c r="BU8" s="18"/>
      <c r="BV8" s="18"/>
      <c r="BW8" s="18"/>
      <c r="BX8" s="18"/>
      <c r="BY8" s="18"/>
      <c r="BZ8" s="18"/>
      <c r="CA8" s="18"/>
      <c r="CB8" s="18"/>
      <c r="CC8" s="18"/>
      <c r="CD8" s="18"/>
      <c r="CE8" s="19">
        <v>3</v>
      </c>
      <c r="CF8" s="18"/>
      <c r="CG8" s="18"/>
      <c r="CH8" s="18"/>
      <c r="CI8" s="18"/>
      <c r="CJ8" s="18"/>
      <c r="CK8" s="24"/>
      <c r="CL8" s="24"/>
    </row>
    <row r="9" spans="1:90" x14ac:dyDescent="0.2">
      <c r="A9" s="19">
        <v>4</v>
      </c>
      <c r="B9" s="16"/>
      <c r="C9" s="16"/>
      <c r="D9" s="16"/>
      <c r="E9" s="16"/>
      <c r="F9" s="16"/>
      <c r="G9" s="16"/>
      <c r="H9" s="16"/>
      <c r="I9" s="16"/>
      <c r="J9" s="16"/>
      <c r="K9" s="16"/>
      <c r="L9" s="16"/>
      <c r="M9" s="16"/>
      <c r="N9" s="16"/>
      <c r="O9" s="16"/>
      <c r="P9" s="16"/>
      <c r="Q9" s="16"/>
      <c r="R9" s="16"/>
      <c r="S9" s="16"/>
      <c r="T9" s="16"/>
      <c r="U9" s="16"/>
      <c r="V9" s="16"/>
      <c r="W9" s="16"/>
      <c r="X9" s="16"/>
      <c r="Y9" s="16"/>
      <c r="Z9" s="19">
        <v>4</v>
      </c>
      <c r="AA9" s="16"/>
      <c r="AB9" s="16"/>
      <c r="AC9" s="16"/>
      <c r="AD9" s="16"/>
      <c r="AE9" s="19">
        <v>4</v>
      </c>
      <c r="AF9" s="18"/>
      <c r="AG9" s="18"/>
      <c r="AH9" s="18"/>
      <c r="AI9" s="18"/>
      <c r="AJ9" s="18"/>
      <c r="AK9" s="18"/>
      <c r="AL9" s="18"/>
      <c r="AM9" s="18"/>
      <c r="AN9" s="18"/>
      <c r="AO9" s="18"/>
      <c r="AP9" s="18"/>
      <c r="AQ9" s="18"/>
      <c r="AR9" s="18"/>
      <c r="AS9" s="18"/>
      <c r="AT9" s="18"/>
      <c r="AU9" s="18"/>
      <c r="AV9" s="18"/>
      <c r="AW9" s="18"/>
      <c r="AX9" s="18"/>
      <c r="AY9" s="18"/>
      <c r="AZ9" s="18"/>
      <c r="BA9" s="18"/>
      <c r="BB9" s="18"/>
      <c r="BC9" s="18"/>
      <c r="BD9" s="19">
        <v>4</v>
      </c>
      <c r="BE9" s="16"/>
      <c r="BF9" s="19">
        <v>4</v>
      </c>
      <c r="BG9" s="18"/>
      <c r="BH9" s="18"/>
      <c r="BI9" s="18"/>
      <c r="BJ9" s="18"/>
      <c r="BK9" s="18"/>
      <c r="BL9" s="18"/>
      <c r="BM9" s="18"/>
      <c r="BN9" s="18"/>
      <c r="BO9" s="18"/>
      <c r="BP9" s="18"/>
      <c r="BQ9" s="18"/>
      <c r="BR9" s="18"/>
      <c r="BS9" s="18"/>
      <c r="BT9" s="18"/>
      <c r="BU9" s="18"/>
      <c r="BV9" s="18"/>
      <c r="BW9" s="18"/>
      <c r="BX9" s="18"/>
      <c r="BY9" s="18"/>
      <c r="BZ9" s="18"/>
      <c r="CA9" s="18"/>
      <c r="CB9" s="18"/>
      <c r="CC9" s="18"/>
      <c r="CD9" s="18"/>
      <c r="CE9" s="19">
        <v>4</v>
      </c>
      <c r="CF9" s="18"/>
      <c r="CG9" s="18"/>
      <c r="CH9" s="18"/>
      <c r="CI9" s="18"/>
      <c r="CJ9" s="18"/>
      <c r="CK9" s="24"/>
      <c r="CL9" s="24"/>
    </row>
    <row r="10" spans="1:90" x14ac:dyDescent="0.2">
      <c r="A10" s="19">
        <v>5</v>
      </c>
      <c r="B10" s="16"/>
      <c r="C10" s="16"/>
      <c r="D10" s="16"/>
      <c r="E10" s="16"/>
      <c r="F10" s="16"/>
      <c r="G10" s="16"/>
      <c r="H10" s="16"/>
      <c r="I10" s="16"/>
      <c r="J10" s="16"/>
      <c r="K10" s="16"/>
      <c r="L10" s="16"/>
      <c r="M10" s="16"/>
      <c r="N10" s="16"/>
      <c r="O10" s="16"/>
      <c r="P10" s="16"/>
      <c r="Q10" s="16"/>
      <c r="R10" s="16"/>
      <c r="S10" s="16"/>
      <c r="T10" s="16"/>
      <c r="U10" s="16"/>
      <c r="V10" s="16"/>
      <c r="W10" s="16"/>
      <c r="X10" s="16"/>
      <c r="Y10" s="16"/>
      <c r="Z10" s="19">
        <v>5</v>
      </c>
      <c r="AA10" s="16"/>
      <c r="AB10" s="16"/>
      <c r="AC10" s="16"/>
      <c r="AD10" s="16"/>
      <c r="AE10" s="19">
        <v>5</v>
      </c>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9">
        <v>5</v>
      </c>
      <c r="BE10" s="16"/>
      <c r="BF10" s="19">
        <v>5</v>
      </c>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9">
        <v>5</v>
      </c>
      <c r="CF10" s="18"/>
      <c r="CG10" s="18"/>
      <c r="CH10" s="18"/>
      <c r="CI10" s="18"/>
      <c r="CJ10" s="18"/>
      <c r="CK10" s="24"/>
      <c r="CL10" s="24"/>
    </row>
    <row r="11" spans="1:90" x14ac:dyDescent="0.2">
      <c r="A11" s="19">
        <v>6</v>
      </c>
      <c r="B11" s="16"/>
      <c r="C11" s="16"/>
      <c r="D11" s="16"/>
      <c r="E11" s="16"/>
      <c r="F11" s="16"/>
      <c r="G11" s="16"/>
      <c r="H11" s="16"/>
      <c r="I11" s="16"/>
      <c r="J11" s="16"/>
      <c r="K11" s="16"/>
      <c r="L11" s="16"/>
      <c r="M11" s="16"/>
      <c r="N11" s="16"/>
      <c r="O11" s="16"/>
      <c r="P11" s="16"/>
      <c r="Q11" s="16"/>
      <c r="R11" s="16"/>
      <c r="S11" s="16"/>
      <c r="T11" s="16"/>
      <c r="U11" s="16"/>
      <c r="V11" s="16"/>
      <c r="W11" s="16"/>
      <c r="X11" s="16"/>
      <c r="Y11" s="16"/>
      <c r="Z11" s="19">
        <v>6</v>
      </c>
      <c r="AA11" s="16"/>
      <c r="AB11" s="16"/>
      <c r="AC11" s="16"/>
      <c r="AD11" s="16"/>
      <c r="AE11" s="19">
        <v>6</v>
      </c>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9">
        <v>6</v>
      </c>
      <c r="BE11" s="16"/>
      <c r="BF11" s="19">
        <v>6</v>
      </c>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9">
        <v>6</v>
      </c>
      <c r="CF11" s="18"/>
      <c r="CG11" s="18"/>
      <c r="CH11" s="18"/>
      <c r="CI11" s="18"/>
      <c r="CJ11" s="18"/>
      <c r="CK11" s="24"/>
      <c r="CL11" s="24"/>
    </row>
    <row r="12" spans="1:90" x14ac:dyDescent="0.2">
      <c r="A12" s="19">
        <v>7</v>
      </c>
      <c r="B12" s="16"/>
      <c r="C12" s="16"/>
      <c r="D12" s="16"/>
      <c r="E12" s="16"/>
      <c r="F12" s="16"/>
      <c r="G12" s="16"/>
      <c r="H12" s="16"/>
      <c r="I12" s="16"/>
      <c r="J12" s="16"/>
      <c r="K12" s="16"/>
      <c r="L12" s="16"/>
      <c r="M12" s="16"/>
      <c r="N12" s="16"/>
      <c r="O12" s="16"/>
      <c r="P12" s="16"/>
      <c r="Q12" s="16"/>
      <c r="R12" s="16"/>
      <c r="S12" s="16"/>
      <c r="T12" s="16"/>
      <c r="U12" s="16"/>
      <c r="V12" s="16"/>
      <c r="W12" s="16"/>
      <c r="X12" s="16"/>
      <c r="Y12" s="16"/>
      <c r="Z12" s="19">
        <v>7</v>
      </c>
      <c r="AA12" s="16"/>
      <c r="AB12" s="16"/>
      <c r="AC12" s="16"/>
      <c r="AD12" s="16"/>
      <c r="AE12" s="19">
        <v>7</v>
      </c>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9">
        <v>7</v>
      </c>
      <c r="BE12" s="16"/>
      <c r="BF12" s="19">
        <v>7</v>
      </c>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9">
        <v>7</v>
      </c>
      <c r="CF12" s="18"/>
      <c r="CG12" s="18"/>
      <c r="CH12" s="18"/>
      <c r="CI12" s="18"/>
      <c r="CJ12" s="18"/>
      <c r="CK12" s="24"/>
      <c r="CL12" s="24"/>
    </row>
    <row r="13" spans="1:90" x14ac:dyDescent="0.2">
      <c r="A13" s="19">
        <v>8</v>
      </c>
      <c r="B13" s="16"/>
      <c r="C13" s="16"/>
      <c r="D13" s="16"/>
      <c r="E13" s="16"/>
      <c r="F13" s="16"/>
      <c r="G13" s="16"/>
      <c r="H13" s="16"/>
      <c r="I13" s="16"/>
      <c r="J13" s="16"/>
      <c r="K13" s="16"/>
      <c r="L13" s="16"/>
      <c r="M13" s="16"/>
      <c r="N13" s="16"/>
      <c r="O13" s="16"/>
      <c r="P13" s="16"/>
      <c r="Q13" s="16"/>
      <c r="R13" s="16"/>
      <c r="S13" s="16"/>
      <c r="T13" s="16"/>
      <c r="U13" s="16"/>
      <c r="V13" s="16"/>
      <c r="W13" s="16"/>
      <c r="X13" s="16"/>
      <c r="Y13" s="16"/>
      <c r="Z13" s="19">
        <v>8</v>
      </c>
      <c r="AA13" s="16"/>
      <c r="AB13" s="16"/>
      <c r="AC13" s="16"/>
      <c r="AD13" s="16"/>
      <c r="AE13" s="19">
        <v>8</v>
      </c>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9">
        <v>8</v>
      </c>
      <c r="BE13" s="16"/>
      <c r="BF13" s="19">
        <v>8</v>
      </c>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9">
        <v>8</v>
      </c>
      <c r="CF13" s="18"/>
      <c r="CG13" s="18"/>
      <c r="CH13" s="18"/>
      <c r="CI13" s="18"/>
      <c r="CJ13" s="18"/>
      <c r="CK13" s="24"/>
      <c r="CL13" s="24"/>
    </row>
    <row r="14" spans="1:90" x14ac:dyDescent="0.2">
      <c r="A14" s="19">
        <v>9</v>
      </c>
      <c r="B14" s="16"/>
      <c r="C14" s="16"/>
      <c r="D14" s="16"/>
      <c r="E14" s="16"/>
      <c r="F14" s="16"/>
      <c r="G14" s="16"/>
      <c r="H14" s="16"/>
      <c r="I14" s="16"/>
      <c r="J14" s="16"/>
      <c r="K14" s="16"/>
      <c r="L14" s="16"/>
      <c r="M14" s="16"/>
      <c r="N14" s="16"/>
      <c r="O14" s="16"/>
      <c r="P14" s="16"/>
      <c r="Q14" s="16"/>
      <c r="R14" s="16"/>
      <c r="S14" s="16"/>
      <c r="T14" s="16"/>
      <c r="U14" s="16"/>
      <c r="V14" s="16"/>
      <c r="W14" s="16"/>
      <c r="X14" s="16"/>
      <c r="Y14" s="16"/>
      <c r="Z14" s="19">
        <v>9</v>
      </c>
      <c r="AA14" s="16"/>
      <c r="AB14" s="16"/>
      <c r="AC14" s="16"/>
      <c r="AD14" s="16"/>
      <c r="AE14" s="19">
        <v>9</v>
      </c>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9">
        <v>9</v>
      </c>
      <c r="BE14" s="16"/>
      <c r="BF14" s="19">
        <v>9</v>
      </c>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9">
        <v>9</v>
      </c>
      <c r="CF14" s="18"/>
      <c r="CG14" s="18"/>
      <c r="CH14" s="18"/>
      <c r="CI14" s="18"/>
      <c r="CJ14" s="18"/>
      <c r="CK14" s="24"/>
      <c r="CL14" s="24"/>
    </row>
    <row r="15" spans="1:90" x14ac:dyDescent="0.2">
      <c r="A15" s="19">
        <v>10</v>
      </c>
      <c r="B15" s="16"/>
      <c r="C15" s="16"/>
      <c r="D15" s="16"/>
      <c r="E15" s="16"/>
      <c r="F15" s="16"/>
      <c r="G15" s="16"/>
      <c r="H15" s="16"/>
      <c r="I15" s="16"/>
      <c r="J15" s="16"/>
      <c r="K15" s="16"/>
      <c r="L15" s="16"/>
      <c r="M15" s="16"/>
      <c r="N15" s="16"/>
      <c r="O15" s="16"/>
      <c r="P15" s="16"/>
      <c r="Q15" s="16"/>
      <c r="R15" s="16"/>
      <c r="S15" s="16"/>
      <c r="T15" s="16"/>
      <c r="U15" s="16"/>
      <c r="V15" s="16"/>
      <c r="W15" s="16"/>
      <c r="X15" s="16"/>
      <c r="Y15" s="16"/>
      <c r="Z15" s="19">
        <v>10</v>
      </c>
      <c r="AA15" s="16"/>
      <c r="AB15" s="16"/>
      <c r="AC15" s="16"/>
      <c r="AD15" s="16"/>
      <c r="AE15" s="19">
        <v>10</v>
      </c>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9">
        <v>10</v>
      </c>
      <c r="BE15" s="16"/>
      <c r="BF15" s="19">
        <v>10</v>
      </c>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9">
        <v>10</v>
      </c>
      <c r="CF15" s="18"/>
      <c r="CG15" s="18"/>
      <c r="CH15" s="18"/>
      <c r="CI15" s="18"/>
      <c r="CJ15" s="18"/>
      <c r="CK15" s="24"/>
      <c r="CL15" s="24"/>
    </row>
    <row r="16" spans="1:90" x14ac:dyDescent="0.2">
      <c r="A16" s="19">
        <v>11</v>
      </c>
      <c r="B16" s="16"/>
      <c r="C16" s="16"/>
      <c r="D16" s="16"/>
      <c r="E16" s="16"/>
      <c r="F16" s="16"/>
      <c r="G16" s="16"/>
      <c r="H16" s="16"/>
      <c r="I16" s="16"/>
      <c r="J16" s="16"/>
      <c r="K16" s="16"/>
      <c r="L16" s="16"/>
      <c r="M16" s="16"/>
      <c r="N16" s="16"/>
      <c r="O16" s="16"/>
      <c r="P16" s="16"/>
      <c r="Q16" s="16"/>
      <c r="R16" s="16"/>
      <c r="S16" s="16"/>
      <c r="T16" s="16"/>
      <c r="U16" s="16"/>
      <c r="V16" s="16"/>
      <c r="W16" s="16"/>
      <c r="X16" s="16"/>
      <c r="Y16" s="16"/>
      <c r="Z16" s="19">
        <v>11</v>
      </c>
      <c r="AA16" s="16"/>
      <c r="AB16" s="16"/>
      <c r="AC16" s="16"/>
      <c r="AD16" s="16"/>
      <c r="AE16" s="19">
        <v>11</v>
      </c>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9">
        <v>11</v>
      </c>
      <c r="BE16" s="16"/>
      <c r="BF16" s="19">
        <v>11</v>
      </c>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9">
        <v>11</v>
      </c>
      <c r="CF16" s="18"/>
      <c r="CG16" s="18"/>
      <c r="CH16" s="18"/>
      <c r="CI16" s="18"/>
      <c r="CJ16" s="18"/>
      <c r="CK16" s="24"/>
      <c r="CL16" s="24"/>
    </row>
    <row r="17" spans="1:90" x14ac:dyDescent="0.2">
      <c r="A17" s="19">
        <v>12</v>
      </c>
      <c r="B17" s="16"/>
      <c r="C17" s="16"/>
      <c r="D17" s="16"/>
      <c r="E17" s="16"/>
      <c r="F17" s="16"/>
      <c r="G17" s="16"/>
      <c r="H17" s="16"/>
      <c r="I17" s="16"/>
      <c r="J17" s="16"/>
      <c r="K17" s="16"/>
      <c r="L17" s="16"/>
      <c r="M17" s="16"/>
      <c r="N17" s="16"/>
      <c r="O17" s="16"/>
      <c r="P17" s="16"/>
      <c r="Q17" s="16"/>
      <c r="R17" s="16"/>
      <c r="S17" s="16"/>
      <c r="T17" s="16"/>
      <c r="U17" s="16"/>
      <c r="V17" s="16"/>
      <c r="W17" s="16"/>
      <c r="X17" s="16"/>
      <c r="Y17" s="16"/>
      <c r="Z17" s="19">
        <v>12</v>
      </c>
      <c r="AA17" s="16"/>
      <c r="AB17" s="16"/>
      <c r="AC17" s="16"/>
      <c r="AD17" s="16"/>
      <c r="AE17" s="19">
        <v>12</v>
      </c>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9">
        <v>12</v>
      </c>
      <c r="BE17" s="16"/>
      <c r="BF17" s="19">
        <v>12</v>
      </c>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9">
        <v>12</v>
      </c>
      <c r="CF17" s="18"/>
      <c r="CG17" s="18"/>
      <c r="CH17" s="18"/>
      <c r="CI17" s="18"/>
      <c r="CJ17" s="18"/>
      <c r="CK17" s="24"/>
      <c r="CL17" s="24"/>
    </row>
    <row r="18" spans="1:90" x14ac:dyDescent="0.2">
      <c r="A18" s="19">
        <v>13</v>
      </c>
      <c r="B18" s="16"/>
      <c r="C18" s="16"/>
      <c r="D18" s="16"/>
      <c r="E18" s="16"/>
      <c r="F18" s="16"/>
      <c r="G18" s="16"/>
      <c r="H18" s="16"/>
      <c r="I18" s="16"/>
      <c r="J18" s="16"/>
      <c r="K18" s="16"/>
      <c r="L18" s="16"/>
      <c r="M18" s="16"/>
      <c r="N18" s="16"/>
      <c r="O18" s="16"/>
      <c r="P18" s="16"/>
      <c r="Q18" s="16"/>
      <c r="R18" s="16"/>
      <c r="S18" s="16"/>
      <c r="T18" s="16"/>
      <c r="U18" s="16"/>
      <c r="V18" s="16"/>
      <c r="W18" s="16"/>
      <c r="X18" s="16"/>
      <c r="Y18" s="16"/>
      <c r="Z18" s="19">
        <v>13</v>
      </c>
      <c r="AA18" s="16"/>
      <c r="AB18" s="16"/>
      <c r="AC18" s="16"/>
      <c r="AD18" s="16"/>
      <c r="AE18" s="19">
        <v>13</v>
      </c>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9">
        <v>13</v>
      </c>
      <c r="BE18" s="16"/>
      <c r="BF18" s="19">
        <v>13</v>
      </c>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9">
        <v>13</v>
      </c>
      <c r="CF18" s="18"/>
      <c r="CG18" s="18"/>
      <c r="CH18" s="18"/>
      <c r="CI18" s="18"/>
      <c r="CJ18" s="18"/>
      <c r="CK18" s="24"/>
      <c r="CL18" s="24"/>
    </row>
    <row r="19" spans="1:90" x14ac:dyDescent="0.2">
      <c r="A19" s="19">
        <v>14</v>
      </c>
      <c r="B19" s="16"/>
      <c r="C19" s="16"/>
      <c r="D19" s="16"/>
      <c r="E19" s="16"/>
      <c r="F19" s="16"/>
      <c r="G19" s="16"/>
      <c r="H19" s="16"/>
      <c r="I19" s="16"/>
      <c r="J19" s="16"/>
      <c r="K19" s="16"/>
      <c r="L19" s="16"/>
      <c r="M19" s="16"/>
      <c r="N19" s="16"/>
      <c r="O19" s="16"/>
      <c r="P19" s="16"/>
      <c r="Q19" s="16"/>
      <c r="R19" s="16"/>
      <c r="S19" s="16"/>
      <c r="T19" s="16"/>
      <c r="U19" s="16"/>
      <c r="V19" s="16"/>
      <c r="W19" s="16"/>
      <c r="X19" s="16"/>
      <c r="Y19" s="16"/>
      <c r="Z19" s="19">
        <v>14</v>
      </c>
      <c r="AA19" s="16"/>
      <c r="AB19" s="16"/>
      <c r="AC19" s="16"/>
      <c r="AD19" s="16"/>
      <c r="AE19" s="19">
        <v>14</v>
      </c>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9">
        <v>14</v>
      </c>
      <c r="BE19" s="16"/>
      <c r="BF19" s="19">
        <v>14</v>
      </c>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9">
        <v>14</v>
      </c>
      <c r="CF19" s="18"/>
      <c r="CG19" s="18"/>
      <c r="CH19" s="18"/>
      <c r="CI19" s="18"/>
      <c r="CJ19" s="18"/>
      <c r="CK19" s="24"/>
      <c r="CL19" s="24"/>
    </row>
    <row r="20" spans="1:90" x14ac:dyDescent="0.2">
      <c r="A20" s="19">
        <v>15</v>
      </c>
      <c r="B20" s="16"/>
      <c r="C20" s="16"/>
      <c r="D20" s="16"/>
      <c r="E20" s="16"/>
      <c r="F20" s="16"/>
      <c r="G20" s="16"/>
      <c r="H20" s="16"/>
      <c r="I20" s="16"/>
      <c r="J20" s="16"/>
      <c r="K20" s="16"/>
      <c r="L20" s="16"/>
      <c r="M20" s="16"/>
      <c r="N20" s="16"/>
      <c r="O20" s="16"/>
      <c r="P20" s="16"/>
      <c r="Q20" s="16"/>
      <c r="R20" s="16"/>
      <c r="S20" s="16"/>
      <c r="T20" s="16"/>
      <c r="U20" s="16"/>
      <c r="V20" s="16"/>
      <c r="W20" s="16"/>
      <c r="X20" s="16"/>
      <c r="Y20" s="16"/>
      <c r="Z20" s="19">
        <v>15</v>
      </c>
      <c r="AA20" s="16"/>
      <c r="AB20" s="16"/>
      <c r="AC20" s="16"/>
      <c r="AD20" s="16"/>
      <c r="AE20" s="19">
        <v>15</v>
      </c>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9">
        <v>15</v>
      </c>
      <c r="BE20" s="16"/>
      <c r="BF20" s="19">
        <v>15</v>
      </c>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9">
        <v>15</v>
      </c>
      <c r="CF20" s="18"/>
      <c r="CG20" s="18"/>
      <c r="CH20" s="18"/>
      <c r="CI20" s="18"/>
      <c r="CJ20" s="18"/>
      <c r="CK20" s="24"/>
      <c r="CL20" s="24"/>
    </row>
    <row r="21" spans="1:90" x14ac:dyDescent="0.2">
      <c r="A21" s="19">
        <v>16</v>
      </c>
      <c r="B21" s="16"/>
      <c r="C21" s="16"/>
      <c r="D21" s="16"/>
      <c r="E21" s="16"/>
      <c r="F21" s="16"/>
      <c r="G21" s="16"/>
      <c r="H21" s="16"/>
      <c r="I21" s="16"/>
      <c r="J21" s="16"/>
      <c r="K21" s="16"/>
      <c r="L21" s="16"/>
      <c r="M21" s="16"/>
      <c r="N21" s="16"/>
      <c r="O21" s="16"/>
      <c r="P21" s="16"/>
      <c r="Q21" s="16"/>
      <c r="R21" s="16"/>
      <c r="S21" s="16"/>
      <c r="T21" s="16"/>
      <c r="U21" s="16"/>
      <c r="V21" s="16"/>
      <c r="W21" s="16"/>
      <c r="X21" s="16"/>
      <c r="Y21" s="16"/>
      <c r="Z21" s="19">
        <v>16</v>
      </c>
      <c r="AA21" s="16"/>
      <c r="AB21" s="16"/>
      <c r="AC21" s="16"/>
      <c r="AD21" s="16"/>
      <c r="AE21" s="19">
        <v>16</v>
      </c>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9">
        <v>16</v>
      </c>
      <c r="BE21" s="16"/>
      <c r="BF21" s="19">
        <v>16</v>
      </c>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9">
        <v>16</v>
      </c>
      <c r="CF21" s="18"/>
      <c r="CG21" s="18"/>
      <c r="CH21" s="18"/>
      <c r="CI21" s="18"/>
      <c r="CJ21" s="18"/>
      <c r="CK21" s="24"/>
      <c r="CL21" s="24"/>
    </row>
    <row r="22" spans="1:90" x14ac:dyDescent="0.2">
      <c r="A22" s="19">
        <v>17</v>
      </c>
      <c r="B22" s="16"/>
      <c r="C22" s="16"/>
      <c r="D22" s="16"/>
      <c r="E22" s="16"/>
      <c r="F22" s="16"/>
      <c r="G22" s="16"/>
      <c r="H22" s="16"/>
      <c r="I22" s="16"/>
      <c r="J22" s="16"/>
      <c r="K22" s="16"/>
      <c r="L22" s="16"/>
      <c r="M22" s="16"/>
      <c r="N22" s="16"/>
      <c r="O22" s="16"/>
      <c r="P22" s="16"/>
      <c r="Q22" s="16"/>
      <c r="R22" s="16"/>
      <c r="S22" s="16"/>
      <c r="T22" s="16"/>
      <c r="U22" s="16"/>
      <c r="V22" s="16"/>
      <c r="W22" s="16"/>
      <c r="X22" s="16"/>
      <c r="Y22" s="16"/>
      <c r="Z22" s="19">
        <v>17</v>
      </c>
      <c r="AA22" s="16"/>
      <c r="AB22" s="16"/>
      <c r="AC22" s="16"/>
      <c r="AD22" s="16"/>
      <c r="AE22" s="19">
        <v>17</v>
      </c>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9">
        <v>17</v>
      </c>
      <c r="BE22" s="16"/>
      <c r="BF22" s="19">
        <v>17</v>
      </c>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9">
        <v>17</v>
      </c>
      <c r="CF22" s="18"/>
      <c r="CG22" s="18"/>
      <c r="CH22" s="18"/>
      <c r="CI22" s="18"/>
      <c r="CJ22" s="18"/>
      <c r="CK22" s="24"/>
      <c r="CL22" s="24"/>
    </row>
    <row r="23" spans="1:90" x14ac:dyDescent="0.2">
      <c r="A23" s="19">
        <v>18</v>
      </c>
      <c r="B23" s="16"/>
      <c r="C23" s="16"/>
      <c r="D23" s="16"/>
      <c r="E23" s="16"/>
      <c r="F23" s="16"/>
      <c r="G23" s="16"/>
      <c r="H23" s="16"/>
      <c r="I23" s="16"/>
      <c r="J23" s="16"/>
      <c r="K23" s="16"/>
      <c r="L23" s="16"/>
      <c r="M23" s="16"/>
      <c r="N23" s="16"/>
      <c r="O23" s="16"/>
      <c r="P23" s="16"/>
      <c r="Q23" s="16"/>
      <c r="R23" s="16"/>
      <c r="S23" s="16"/>
      <c r="T23" s="16"/>
      <c r="U23" s="16"/>
      <c r="V23" s="16"/>
      <c r="W23" s="16"/>
      <c r="X23" s="16"/>
      <c r="Y23" s="16"/>
      <c r="Z23" s="19">
        <v>18</v>
      </c>
      <c r="AA23" s="16"/>
      <c r="AB23" s="16"/>
      <c r="AC23" s="16"/>
      <c r="AD23" s="16"/>
      <c r="AE23" s="19">
        <v>18</v>
      </c>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9">
        <v>18</v>
      </c>
      <c r="BE23" s="16"/>
      <c r="BF23" s="19">
        <v>18</v>
      </c>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9">
        <v>18</v>
      </c>
      <c r="CF23" s="18"/>
      <c r="CG23" s="18"/>
      <c r="CH23" s="18"/>
      <c r="CI23" s="18"/>
      <c r="CJ23" s="18"/>
      <c r="CK23" s="24"/>
      <c r="CL23" s="24"/>
    </row>
    <row r="24" spans="1:90" x14ac:dyDescent="0.2">
      <c r="A24" s="19">
        <v>19</v>
      </c>
      <c r="B24" s="16"/>
      <c r="C24" s="16"/>
      <c r="D24" s="16"/>
      <c r="E24" s="16"/>
      <c r="F24" s="16"/>
      <c r="G24" s="16"/>
      <c r="H24" s="16"/>
      <c r="I24" s="16"/>
      <c r="J24" s="16"/>
      <c r="K24" s="16"/>
      <c r="L24" s="16"/>
      <c r="M24" s="16"/>
      <c r="N24" s="16"/>
      <c r="O24" s="16"/>
      <c r="P24" s="16"/>
      <c r="Q24" s="16"/>
      <c r="R24" s="16"/>
      <c r="S24" s="16"/>
      <c r="T24" s="16"/>
      <c r="U24" s="16"/>
      <c r="V24" s="16"/>
      <c r="W24" s="16"/>
      <c r="X24" s="16"/>
      <c r="Y24" s="16"/>
      <c r="Z24" s="19">
        <v>19</v>
      </c>
      <c r="AA24" s="16"/>
      <c r="AB24" s="16"/>
      <c r="AC24" s="16"/>
      <c r="AD24" s="16"/>
      <c r="AE24" s="19">
        <v>19</v>
      </c>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9">
        <v>19</v>
      </c>
      <c r="BE24" s="16"/>
      <c r="BF24" s="19">
        <v>19</v>
      </c>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9">
        <v>19</v>
      </c>
      <c r="CF24" s="18"/>
      <c r="CG24" s="18"/>
      <c r="CH24" s="18"/>
      <c r="CI24" s="18"/>
      <c r="CJ24" s="18"/>
      <c r="CK24" s="24"/>
      <c r="CL24" s="24"/>
    </row>
    <row r="25" spans="1:90" x14ac:dyDescent="0.2">
      <c r="A25" s="19">
        <v>20</v>
      </c>
      <c r="B25" s="16"/>
      <c r="C25" s="16"/>
      <c r="D25" s="16"/>
      <c r="E25" s="16"/>
      <c r="F25" s="16"/>
      <c r="G25" s="16"/>
      <c r="H25" s="16"/>
      <c r="I25" s="16"/>
      <c r="J25" s="16"/>
      <c r="K25" s="16"/>
      <c r="L25" s="16"/>
      <c r="M25" s="16"/>
      <c r="N25" s="16"/>
      <c r="O25" s="16"/>
      <c r="P25" s="16"/>
      <c r="Q25" s="16"/>
      <c r="R25" s="16"/>
      <c r="S25" s="16"/>
      <c r="T25" s="16"/>
      <c r="U25" s="16"/>
      <c r="V25" s="16"/>
      <c r="W25" s="16"/>
      <c r="X25" s="16"/>
      <c r="Y25" s="16"/>
      <c r="Z25" s="19">
        <v>20</v>
      </c>
      <c r="AA25" s="16"/>
      <c r="AB25" s="16"/>
      <c r="AC25" s="16"/>
      <c r="AD25" s="16"/>
      <c r="AE25" s="19">
        <v>20</v>
      </c>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9">
        <v>20</v>
      </c>
      <c r="BE25" s="16"/>
      <c r="BF25" s="19">
        <v>20</v>
      </c>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9">
        <v>20</v>
      </c>
      <c r="CF25" s="18"/>
      <c r="CG25" s="18"/>
      <c r="CH25" s="18"/>
      <c r="CI25" s="18"/>
      <c r="CJ25" s="18"/>
      <c r="CK25" s="24"/>
      <c r="CL25" s="24"/>
    </row>
    <row r="26" spans="1:90" x14ac:dyDescent="0.2">
      <c r="A26" s="19">
        <v>21</v>
      </c>
      <c r="B26" s="16"/>
      <c r="C26" s="16"/>
      <c r="D26" s="16"/>
      <c r="E26" s="16"/>
      <c r="F26" s="16"/>
      <c r="G26" s="16"/>
      <c r="H26" s="16"/>
      <c r="I26" s="16"/>
      <c r="J26" s="16"/>
      <c r="K26" s="16"/>
      <c r="L26" s="16"/>
      <c r="M26" s="16"/>
      <c r="N26" s="16"/>
      <c r="O26" s="16"/>
      <c r="P26" s="16"/>
      <c r="Q26" s="16"/>
      <c r="R26" s="16"/>
      <c r="S26" s="16"/>
      <c r="T26" s="16"/>
      <c r="U26" s="16"/>
      <c r="V26" s="16"/>
      <c r="W26" s="16"/>
      <c r="X26" s="16"/>
      <c r="Y26" s="16"/>
      <c r="Z26" s="19">
        <v>21</v>
      </c>
      <c r="AA26" s="16"/>
      <c r="AB26" s="16"/>
      <c r="AC26" s="16"/>
      <c r="AD26" s="16"/>
      <c r="AE26" s="19">
        <v>21</v>
      </c>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9">
        <v>21</v>
      </c>
      <c r="BE26" s="16"/>
      <c r="BF26" s="19">
        <v>21</v>
      </c>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9">
        <v>21</v>
      </c>
      <c r="CF26" s="18"/>
      <c r="CG26" s="18"/>
      <c r="CH26" s="18"/>
      <c r="CI26" s="18"/>
      <c r="CJ26" s="18"/>
      <c r="CK26" s="24"/>
      <c r="CL26" s="24"/>
    </row>
    <row r="27" spans="1:90" x14ac:dyDescent="0.2">
      <c r="A27" s="19">
        <v>22</v>
      </c>
      <c r="B27" s="16"/>
      <c r="C27" s="16"/>
      <c r="D27" s="16"/>
      <c r="E27" s="16"/>
      <c r="F27" s="16"/>
      <c r="G27" s="16"/>
      <c r="H27" s="16"/>
      <c r="I27" s="16"/>
      <c r="J27" s="16"/>
      <c r="K27" s="16"/>
      <c r="L27" s="16"/>
      <c r="M27" s="16"/>
      <c r="N27" s="16"/>
      <c r="O27" s="16"/>
      <c r="P27" s="16"/>
      <c r="Q27" s="16"/>
      <c r="R27" s="16"/>
      <c r="S27" s="16"/>
      <c r="T27" s="16"/>
      <c r="U27" s="16"/>
      <c r="V27" s="16"/>
      <c r="W27" s="16"/>
      <c r="X27" s="16"/>
      <c r="Y27" s="16"/>
      <c r="Z27" s="19">
        <v>22</v>
      </c>
      <c r="AA27" s="16"/>
      <c r="AB27" s="16"/>
      <c r="AC27" s="16"/>
      <c r="AD27" s="16"/>
      <c r="AE27" s="19">
        <v>22</v>
      </c>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9">
        <v>22</v>
      </c>
      <c r="BE27" s="16"/>
      <c r="BF27" s="19">
        <v>22</v>
      </c>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9">
        <v>22</v>
      </c>
      <c r="CF27" s="18"/>
      <c r="CG27" s="18"/>
      <c r="CH27" s="18"/>
      <c r="CI27" s="18"/>
      <c r="CJ27" s="18"/>
      <c r="CK27" s="24"/>
      <c r="CL27" s="24"/>
    </row>
    <row r="28" spans="1:90" x14ac:dyDescent="0.2">
      <c r="A28" s="19">
        <v>23</v>
      </c>
      <c r="B28" s="16"/>
      <c r="C28" s="16"/>
      <c r="D28" s="16"/>
      <c r="E28" s="16"/>
      <c r="F28" s="16"/>
      <c r="G28" s="16"/>
      <c r="H28" s="16"/>
      <c r="I28" s="16"/>
      <c r="J28" s="16"/>
      <c r="K28" s="16"/>
      <c r="L28" s="16"/>
      <c r="M28" s="16"/>
      <c r="N28" s="16"/>
      <c r="O28" s="16"/>
      <c r="P28" s="16"/>
      <c r="Q28" s="16"/>
      <c r="R28" s="16"/>
      <c r="S28" s="16"/>
      <c r="T28" s="16"/>
      <c r="U28" s="16"/>
      <c r="V28" s="16"/>
      <c r="W28" s="16"/>
      <c r="X28" s="16"/>
      <c r="Y28" s="16"/>
      <c r="Z28" s="19">
        <v>23</v>
      </c>
      <c r="AA28" s="16"/>
      <c r="AB28" s="16"/>
      <c r="AC28" s="16"/>
      <c r="AD28" s="16"/>
      <c r="AE28" s="19">
        <v>23</v>
      </c>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9">
        <v>23</v>
      </c>
      <c r="BE28" s="16"/>
      <c r="BF28" s="19">
        <v>23</v>
      </c>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9">
        <v>23</v>
      </c>
      <c r="CF28" s="18"/>
      <c r="CG28" s="18"/>
      <c r="CH28" s="18"/>
      <c r="CI28" s="18"/>
      <c r="CJ28" s="18"/>
      <c r="CK28" s="24"/>
      <c r="CL28" s="24"/>
    </row>
    <row r="29" spans="1:90" x14ac:dyDescent="0.2">
      <c r="A29" s="19">
        <v>24</v>
      </c>
      <c r="B29" s="16"/>
      <c r="C29" s="16"/>
      <c r="D29" s="16"/>
      <c r="E29" s="16"/>
      <c r="F29" s="16"/>
      <c r="G29" s="16"/>
      <c r="H29" s="16"/>
      <c r="I29" s="16"/>
      <c r="J29" s="16"/>
      <c r="K29" s="16"/>
      <c r="L29" s="16"/>
      <c r="M29" s="16"/>
      <c r="N29" s="16"/>
      <c r="O29" s="16"/>
      <c r="P29" s="16"/>
      <c r="Q29" s="16"/>
      <c r="R29" s="16"/>
      <c r="S29" s="16"/>
      <c r="T29" s="16"/>
      <c r="U29" s="16"/>
      <c r="V29" s="16"/>
      <c r="W29" s="16"/>
      <c r="X29" s="16"/>
      <c r="Y29" s="16"/>
      <c r="Z29" s="19">
        <v>24</v>
      </c>
      <c r="AA29" s="16"/>
      <c r="AB29" s="16"/>
      <c r="AC29" s="16"/>
      <c r="AD29" s="16"/>
      <c r="AE29" s="19">
        <v>24</v>
      </c>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9">
        <v>24</v>
      </c>
      <c r="BE29" s="16"/>
      <c r="BF29" s="19">
        <v>24</v>
      </c>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9">
        <v>24</v>
      </c>
      <c r="CF29" s="18"/>
      <c r="CG29" s="18"/>
      <c r="CH29" s="18"/>
      <c r="CI29" s="18"/>
      <c r="CJ29" s="18"/>
      <c r="CK29" s="24"/>
      <c r="CL29" s="24"/>
    </row>
    <row r="30" spans="1:90" x14ac:dyDescent="0.2">
      <c r="A30" s="19">
        <v>25</v>
      </c>
      <c r="B30" s="16"/>
      <c r="C30" s="16"/>
      <c r="D30" s="16"/>
      <c r="E30" s="16"/>
      <c r="F30" s="16"/>
      <c r="G30" s="16"/>
      <c r="H30" s="16"/>
      <c r="I30" s="16"/>
      <c r="J30" s="16"/>
      <c r="K30" s="16"/>
      <c r="L30" s="16"/>
      <c r="M30" s="16"/>
      <c r="N30" s="16"/>
      <c r="O30" s="16"/>
      <c r="P30" s="16"/>
      <c r="Q30" s="16"/>
      <c r="R30" s="16"/>
      <c r="S30" s="16"/>
      <c r="T30" s="16"/>
      <c r="U30" s="16"/>
      <c r="V30" s="16"/>
      <c r="W30" s="16"/>
      <c r="X30" s="16"/>
      <c r="Y30" s="16"/>
      <c r="Z30" s="19">
        <v>25</v>
      </c>
      <c r="AA30" s="16"/>
      <c r="AB30" s="16"/>
      <c r="AC30" s="16"/>
      <c r="AD30" s="16"/>
      <c r="AE30" s="19">
        <v>25</v>
      </c>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9">
        <v>25</v>
      </c>
      <c r="BE30" s="16"/>
      <c r="BF30" s="19">
        <v>25</v>
      </c>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9">
        <v>25</v>
      </c>
      <c r="CF30" s="18"/>
      <c r="CG30" s="18"/>
      <c r="CH30" s="18"/>
      <c r="CI30" s="18"/>
      <c r="CJ30" s="18"/>
      <c r="CK30" s="24"/>
      <c r="CL30" s="24"/>
    </row>
    <row r="31" spans="1:90" x14ac:dyDescent="0.2">
      <c r="A31" s="19">
        <v>26</v>
      </c>
      <c r="B31" s="16"/>
      <c r="C31" s="16"/>
      <c r="D31" s="16"/>
      <c r="E31" s="16"/>
      <c r="F31" s="16"/>
      <c r="G31" s="16"/>
      <c r="H31" s="16"/>
      <c r="I31" s="16"/>
      <c r="J31" s="16"/>
      <c r="K31" s="16"/>
      <c r="L31" s="16"/>
      <c r="M31" s="16"/>
      <c r="N31" s="16"/>
      <c r="O31" s="16"/>
      <c r="P31" s="16"/>
      <c r="Q31" s="16"/>
      <c r="R31" s="16"/>
      <c r="S31" s="16"/>
      <c r="T31" s="16"/>
      <c r="U31" s="16"/>
      <c r="V31" s="16"/>
      <c r="W31" s="16"/>
      <c r="X31" s="16"/>
      <c r="Y31" s="16"/>
      <c r="Z31" s="19">
        <v>26</v>
      </c>
      <c r="AA31" s="16"/>
      <c r="AB31" s="16"/>
      <c r="AC31" s="16"/>
      <c r="AD31" s="16"/>
      <c r="AE31" s="19">
        <v>26</v>
      </c>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9">
        <v>26</v>
      </c>
      <c r="BE31" s="16"/>
      <c r="BF31" s="19">
        <v>26</v>
      </c>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9">
        <v>26</v>
      </c>
      <c r="CF31" s="18"/>
      <c r="CG31" s="18"/>
      <c r="CH31" s="18"/>
      <c r="CI31" s="18"/>
      <c r="CJ31" s="18"/>
      <c r="CK31" s="24"/>
      <c r="CL31" s="24"/>
    </row>
    <row r="32" spans="1:90" x14ac:dyDescent="0.2">
      <c r="A32" s="19">
        <v>27</v>
      </c>
      <c r="B32" s="16"/>
      <c r="C32" s="16"/>
      <c r="D32" s="16"/>
      <c r="E32" s="16"/>
      <c r="F32" s="16"/>
      <c r="G32" s="16"/>
      <c r="H32" s="16"/>
      <c r="I32" s="16"/>
      <c r="J32" s="16"/>
      <c r="K32" s="16"/>
      <c r="L32" s="16"/>
      <c r="M32" s="16"/>
      <c r="N32" s="16"/>
      <c r="O32" s="16"/>
      <c r="P32" s="16"/>
      <c r="Q32" s="16"/>
      <c r="R32" s="16"/>
      <c r="S32" s="16"/>
      <c r="T32" s="16"/>
      <c r="U32" s="16"/>
      <c r="V32" s="16"/>
      <c r="W32" s="16"/>
      <c r="X32" s="16"/>
      <c r="Y32" s="16"/>
      <c r="Z32" s="19">
        <v>27</v>
      </c>
      <c r="AA32" s="16"/>
      <c r="AB32" s="16"/>
      <c r="AC32" s="16"/>
      <c r="AD32" s="16"/>
      <c r="AE32" s="19">
        <v>27</v>
      </c>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9">
        <v>27</v>
      </c>
      <c r="BE32" s="16"/>
      <c r="BF32" s="19">
        <v>27</v>
      </c>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9">
        <v>27</v>
      </c>
      <c r="CF32" s="18"/>
      <c r="CG32" s="18"/>
      <c r="CH32" s="18"/>
      <c r="CI32" s="18"/>
      <c r="CJ32" s="18"/>
      <c r="CK32" s="24"/>
      <c r="CL32" s="24"/>
    </row>
    <row r="33" spans="1:90" x14ac:dyDescent="0.2">
      <c r="A33" s="19">
        <v>28</v>
      </c>
      <c r="B33" s="16"/>
      <c r="C33" s="16"/>
      <c r="D33" s="16"/>
      <c r="E33" s="16"/>
      <c r="F33" s="16"/>
      <c r="G33" s="16"/>
      <c r="H33" s="16"/>
      <c r="I33" s="16"/>
      <c r="J33" s="16"/>
      <c r="K33" s="16"/>
      <c r="L33" s="16"/>
      <c r="M33" s="16"/>
      <c r="N33" s="16"/>
      <c r="O33" s="16"/>
      <c r="P33" s="16"/>
      <c r="Q33" s="16"/>
      <c r="R33" s="16"/>
      <c r="S33" s="16"/>
      <c r="T33" s="16"/>
      <c r="U33" s="16"/>
      <c r="V33" s="16"/>
      <c r="W33" s="16"/>
      <c r="X33" s="16"/>
      <c r="Y33" s="16"/>
      <c r="Z33" s="19">
        <v>28</v>
      </c>
      <c r="AA33" s="16"/>
      <c r="AB33" s="16"/>
      <c r="AC33" s="16"/>
      <c r="AD33" s="16"/>
      <c r="AE33" s="19">
        <v>28</v>
      </c>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9">
        <v>28</v>
      </c>
      <c r="BE33" s="16"/>
      <c r="BF33" s="19">
        <v>28</v>
      </c>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9">
        <v>28</v>
      </c>
      <c r="CF33" s="18"/>
      <c r="CG33" s="18"/>
      <c r="CH33" s="18"/>
      <c r="CI33" s="18"/>
      <c r="CJ33" s="18"/>
      <c r="CK33" s="24"/>
      <c r="CL33" s="24"/>
    </row>
    <row r="34" spans="1:90" x14ac:dyDescent="0.2">
      <c r="A34" s="19">
        <v>29</v>
      </c>
      <c r="B34" s="16"/>
      <c r="C34" s="16"/>
      <c r="D34" s="16"/>
      <c r="E34" s="16"/>
      <c r="F34" s="16"/>
      <c r="G34" s="16"/>
      <c r="H34" s="16"/>
      <c r="I34" s="16"/>
      <c r="J34" s="16"/>
      <c r="K34" s="16"/>
      <c r="L34" s="16"/>
      <c r="M34" s="16"/>
      <c r="N34" s="16"/>
      <c r="O34" s="16"/>
      <c r="P34" s="16"/>
      <c r="Q34" s="16"/>
      <c r="R34" s="16"/>
      <c r="S34" s="16"/>
      <c r="T34" s="16"/>
      <c r="U34" s="16"/>
      <c r="V34" s="16"/>
      <c r="W34" s="16"/>
      <c r="X34" s="16"/>
      <c r="Y34" s="16"/>
      <c r="Z34" s="19">
        <v>29</v>
      </c>
      <c r="AA34" s="16"/>
      <c r="AB34" s="16"/>
      <c r="AC34" s="16"/>
      <c r="AD34" s="16"/>
      <c r="AE34" s="19">
        <v>29</v>
      </c>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9">
        <v>29</v>
      </c>
      <c r="BE34" s="16"/>
      <c r="BF34" s="19">
        <v>29</v>
      </c>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9">
        <v>29</v>
      </c>
      <c r="CF34" s="18"/>
      <c r="CG34" s="18"/>
      <c r="CH34" s="18"/>
      <c r="CI34" s="18"/>
      <c r="CJ34" s="18"/>
      <c r="CK34" s="24"/>
      <c r="CL34" s="24"/>
    </row>
    <row r="35" spans="1:90" x14ac:dyDescent="0.2">
      <c r="A35" s="19">
        <v>30</v>
      </c>
      <c r="B35" s="16"/>
      <c r="C35" s="16"/>
      <c r="D35" s="16"/>
      <c r="E35" s="16"/>
      <c r="F35" s="16"/>
      <c r="G35" s="16"/>
      <c r="H35" s="16"/>
      <c r="I35" s="16"/>
      <c r="J35" s="16"/>
      <c r="K35" s="16"/>
      <c r="L35" s="16"/>
      <c r="M35" s="16"/>
      <c r="N35" s="16"/>
      <c r="O35" s="16"/>
      <c r="P35" s="16"/>
      <c r="Q35" s="16"/>
      <c r="R35" s="16"/>
      <c r="S35" s="16"/>
      <c r="T35" s="16"/>
      <c r="U35" s="16"/>
      <c r="V35" s="16"/>
      <c r="W35" s="16"/>
      <c r="X35" s="16"/>
      <c r="Y35" s="16"/>
      <c r="Z35" s="19">
        <v>30</v>
      </c>
      <c r="AA35" s="16"/>
      <c r="AB35" s="16"/>
      <c r="AC35" s="16"/>
      <c r="AD35" s="16"/>
      <c r="AE35" s="19">
        <v>30</v>
      </c>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9">
        <v>30</v>
      </c>
      <c r="BE35" s="16"/>
      <c r="BF35" s="19">
        <v>30</v>
      </c>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9">
        <v>30</v>
      </c>
      <c r="CF35" s="18"/>
      <c r="CG35" s="18"/>
      <c r="CH35" s="18"/>
      <c r="CI35" s="18"/>
      <c r="CJ35" s="18"/>
      <c r="CK35" s="24"/>
      <c r="CL35" s="24"/>
    </row>
    <row r="36" spans="1:90" x14ac:dyDescent="0.2">
      <c r="A36" s="19">
        <v>31</v>
      </c>
      <c r="B36" s="16"/>
      <c r="C36" s="16"/>
      <c r="D36" s="16"/>
      <c r="E36" s="16"/>
      <c r="F36" s="16"/>
      <c r="G36" s="16"/>
      <c r="H36" s="16"/>
      <c r="I36" s="16"/>
      <c r="J36" s="16"/>
      <c r="K36" s="16"/>
      <c r="L36" s="16"/>
      <c r="M36" s="16"/>
      <c r="N36" s="16"/>
      <c r="O36" s="16"/>
      <c r="P36" s="16"/>
      <c r="Q36" s="16"/>
      <c r="R36" s="16"/>
      <c r="S36" s="16"/>
      <c r="T36" s="16"/>
      <c r="U36" s="16"/>
      <c r="V36" s="16"/>
      <c r="W36" s="16"/>
      <c r="X36" s="16"/>
      <c r="Y36" s="16"/>
      <c r="Z36" s="19">
        <v>31</v>
      </c>
      <c r="AA36" s="16"/>
      <c r="AB36" s="16"/>
      <c r="AC36" s="16"/>
      <c r="AD36" s="16"/>
      <c r="AE36" s="19">
        <v>31</v>
      </c>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9">
        <v>31</v>
      </c>
      <c r="BE36" s="16"/>
      <c r="BF36" s="19">
        <v>31</v>
      </c>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9">
        <v>31</v>
      </c>
      <c r="CF36" s="18"/>
      <c r="CG36" s="18"/>
      <c r="CH36" s="18"/>
      <c r="CI36" s="18"/>
      <c r="CJ36" s="18"/>
      <c r="CK36" s="24"/>
      <c r="CL36" s="24"/>
    </row>
    <row r="37" spans="1:90" x14ac:dyDescent="0.2">
      <c r="A37" s="19">
        <v>32</v>
      </c>
      <c r="B37" s="16"/>
      <c r="C37" s="16"/>
      <c r="D37" s="16"/>
      <c r="E37" s="16"/>
      <c r="F37" s="16"/>
      <c r="G37" s="16"/>
      <c r="H37" s="16"/>
      <c r="I37" s="16"/>
      <c r="J37" s="16"/>
      <c r="K37" s="16"/>
      <c r="L37" s="16"/>
      <c r="M37" s="16"/>
      <c r="N37" s="16"/>
      <c r="O37" s="16"/>
      <c r="P37" s="16"/>
      <c r="Q37" s="16"/>
      <c r="R37" s="16"/>
      <c r="S37" s="16"/>
      <c r="T37" s="16"/>
      <c r="U37" s="16"/>
      <c r="V37" s="16"/>
      <c r="W37" s="16"/>
      <c r="X37" s="16"/>
      <c r="Y37" s="16"/>
      <c r="Z37" s="19">
        <v>32</v>
      </c>
      <c r="AA37" s="16"/>
      <c r="AB37" s="16"/>
      <c r="AC37" s="16"/>
      <c r="AD37" s="16"/>
      <c r="AE37" s="19">
        <v>32</v>
      </c>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9">
        <v>32</v>
      </c>
      <c r="BE37" s="16"/>
      <c r="BF37" s="19">
        <v>32</v>
      </c>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9">
        <v>32</v>
      </c>
      <c r="CF37" s="18"/>
      <c r="CG37" s="18"/>
      <c r="CH37" s="18"/>
      <c r="CI37" s="18"/>
      <c r="CJ37" s="18"/>
      <c r="CK37" s="24"/>
      <c r="CL37" s="24"/>
    </row>
    <row r="38" spans="1:90" x14ac:dyDescent="0.2">
      <c r="A38" s="19">
        <v>33</v>
      </c>
      <c r="B38" s="16"/>
      <c r="C38" s="16"/>
      <c r="D38" s="16"/>
      <c r="E38" s="16"/>
      <c r="F38" s="16"/>
      <c r="G38" s="16"/>
      <c r="H38" s="16"/>
      <c r="I38" s="16"/>
      <c r="J38" s="16"/>
      <c r="K38" s="16"/>
      <c r="L38" s="16"/>
      <c r="M38" s="16"/>
      <c r="N38" s="16"/>
      <c r="O38" s="16"/>
      <c r="P38" s="16"/>
      <c r="Q38" s="16"/>
      <c r="R38" s="16"/>
      <c r="S38" s="16"/>
      <c r="T38" s="16"/>
      <c r="U38" s="16"/>
      <c r="V38" s="16"/>
      <c r="W38" s="16"/>
      <c r="X38" s="16"/>
      <c r="Y38" s="16"/>
      <c r="Z38" s="19">
        <v>33</v>
      </c>
      <c r="AA38" s="16"/>
      <c r="AB38" s="16"/>
      <c r="AC38" s="16"/>
      <c r="AD38" s="16"/>
      <c r="AE38" s="19">
        <v>33</v>
      </c>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9">
        <v>33</v>
      </c>
      <c r="BE38" s="16"/>
      <c r="BF38" s="19">
        <v>33</v>
      </c>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9">
        <v>33</v>
      </c>
      <c r="CF38" s="18"/>
      <c r="CG38" s="18"/>
      <c r="CH38" s="18"/>
      <c r="CI38" s="18"/>
      <c r="CJ38" s="18"/>
      <c r="CK38" s="24"/>
      <c r="CL38" s="24"/>
    </row>
    <row r="39" spans="1:90" x14ac:dyDescent="0.2">
      <c r="A39" s="19">
        <v>34</v>
      </c>
      <c r="B39" s="16"/>
      <c r="C39" s="16"/>
      <c r="D39" s="16"/>
      <c r="E39" s="16"/>
      <c r="F39" s="16"/>
      <c r="G39" s="16"/>
      <c r="H39" s="16"/>
      <c r="I39" s="16"/>
      <c r="J39" s="16"/>
      <c r="K39" s="16"/>
      <c r="L39" s="16"/>
      <c r="M39" s="16"/>
      <c r="N39" s="16"/>
      <c r="O39" s="16"/>
      <c r="P39" s="16"/>
      <c r="Q39" s="16"/>
      <c r="R39" s="16"/>
      <c r="S39" s="16"/>
      <c r="T39" s="16"/>
      <c r="U39" s="16"/>
      <c r="V39" s="16"/>
      <c r="W39" s="16"/>
      <c r="X39" s="16"/>
      <c r="Y39" s="16"/>
      <c r="Z39" s="19">
        <v>34</v>
      </c>
      <c r="AA39" s="16"/>
      <c r="AB39" s="16"/>
      <c r="AC39" s="16"/>
      <c r="AD39" s="16"/>
      <c r="AE39" s="19">
        <v>34</v>
      </c>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9">
        <v>34</v>
      </c>
      <c r="BE39" s="16"/>
      <c r="BF39" s="19">
        <v>34</v>
      </c>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9">
        <v>34</v>
      </c>
      <c r="CF39" s="18"/>
      <c r="CG39" s="18"/>
      <c r="CH39" s="18"/>
      <c r="CI39" s="18"/>
      <c r="CJ39" s="18"/>
      <c r="CK39" s="24"/>
      <c r="CL39" s="24"/>
    </row>
    <row r="40" spans="1:90" x14ac:dyDescent="0.2">
      <c r="A40" s="19">
        <v>35</v>
      </c>
      <c r="B40" s="16"/>
      <c r="C40" s="16"/>
      <c r="D40" s="16"/>
      <c r="E40" s="16"/>
      <c r="F40" s="16"/>
      <c r="G40" s="16"/>
      <c r="H40" s="16"/>
      <c r="I40" s="16"/>
      <c r="J40" s="16"/>
      <c r="K40" s="16"/>
      <c r="L40" s="16"/>
      <c r="M40" s="16"/>
      <c r="N40" s="16"/>
      <c r="O40" s="16"/>
      <c r="P40" s="16"/>
      <c r="Q40" s="16"/>
      <c r="R40" s="16"/>
      <c r="S40" s="16"/>
      <c r="T40" s="16"/>
      <c r="U40" s="16"/>
      <c r="V40" s="16"/>
      <c r="W40" s="16"/>
      <c r="X40" s="16"/>
      <c r="Y40" s="16"/>
      <c r="Z40" s="19">
        <v>35</v>
      </c>
      <c r="AA40" s="16"/>
      <c r="AB40" s="16"/>
      <c r="AC40" s="16"/>
      <c r="AD40" s="16"/>
      <c r="AE40" s="19">
        <v>35</v>
      </c>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9">
        <v>35</v>
      </c>
      <c r="BE40" s="16"/>
      <c r="BF40" s="19">
        <v>35</v>
      </c>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9">
        <v>35</v>
      </c>
      <c r="CF40" s="18"/>
      <c r="CG40" s="18"/>
      <c r="CH40" s="18"/>
      <c r="CI40" s="18"/>
      <c r="CJ40" s="18"/>
      <c r="CK40" s="24"/>
      <c r="CL40" s="24"/>
    </row>
    <row r="41" spans="1:90" x14ac:dyDescent="0.2">
      <c r="A41" s="19">
        <v>36</v>
      </c>
      <c r="B41" s="16"/>
      <c r="C41" s="16"/>
      <c r="D41" s="16"/>
      <c r="E41" s="16"/>
      <c r="F41" s="16"/>
      <c r="G41" s="16"/>
      <c r="H41" s="16"/>
      <c r="I41" s="16"/>
      <c r="J41" s="16"/>
      <c r="K41" s="16"/>
      <c r="L41" s="16"/>
      <c r="M41" s="16"/>
      <c r="N41" s="16"/>
      <c r="O41" s="16"/>
      <c r="P41" s="16"/>
      <c r="Q41" s="16"/>
      <c r="R41" s="16"/>
      <c r="S41" s="16"/>
      <c r="T41" s="16"/>
      <c r="U41" s="16"/>
      <c r="V41" s="16"/>
      <c r="W41" s="16"/>
      <c r="X41" s="16"/>
      <c r="Y41" s="16"/>
      <c r="Z41" s="19">
        <v>36</v>
      </c>
      <c r="AA41" s="16"/>
      <c r="AB41" s="16"/>
      <c r="AC41" s="16"/>
      <c r="AD41" s="16"/>
      <c r="AE41" s="19">
        <v>36</v>
      </c>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9">
        <v>36</v>
      </c>
      <c r="BE41" s="16"/>
      <c r="BF41" s="19">
        <v>36</v>
      </c>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9">
        <v>36</v>
      </c>
      <c r="CF41" s="18"/>
      <c r="CG41" s="18"/>
      <c r="CH41" s="18"/>
      <c r="CI41" s="18"/>
      <c r="CJ41" s="18"/>
      <c r="CK41" s="24"/>
      <c r="CL41" s="24"/>
    </row>
    <row r="42" spans="1:90" x14ac:dyDescent="0.2">
      <c r="A42" s="19">
        <v>37</v>
      </c>
      <c r="B42" s="16"/>
      <c r="C42" s="16"/>
      <c r="D42" s="16"/>
      <c r="E42" s="16"/>
      <c r="F42" s="16"/>
      <c r="G42" s="16"/>
      <c r="H42" s="16"/>
      <c r="I42" s="16"/>
      <c r="J42" s="16"/>
      <c r="K42" s="16"/>
      <c r="L42" s="16"/>
      <c r="M42" s="16"/>
      <c r="N42" s="16"/>
      <c r="O42" s="16"/>
      <c r="P42" s="16"/>
      <c r="Q42" s="16"/>
      <c r="R42" s="16"/>
      <c r="S42" s="16"/>
      <c r="T42" s="16"/>
      <c r="U42" s="16"/>
      <c r="V42" s="16"/>
      <c r="W42" s="16"/>
      <c r="X42" s="16"/>
      <c r="Y42" s="16"/>
      <c r="Z42" s="19">
        <v>37</v>
      </c>
      <c r="AA42" s="16"/>
      <c r="AB42" s="16"/>
      <c r="AC42" s="16"/>
      <c r="AD42" s="16"/>
      <c r="AE42" s="19">
        <v>37</v>
      </c>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9">
        <v>37</v>
      </c>
      <c r="BE42" s="16"/>
      <c r="BF42" s="19">
        <v>37</v>
      </c>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9">
        <v>37</v>
      </c>
      <c r="CF42" s="18"/>
      <c r="CG42" s="18"/>
      <c r="CH42" s="18"/>
      <c r="CI42" s="18"/>
      <c r="CJ42" s="18"/>
      <c r="CK42" s="24"/>
      <c r="CL42" s="24"/>
    </row>
    <row r="43" spans="1:90" x14ac:dyDescent="0.2">
      <c r="A43" s="19">
        <v>38</v>
      </c>
      <c r="B43" s="16"/>
      <c r="C43" s="16"/>
      <c r="D43" s="16"/>
      <c r="E43" s="16"/>
      <c r="F43" s="16"/>
      <c r="G43" s="16"/>
      <c r="H43" s="16"/>
      <c r="I43" s="16"/>
      <c r="J43" s="16"/>
      <c r="K43" s="16"/>
      <c r="L43" s="16"/>
      <c r="M43" s="16"/>
      <c r="N43" s="16"/>
      <c r="O43" s="16"/>
      <c r="P43" s="16"/>
      <c r="Q43" s="16"/>
      <c r="R43" s="16"/>
      <c r="S43" s="16"/>
      <c r="T43" s="16"/>
      <c r="U43" s="16"/>
      <c r="V43" s="16"/>
      <c r="W43" s="16"/>
      <c r="X43" s="16"/>
      <c r="Y43" s="16"/>
      <c r="Z43" s="19">
        <v>38</v>
      </c>
      <c r="AA43" s="16"/>
      <c r="AB43" s="16"/>
      <c r="AC43" s="16"/>
      <c r="AD43" s="16"/>
      <c r="AE43" s="19">
        <v>38</v>
      </c>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9">
        <v>38</v>
      </c>
      <c r="BE43" s="16"/>
      <c r="BF43" s="19">
        <v>38</v>
      </c>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9">
        <v>38</v>
      </c>
      <c r="CF43" s="18"/>
      <c r="CG43" s="18"/>
      <c r="CH43" s="18"/>
      <c r="CI43" s="18"/>
      <c r="CJ43" s="18"/>
      <c r="CK43" s="24"/>
      <c r="CL43" s="24"/>
    </row>
    <row r="44" spans="1:90" x14ac:dyDescent="0.2">
      <c r="A44" s="19">
        <v>39</v>
      </c>
      <c r="B44" s="16"/>
      <c r="C44" s="16"/>
      <c r="D44" s="16"/>
      <c r="E44" s="16"/>
      <c r="F44" s="16"/>
      <c r="G44" s="16"/>
      <c r="H44" s="16"/>
      <c r="I44" s="16"/>
      <c r="J44" s="16"/>
      <c r="K44" s="16"/>
      <c r="L44" s="16"/>
      <c r="M44" s="16"/>
      <c r="N44" s="16"/>
      <c r="O44" s="16"/>
      <c r="P44" s="16"/>
      <c r="Q44" s="16"/>
      <c r="R44" s="16"/>
      <c r="S44" s="16"/>
      <c r="T44" s="16"/>
      <c r="U44" s="16"/>
      <c r="V44" s="16"/>
      <c r="W44" s="16"/>
      <c r="X44" s="16"/>
      <c r="Y44" s="16"/>
      <c r="Z44" s="19">
        <v>39</v>
      </c>
      <c r="AA44" s="16"/>
      <c r="AB44" s="16"/>
      <c r="AC44" s="16"/>
      <c r="AD44" s="16"/>
      <c r="AE44" s="19">
        <v>39</v>
      </c>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9">
        <v>39</v>
      </c>
      <c r="BE44" s="16"/>
      <c r="BF44" s="19">
        <v>39</v>
      </c>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9">
        <v>39</v>
      </c>
      <c r="CF44" s="18"/>
      <c r="CG44" s="18"/>
      <c r="CH44" s="18"/>
      <c r="CI44" s="18"/>
      <c r="CJ44" s="18"/>
      <c r="CK44" s="24"/>
      <c r="CL44" s="24"/>
    </row>
    <row r="45" spans="1:90" x14ac:dyDescent="0.2">
      <c r="A45" s="19">
        <v>40</v>
      </c>
      <c r="B45" s="16"/>
      <c r="C45" s="16"/>
      <c r="D45" s="16"/>
      <c r="E45" s="16"/>
      <c r="F45" s="16"/>
      <c r="G45" s="16"/>
      <c r="H45" s="16"/>
      <c r="I45" s="16"/>
      <c r="J45" s="16"/>
      <c r="K45" s="16"/>
      <c r="L45" s="16"/>
      <c r="M45" s="16"/>
      <c r="N45" s="16"/>
      <c r="O45" s="16"/>
      <c r="P45" s="16"/>
      <c r="Q45" s="16"/>
      <c r="R45" s="16"/>
      <c r="S45" s="16"/>
      <c r="T45" s="16"/>
      <c r="U45" s="16"/>
      <c r="V45" s="16"/>
      <c r="W45" s="16"/>
      <c r="X45" s="16"/>
      <c r="Y45" s="16"/>
      <c r="Z45" s="19">
        <v>40</v>
      </c>
      <c r="AA45" s="16"/>
      <c r="AB45" s="16"/>
      <c r="AC45" s="16"/>
      <c r="AD45" s="16"/>
      <c r="AE45" s="19">
        <v>40</v>
      </c>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9">
        <v>40</v>
      </c>
      <c r="BE45" s="16"/>
      <c r="BF45" s="19">
        <v>40</v>
      </c>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9">
        <v>40</v>
      </c>
      <c r="CF45" s="18"/>
      <c r="CG45" s="18"/>
      <c r="CH45" s="18"/>
      <c r="CI45" s="18"/>
      <c r="CJ45" s="18"/>
      <c r="CK45" s="24"/>
      <c r="CL45" s="24"/>
    </row>
    <row r="46" spans="1:90" x14ac:dyDescent="0.2">
      <c r="A46" s="19">
        <v>41</v>
      </c>
      <c r="B46" s="16"/>
      <c r="C46" s="16"/>
      <c r="D46" s="16"/>
      <c r="E46" s="16"/>
      <c r="F46" s="16"/>
      <c r="G46" s="16"/>
      <c r="H46" s="16"/>
      <c r="I46" s="16"/>
      <c r="J46" s="16"/>
      <c r="K46" s="16"/>
      <c r="L46" s="16"/>
      <c r="M46" s="16"/>
      <c r="N46" s="16"/>
      <c r="O46" s="16"/>
      <c r="P46" s="16"/>
      <c r="Q46" s="16"/>
      <c r="R46" s="16"/>
      <c r="S46" s="16"/>
      <c r="T46" s="16"/>
      <c r="U46" s="16"/>
      <c r="V46" s="16"/>
      <c r="W46" s="16"/>
      <c r="X46" s="16"/>
      <c r="Y46" s="16"/>
      <c r="Z46" s="19">
        <v>41</v>
      </c>
      <c r="AA46" s="16"/>
      <c r="AB46" s="16"/>
      <c r="AC46" s="16"/>
      <c r="AD46" s="16"/>
      <c r="AE46" s="19">
        <v>41</v>
      </c>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v>41</v>
      </c>
      <c r="BE46" s="16"/>
      <c r="BF46" s="19">
        <v>41</v>
      </c>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9">
        <v>41</v>
      </c>
      <c r="CF46" s="18"/>
      <c r="CG46" s="18"/>
      <c r="CH46" s="18"/>
      <c r="CI46" s="18"/>
      <c r="CJ46" s="18"/>
      <c r="CK46" s="24"/>
      <c r="CL46" s="24"/>
    </row>
    <row r="47" spans="1:90" x14ac:dyDescent="0.2">
      <c r="A47" s="19">
        <v>42</v>
      </c>
      <c r="B47" s="16"/>
      <c r="C47" s="16"/>
      <c r="D47" s="16"/>
      <c r="E47" s="16"/>
      <c r="F47" s="16"/>
      <c r="G47" s="16"/>
      <c r="H47" s="16"/>
      <c r="I47" s="16"/>
      <c r="J47" s="16"/>
      <c r="K47" s="16"/>
      <c r="L47" s="16"/>
      <c r="M47" s="16"/>
      <c r="N47" s="16"/>
      <c r="O47" s="16"/>
      <c r="P47" s="16"/>
      <c r="Q47" s="16"/>
      <c r="R47" s="16"/>
      <c r="S47" s="16"/>
      <c r="T47" s="16"/>
      <c r="U47" s="16"/>
      <c r="V47" s="16"/>
      <c r="W47" s="16"/>
      <c r="X47" s="16"/>
      <c r="Y47" s="16"/>
      <c r="Z47" s="19">
        <v>42</v>
      </c>
      <c r="AA47" s="16"/>
      <c r="AB47" s="16"/>
      <c r="AC47" s="16"/>
      <c r="AD47" s="16"/>
      <c r="AE47" s="19">
        <v>42</v>
      </c>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9">
        <v>42</v>
      </c>
      <c r="BE47" s="16"/>
      <c r="BF47" s="19">
        <v>42</v>
      </c>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9">
        <v>42</v>
      </c>
      <c r="CF47" s="18"/>
      <c r="CG47" s="18"/>
      <c r="CH47" s="18"/>
      <c r="CI47" s="18"/>
      <c r="CJ47" s="18"/>
      <c r="CK47" s="24"/>
      <c r="CL47" s="24"/>
    </row>
    <row r="48" spans="1:90" x14ac:dyDescent="0.2">
      <c r="A48" s="19">
        <v>43</v>
      </c>
      <c r="B48" s="16"/>
      <c r="C48" s="16"/>
      <c r="D48" s="16"/>
      <c r="E48" s="16"/>
      <c r="F48" s="16"/>
      <c r="G48" s="16"/>
      <c r="H48" s="16"/>
      <c r="I48" s="16"/>
      <c r="J48" s="16"/>
      <c r="K48" s="16"/>
      <c r="L48" s="16"/>
      <c r="M48" s="16"/>
      <c r="N48" s="16"/>
      <c r="O48" s="16"/>
      <c r="P48" s="16"/>
      <c r="Q48" s="16"/>
      <c r="R48" s="16"/>
      <c r="S48" s="16"/>
      <c r="T48" s="16"/>
      <c r="U48" s="16"/>
      <c r="V48" s="16"/>
      <c r="W48" s="16"/>
      <c r="X48" s="16"/>
      <c r="Y48" s="16"/>
      <c r="Z48" s="19">
        <v>43</v>
      </c>
      <c r="AA48" s="16"/>
      <c r="AB48" s="16"/>
      <c r="AC48" s="16"/>
      <c r="AD48" s="16"/>
      <c r="AE48" s="19">
        <v>43</v>
      </c>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9">
        <v>43</v>
      </c>
      <c r="BE48" s="16"/>
      <c r="BF48" s="19">
        <v>43</v>
      </c>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9">
        <v>43</v>
      </c>
      <c r="CF48" s="18"/>
      <c r="CG48" s="18"/>
      <c r="CH48" s="18"/>
      <c r="CI48" s="18"/>
      <c r="CJ48" s="18"/>
      <c r="CK48" s="24"/>
      <c r="CL48" s="24"/>
    </row>
    <row r="49" spans="1:90" x14ac:dyDescent="0.2">
      <c r="A49" s="19">
        <v>44</v>
      </c>
      <c r="B49" s="16"/>
      <c r="C49" s="16"/>
      <c r="D49" s="16"/>
      <c r="E49" s="16"/>
      <c r="F49" s="16"/>
      <c r="G49" s="16"/>
      <c r="H49" s="16"/>
      <c r="I49" s="16"/>
      <c r="J49" s="16"/>
      <c r="K49" s="16"/>
      <c r="L49" s="16"/>
      <c r="M49" s="16"/>
      <c r="N49" s="16"/>
      <c r="O49" s="16"/>
      <c r="P49" s="16"/>
      <c r="Q49" s="16"/>
      <c r="R49" s="16"/>
      <c r="S49" s="16"/>
      <c r="T49" s="16"/>
      <c r="U49" s="16"/>
      <c r="V49" s="16"/>
      <c r="W49" s="16"/>
      <c r="X49" s="16"/>
      <c r="Y49" s="16"/>
      <c r="Z49" s="19">
        <v>44</v>
      </c>
      <c r="AA49" s="16"/>
      <c r="AB49" s="16"/>
      <c r="AC49" s="16"/>
      <c r="AD49" s="16"/>
      <c r="AE49" s="19">
        <v>44</v>
      </c>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9">
        <v>44</v>
      </c>
      <c r="BE49" s="16"/>
      <c r="BF49" s="19">
        <v>44</v>
      </c>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9">
        <v>44</v>
      </c>
      <c r="CF49" s="18"/>
      <c r="CG49" s="18"/>
      <c r="CH49" s="18"/>
      <c r="CI49" s="18"/>
      <c r="CJ49" s="18"/>
      <c r="CK49" s="24"/>
      <c r="CL49" s="24"/>
    </row>
    <row r="50" spans="1:90" x14ac:dyDescent="0.2">
      <c r="A50" s="19">
        <v>45</v>
      </c>
      <c r="B50" s="16"/>
      <c r="C50" s="16"/>
      <c r="D50" s="16"/>
      <c r="E50" s="16"/>
      <c r="F50" s="16"/>
      <c r="G50" s="16"/>
      <c r="H50" s="16"/>
      <c r="I50" s="16"/>
      <c r="J50" s="16"/>
      <c r="K50" s="16"/>
      <c r="L50" s="16"/>
      <c r="M50" s="16"/>
      <c r="N50" s="16"/>
      <c r="O50" s="16"/>
      <c r="P50" s="16"/>
      <c r="Q50" s="16"/>
      <c r="R50" s="16"/>
      <c r="S50" s="16"/>
      <c r="T50" s="16"/>
      <c r="U50" s="16"/>
      <c r="V50" s="16"/>
      <c r="W50" s="16"/>
      <c r="X50" s="16"/>
      <c r="Y50" s="16"/>
      <c r="Z50" s="19">
        <v>45</v>
      </c>
      <c r="AA50" s="16"/>
      <c r="AB50" s="16"/>
      <c r="AC50" s="16"/>
      <c r="AD50" s="16"/>
      <c r="AE50" s="19">
        <v>45</v>
      </c>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9">
        <v>45</v>
      </c>
      <c r="BE50" s="16"/>
      <c r="BF50" s="19">
        <v>45</v>
      </c>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9">
        <v>45</v>
      </c>
      <c r="CF50" s="18"/>
      <c r="CG50" s="18"/>
      <c r="CH50" s="18"/>
      <c r="CI50" s="18"/>
      <c r="CJ50" s="18"/>
      <c r="CK50" s="24"/>
      <c r="CL50" s="24"/>
    </row>
    <row r="51" spans="1:90" x14ac:dyDescent="0.2">
      <c r="A51" s="19">
        <v>46</v>
      </c>
      <c r="B51" s="16"/>
      <c r="C51" s="16"/>
      <c r="D51" s="16"/>
      <c r="E51" s="16"/>
      <c r="F51" s="16"/>
      <c r="G51" s="16"/>
      <c r="H51" s="16"/>
      <c r="I51" s="16"/>
      <c r="J51" s="16"/>
      <c r="K51" s="16"/>
      <c r="L51" s="16"/>
      <c r="M51" s="16"/>
      <c r="N51" s="16"/>
      <c r="O51" s="16"/>
      <c r="P51" s="16"/>
      <c r="Q51" s="16"/>
      <c r="R51" s="16"/>
      <c r="S51" s="16"/>
      <c r="T51" s="16"/>
      <c r="U51" s="16"/>
      <c r="V51" s="16"/>
      <c r="W51" s="16"/>
      <c r="X51" s="16"/>
      <c r="Y51" s="16"/>
      <c r="Z51" s="19">
        <v>46</v>
      </c>
      <c r="AA51" s="16"/>
      <c r="AB51" s="16"/>
      <c r="AC51" s="16"/>
      <c r="AD51" s="16"/>
      <c r="AE51" s="19">
        <v>46</v>
      </c>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9">
        <v>46</v>
      </c>
      <c r="BE51" s="16"/>
      <c r="BF51" s="19">
        <v>46</v>
      </c>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9">
        <v>46</v>
      </c>
      <c r="CF51" s="18"/>
      <c r="CG51" s="18"/>
      <c r="CH51" s="18"/>
      <c r="CI51" s="18"/>
      <c r="CJ51" s="18"/>
      <c r="CK51" s="24"/>
      <c r="CL51" s="24"/>
    </row>
    <row r="52" spans="1:90" x14ac:dyDescent="0.2">
      <c r="A52" s="19">
        <v>47</v>
      </c>
      <c r="B52" s="16"/>
      <c r="C52" s="16"/>
      <c r="D52" s="16"/>
      <c r="E52" s="16"/>
      <c r="F52" s="16"/>
      <c r="G52" s="16"/>
      <c r="H52" s="16"/>
      <c r="I52" s="16"/>
      <c r="J52" s="16"/>
      <c r="K52" s="16"/>
      <c r="L52" s="16"/>
      <c r="M52" s="16"/>
      <c r="N52" s="16"/>
      <c r="O52" s="16"/>
      <c r="P52" s="16"/>
      <c r="Q52" s="16"/>
      <c r="R52" s="16"/>
      <c r="S52" s="16"/>
      <c r="T52" s="16"/>
      <c r="U52" s="16"/>
      <c r="V52" s="16"/>
      <c r="W52" s="16"/>
      <c r="X52" s="16"/>
      <c r="Y52" s="16"/>
      <c r="Z52" s="19">
        <v>47</v>
      </c>
      <c r="AA52" s="16"/>
      <c r="AB52" s="16"/>
      <c r="AC52" s="16"/>
      <c r="AD52" s="16"/>
      <c r="AE52" s="19">
        <v>47</v>
      </c>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9">
        <v>47</v>
      </c>
      <c r="BE52" s="16"/>
      <c r="BF52" s="19">
        <v>47</v>
      </c>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9">
        <v>47</v>
      </c>
      <c r="CF52" s="18"/>
      <c r="CG52" s="18"/>
      <c r="CH52" s="18"/>
      <c r="CI52" s="18"/>
      <c r="CJ52" s="18"/>
      <c r="CK52" s="24"/>
      <c r="CL52" s="24"/>
    </row>
    <row r="53" spans="1:90" x14ac:dyDescent="0.2">
      <c r="A53" s="19">
        <v>48</v>
      </c>
      <c r="B53" s="16"/>
      <c r="C53" s="16"/>
      <c r="D53" s="16"/>
      <c r="E53" s="16"/>
      <c r="F53" s="16"/>
      <c r="G53" s="16"/>
      <c r="H53" s="16"/>
      <c r="I53" s="16"/>
      <c r="J53" s="16"/>
      <c r="K53" s="16"/>
      <c r="L53" s="16"/>
      <c r="M53" s="16"/>
      <c r="N53" s="16"/>
      <c r="O53" s="16"/>
      <c r="P53" s="16"/>
      <c r="Q53" s="16"/>
      <c r="R53" s="16"/>
      <c r="S53" s="16"/>
      <c r="T53" s="16"/>
      <c r="U53" s="16"/>
      <c r="V53" s="16"/>
      <c r="W53" s="16"/>
      <c r="X53" s="16"/>
      <c r="Y53" s="16"/>
      <c r="Z53" s="19">
        <v>48</v>
      </c>
      <c r="AA53" s="16"/>
      <c r="AB53" s="16"/>
      <c r="AC53" s="16"/>
      <c r="AD53" s="16"/>
      <c r="AE53" s="19">
        <v>48</v>
      </c>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9">
        <v>48</v>
      </c>
      <c r="BE53" s="16"/>
      <c r="BF53" s="19">
        <v>48</v>
      </c>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9">
        <v>48</v>
      </c>
      <c r="CF53" s="18"/>
      <c r="CG53" s="18"/>
      <c r="CH53" s="18"/>
      <c r="CI53" s="18"/>
      <c r="CJ53" s="18"/>
      <c r="CK53" s="24"/>
      <c r="CL53" s="24"/>
    </row>
    <row r="54" spans="1:90" x14ac:dyDescent="0.2">
      <c r="A54" s="19">
        <v>49</v>
      </c>
      <c r="B54" s="16"/>
      <c r="C54" s="16"/>
      <c r="D54" s="16"/>
      <c r="E54" s="16"/>
      <c r="F54" s="16"/>
      <c r="G54" s="16"/>
      <c r="H54" s="16"/>
      <c r="I54" s="16"/>
      <c r="J54" s="16"/>
      <c r="K54" s="16"/>
      <c r="L54" s="16"/>
      <c r="M54" s="16"/>
      <c r="N54" s="16"/>
      <c r="O54" s="16"/>
      <c r="P54" s="16"/>
      <c r="Q54" s="16"/>
      <c r="R54" s="16"/>
      <c r="S54" s="16"/>
      <c r="T54" s="16"/>
      <c r="U54" s="16"/>
      <c r="V54" s="16"/>
      <c r="W54" s="16"/>
      <c r="X54" s="16"/>
      <c r="Y54" s="16"/>
      <c r="Z54" s="19">
        <v>49</v>
      </c>
      <c r="AA54" s="16"/>
      <c r="AB54" s="16"/>
      <c r="AC54" s="16"/>
      <c r="AD54" s="16"/>
      <c r="AE54" s="19">
        <v>49</v>
      </c>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9">
        <v>49</v>
      </c>
      <c r="BE54" s="16"/>
      <c r="BF54" s="19">
        <v>49</v>
      </c>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9">
        <v>49</v>
      </c>
      <c r="CF54" s="18"/>
      <c r="CG54" s="18"/>
      <c r="CH54" s="18"/>
      <c r="CI54" s="18"/>
      <c r="CJ54" s="18"/>
      <c r="CK54" s="24"/>
      <c r="CL54" s="24"/>
    </row>
    <row r="55" spans="1:90" x14ac:dyDescent="0.2">
      <c r="A55" s="19">
        <v>50</v>
      </c>
      <c r="B55" s="16"/>
      <c r="C55" s="16"/>
      <c r="D55" s="16"/>
      <c r="E55" s="16"/>
      <c r="F55" s="16"/>
      <c r="G55" s="16"/>
      <c r="H55" s="16"/>
      <c r="I55" s="16"/>
      <c r="J55" s="16"/>
      <c r="K55" s="16"/>
      <c r="L55" s="16"/>
      <c r="M55" s="16"/>
      <c r="N55" s="16"/>
      <c r="O55" s="16"/>
      <c r="P55" s="16"/>
      <c r="Q55" s="16"/>
      <c r="R55" s="16"/>
      <c r="S55" s="16"/>
      <c r="T55" s="16"/>
      <c r="U55" s="16"/>
      <c r="V55" s="16"/>
      <c r="W55" s="16"/>
      <c r="X55" s="16"/>
      <c r="Y55" s="16"/>
      <c r="Z55" s="19">
        <v>50</v>
      </c>
      <c r="AA55" s="16"/>
      <c r="AB55" s="16"/>
      <c r="AC55" s="16"/>
      <c r="AD55" s="16"/>
      <c r="AE55" s="19">
        <v>50</v>
      </c>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9">
        <v>50</v>
      </c>
      <c r="BE55" s="16"/>
      <c r="BF55" s="19">
        <v>50</v>
      </c>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9">
        <v>50</v>
      </c>
      <c r="CF55" s="18"/>
      <c r="CG55" s="18"/>
      <c r="CH55" s="18"/>
      <c r="CI55" s="18"/>
      <c r="CJ55" s="18"/>
      <c r="CK55" s="24"/>
      <c r="CL55" s="24"/>
    </row>
    <row r="56" spans="1:90" x14ac:dyDescent="0.2">
      <c r="A56" s="19">
        <v>51</v>
      </c>
      <c r="B56" s="16"/>
      <c r="C56" s="16"/>
      <c r="D56" s="16"/>
      <c r="E56" s="16"/>
      <c r="F56" s="16"/>
      <c r="G56" s="16"/>
      <c r="H56" s="16"/>
      <c r="I56" s="16"/>
      <c r="J56" s="16"/>
      <c r="K56" s="16"/>
      <c r="L56" s="16"/>
      <c r="M56" s="16"/>
      <c r="N56" s="16"/>
      <c r="O56" s="16"/>
      <c r="P56" s="16"/>
      <c r="Q56" s="16"/>
      <c r="R56" s="16"/>
      <c r="S56" s="16"/>
      <c r="T56" s="16"/>
      <c r="U56" s="16"/>
      <c r="V56" s="16"/>
      <c r="W56" s="16"/>
      <c r="X56" s="16"/>
      <c r="Y56" s="16"/>
      <c r="Z56" s="19">
        <v>51</v>
      </c>
      <c r="AA56" s="16"/>
      <c r="AB56" s="16"/>
      <c r="AC56" s="16"/>
      <c r="AD56" s="16"/>
      <c r="AE56" s="19">
        <v>51</v>
      </c>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9">
        <v>51</v>
      </c>
      <c r="BE56" s="16"/>
      <c r="BF56" s="19">
        <v>51</v>
      </c>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9">
        <v>51</v>
      </c>
      <c r="CF56" s="18"/>
      <c r="CG56" s="18"/>
      <c r="CH56" s="18"/>
      <c r="CI56" s="18"/>
      <c r="CJ56" s="18"/>
      <c r="CK56" s="24"/>
      <c r="CL56" s="24"/>
    </row>
    <row r="57" spans="1:90" x14ac:dyDescent="0.2">
      <c r="A57" s="19">
        <v>52</v>
      </c>
      <c r="B57" s="16"/>
      <c r="C57" s="16"/>
      <c r="D57" s="16"/>
      <c r="E57" s="16"/>
      <c r="F57" s="16"/>
      <c r="G57" s="16"/>
      <c r="H57" s="16"/>
      <c r="I57" s="16"/>
      <c r="J57" s="16"/>
      <c r="K57" s="16"/>
      <c r="L57" s="16"/>
      <c r="M57" s="16"/>
      <c r="N57" s="16"/>
      <c r="O57" s="16"/>
      <c r="P57" s="16"/>
      <c r="Q57" s="16"/>
      <c r="R57" s="16"/>
      <c r="S57" s="16"/>
      <c r="T57" s="16"/>
      <c r="U57" s="16"/>
      <c r="V57" s="16"/>
      <c r="W57" s="16"/>
      <c r="X57" s="16"/>
      <c r="Y57" s="16"/>
      <c r="Z57" s="19">
        <v>52</v>
      </c>
      <c r="AA57" s="16"/>
      <c r="AB57" s="16"/>
      <c r="AC57" s="16"/>
      <c r="AD57" s="16"/>
      <c r="AE57" s="19">
        <v>52</v>
      </c>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9">
        <v>52</v>
      </c>
      <c r="BE57" s="16"/>
      <c r="BF57" s="19">
        <v>52</v>
      </c>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9">
        <v>52</v>
      </c>
      <c r="CF57" s="18"/>
      <c r="CG57" s="18"/>
      <c r="CH57" s="18"/>
      <c r="CI57" s="18"/>
      <c r="CJ57" s="18"/>
      <c r="CK57" s="24"/>
      <c r="CL57" s="24"/>
    </row>
    <row r="58" spans="1:90" x14ac:dyDescent="0.2">
      <c r="A58" s="19">
        <v>53</v>
      </c>
      <c r="B58" s="16"/>
      <c r="C58" s="16"/>
      <c r="D58" s="16"/>
      <c r="E58" s="16"/>
      <c r="F58" s="16"/>
      <c r="G58" s="16"/>
      <c r="H58" s="16"/>
      <c r="I58" s="16"/>
      <c r="J58" s="16"/>
      <c r="K58" s="16"/>
      <c r="L58" s="16"/>
      <c r="M58" s="16"/>
      <c r="N58" s="16"/>
      <c r="O58" s="16"/>
      <c r="P58" s="16"/>
      <c r="Q58" s="16"/>
      <c r="R58" s="16"/>
      <c r="S58" s="16"/>
      <c r="T58" s="16"/>
      <c r="U58" s="16"/>
      <c r="V58" s="16"/>
      <c r="W58" s="16"/>
      <c r="X58" s="16"/>
      <c r="Y58" s="16"/>
      <c r="Z58" s="19">
        <v>53</v>
      </c>
      <c r="AA58" s="16"/>
      <c r="AB58" s="16"/>
      <c r="AC58" s="16"/>
      <c r="AD58" s="16"/>
      <c r="AE58" s="19">
        <v>53</v>
      </c>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9">
        <v>53</v>
      </c>
      <c r="BE58" s="16"/>
      <c r="BF58" s="19">
        <v>53</v>
      </c>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9">
        <v>53</v>
      </c>
      <c r="CF58" s="18"/>
      <c r="CG58" s="18"/>
      <c r="CH58" s="18"/>
      <c r="CI58" s="18"/>
      <c r="CJ58" s="18"/>
      <c r="CK58" s="24"/>
      <c r="CL58" s="24"/>
    </row>
    <row r="59" spans="1:90" x14ac:dyDescent="0.2">
      <c r="A59" s="19">
        <v>54</v>
      </c>
      <c r="B59" s="16"/>
      <c r="C59" s="16"/>
      <c r="D59" s="16"/>
      <c r="E59" s="16"/>
      <c r="F59" s="16"/>
      <c r="G59" s="16"/>
      <c r="H59" s="16"/>
      <c r="I59" s="16"/>
      <c r="J59" s="16"/>
      <c r="K59" s="16"/>
      <c r="L59" s="16"/>
      <c r="M59" s="16"/>
      <c r="N59" s="16"/>
      <c r="O59" s="16"/>
      <c r="P59" s="16"/>
      <c r="Q59" s="16"/>
      <c r="R59" s="16"/>
      <c r="S59" s="16"/>
      <c r="T59" s="16"/>
      <c r="U59" s="16"/>
      <c r="V59" s="16"/>
      <c r="W59" s="16"/>
      <c r="X59" s="16"/>
      <c r="Y59" s="16"/>
      <c r="Z59" s="19">
        <v>54</v>
      </c>
      <c r="AA59" s="16"/>
      <c r="AB59" s="16"/>
      <c r="AC59" s="16"/>
      <c r="AD59" s="16"/>
      <c r="AE59" s="19">
        <v>54</v>
      </c>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9">
        <v>54</v>
      </c>
      <c r="BE59" s="16"/>
      <c r="BF59" s="19">
        <v>54</v>
      </c>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9">
        <v>54</v>
      </c>
      <c r="CF59" s="18"/>
      <c r="CG59" s="18"/>
      <c r="CH59" s="18"/>
      <c r="CI59" s="18"/>
      <c r="CJ59" s="18"/>
      <c r="CK59" s="24"/>
      <c r="CL59" s="24"/>
    </row>
    <row r="60" spans="1:90" x14ac:dyDescent="0.2">
      <c r="A60" s="19">
        <v>55</v>
      </c>
      <c r="B60" s="16"/>
      <c r="C60" s="16"/>
      <c r="D60" s="16"/>
      <c r="E60" s="16"/>
      <c r="F60" s="16"/>
      <c r="G60" s="16"/>
      <c r="H60" s="16"/>
      <c r="I60" s="16"/>
      <c r="J60" s="16"/>
      <c r="K60" s="16"/>
      <c r="L60" s="16"/>
      <c r="M60" s="16"/>
      <c r="N60" s="16"/>
      <c r="O60" s="16"/>
      <c r="P60" s="16"/>
      <c r="Q60" s="16"/>
      <c r="R60" s="16"/>
      <c r="S60" s="16"/>
      <c r="T60" s="16"/>
      <c r="U60" s="16"/>
      <c r="V60" s="16"/>
      <c r="W60" s="16"/>
      <c r="X60" s="16"/>
      <c r="Y60" s="16"/>
      <c r="Z60" s="19">
        <v>55</v>
      </c>
      <c r="AA60" s="16"/>
      <c r="AB60" s="16"/>
      <c r="AC60" s="16"/>
      <c r="AD60" s="16"/>
      <c r="AE60" s="19">
        <v>55</v>
      </c>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9">
        <v>55</v>
      </c>
      <c r="BE60" s="16"/>
      <c r="BF60" s="19">
        <v>55</v>
      </c>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9">
        <v>55</v>
      </c>
      <c r="CF60" s="18"/>
      <c r="CG60" s="18"/>
      <c r="CH60" s="18"/>
      <c r="CI60" s="18"/>
      <c r="CJ60" s="18"/>
      <c r="CK60" s="24"/>
      <c r="CL60" s="24"/>
    </row>
    <row r="61" spans="1:90" x14ac:dyDescent="0.2">
      <c r="A61" s="19">
        <v>56</v>
      </c>
      <c r="B61" s="16"/>
      <c r="C61" s="16"/>
      <c r="D61" s="16"/>
      <c r="E61" s="16"/>
      <c r="F61" s="16"/>
      <c r="G61" s="16"/>
      <c r="H61" s="16"/>
      <c r="I61" s="16"/>
      <c r="J61" s="16"/>
      <c r="K61" s="16"/>
      <c r="L61" s="16"/>
      <c r="M61" s="16"/>
      <c r="N61" s="16"/>
      <c r="O61" s="16"/>
      <c r="P61" s="16"/>
      <c r="Q61" s="16"/>
      <c r="R61" s="16"/>
      <c r="S61" s="16"/>
      <c r="T61" s="16"/>
      <c r="U61" s="16"/>
      <c r="V61" s="16"/>
      <c r="W61" s="16"/>
      <c r="X61" s="16"/>
      <c r="Y61" s="16"/>
      <c r="Z61" s="19">
        <v>56</v>
      </c>
      <c r="AA61" s="16"/>
      <c r="AB61" s="16"/>
      <c r="AC61" s="16"/>
      <c r="AD61" s="16"/>
      <c r="AE61" s="19">
        <v>56</v>
      </c>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9">
        <v>56</v>
      </c>
      <c r="BE61" s="16"/>
      <c r="BF61" s="19">
        <v>56</v>
      </c>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9">
        <v>56</v>
      </c>
      <c r="CF61" s="18"/>
      <c r="CG61" s="18"/>
      <c r="CH61" s="18"/>
      <c r="CI61" s="18"/>
      <c r="CJ61" s="18"/>
      <c r="CK61" s="24"/>
      <c r="CL61" s="24"/>
    </row>
    <row r="62" spans="1:90" x14ac:dyDescent="0.2">
      <c r="A62" s="19">
        <v>57</v>
      </c>
      <c r="B62" s="16"/>
      <c r="C62" s="16"/>
      <c r="D62" s="16"/>
      <c r="E62" s="16"/>
      <c r="F62" s="16"/>
      <c r="G62" s="16"/>
      <c r="H62" s="16"/>
      <c r="I62" s="16"/>
      <c r="J62" s="16"/>
      <c r="K62" s="16"/>
      <c r="L62" s="16"/>
      <c r="M62" s="16"/>
      <c r="N62" s="16"/>
      <c r="O62" s="16"/>
      <c r="P62" s="16"/>
      <c r="Q62" s="16"/>
      <c r="R62" s="16"/>
      <c r="S62" s="16"/>
      <c r="T62" s="16"/>
      <c r="U62" s="16"/>
      <c r="V62" s="16"/>
      <c r="W62" s="16"/>
      <c r="X62" s="16"/>
      <c r="Y62" s="16"/>
      <c r="Z62" s="19">
        <v>57</v>
      </c>
      <c r="AA62" s="16"/>
      <c r="AB62" s="16"/>
      <c r="AC62" s="16"/>
      <c r="AD62" s="16"/>
      <c r="AE62" s="19">
        <v>57</v>
      </c>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9">
        <v>57</v>
      </c>
      <c r="BE62" s="16"/>
      <c r="BF62" s="19">
        <v>57</v>
      </c>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9">
        <v>57</v>
      </c>
      <c r="CF62" s="18"/>
      <c r="CG62" s="18"/>
      <c r="CH62" s="18"/>
      <c r="CI62" s="18"/>
      <c r="CJ62" s="18"/>
      <c r="CK62" s="24"/>
      <c r="CL62" s="24"/>
    </row>
    <row r="63" spans="1:90" x14ac:dyDescent="0.2">
      <c r="A63" s="19">
        <v>58</v>
      </c>
      <c r="B63" s="16"/>
      <c r="C63" s="16"/>
      <c r="D63" s="16"/>
      <c r="E63" s="16"/>
      <c r="F63" s="16"/>
      <c r="G63" s="16"/>
      <c r="H63" s="16"/>
      <c r="I63" s="16"/>
      <c r="J63" s="16"/>
      <c r="K63" s="16"/>
      <c r="L63" s="16"/>
      <c r="M63" s="16"/>
      <c r="N63" s="16"/>
      <c r="O63" s="16"/>
      <c r="P63" s="16"/>
      <c r="Q63" s="16"/>
      <c r="R63" s="16"/>
      <c r="S63" s="16"/>
      <c r="T63" s="16"/>
      <c r="U63" s="16"/>
      <c r="V63" s="16"/>
      <c r="W63" s="16"/>
      <c r="X63" s="16"/>
      <c r="Y63" s="16"/>
      <c r="Z63" s="19">
        <v>58</v>
      </c>
      <c r="AA63" s="16"/>
      <c r="AB63" s="16"/>
      <c r="AC63" s="16"/>
      <c r="AD63" s="16"/>
      <c r="AE63" s="19">
        <v>58</v>
      </c>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9">
        <v>58</v>
      </c>
      <c r="BE63" s="16"/>
      <c r="BF63" s="19">
        <v>58</v>
      </c>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9">
        <v>58</v>
      </c>
      <c r="CF63" s="18"/>
      <c r="CG63" s="18"/>
      <c r="CH63" s="18"/>
      <c r="CI63" s="18"/>
      <c r="CJ63" s="18"/>
      <c r="CK63" s="24"/>
      <c r="CL63" s="24"/>
    </row>
    <row r="64" spans="1:90" x14ac:dyDescent="0.2">
      <c r="A64" s="19">
        <v>59</v>
      </c>
      <c r="B64" s="16"/>
      <c r="C64" s="16"/>
      <c r="D64" s="16"/>
      <c r="E64" s="16"/>
      <c r="F64" s="16"/>
      <c r="G64" s="16"/>
      <c r="H64" s="16"/>
      <c r="I64" s="16"/>
      <c r="J64" s="16"/>
      <c r="K64" s="16"/>
      <c r="L64" s="16"/>
      <c r="M64" s="16"/>
      <c r="N64" s="16"/>
      <c r="O64" s="16"/>
      <c r="P64" s="16"/>
      <c r="Q64" s="16"/>
      <c r="R64" s="16"/>
      <c r="S64" s="16"/>
      <c r="T64" s="16"/>
      <c r="U64" s="16"/>
      <c r="V64" s="16"/>
      <c r="W64" s="16"/>
      <c r="X64" s="16"/>
      <c r="Y64" s="16"/>
      <c r="Z64" s="19">
        <v>59</v>
      </c>
      <c r="AA64" s="16"/>
      <c r="AB64" s="16"/>
      <c r="AC64" s="16"/>
      <c r="AD64" s="16"/>
      <c r="AE64" s="19">
        <v>59</v>
      </c>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9">
        <v>59</v>
      </c>
      <c r="BE64" s="16"/>
      <c r="BF64" s="19">
        <v>59</v>
      </c>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9">
        <v>59</v>
      </c>
      <c r="CF64" s="18"/>
      <c r="CG64" s="18"/>
      <c r="CH64" s="18"/>
      <c r="CI64" s="18"/>
      <c r="CJ64" s="18"/>
      <c r="CK64" s="24"/>
      <c r="CL64" s="24"/>
    </row>
    <row r="65" spans="1:90" x14ac:dyDescent="0.2">
      <c r="A65" s="19">
        <v>60</v>
      </c>
      <c r="B65" s="16"/>
      <c r="C65" s="16"/>
      <c r="D65" s="16"/>
      <c r="E65" s="16"/>
      <c r="F65" s="16"/>
      <c r="G65" s="16"/>
      <c r="H65" s="16"/>
      <c r="I65" s="16"/>
      <c r="J65" s="16"/>
      <c r="K65" s="16"/>
      <c r="L65" s="16"/>
      <c r="M65" s="16"/>
      <c r="N65" s="16"/>
      <c r="O65" s="16"/>
      <c r="P65" s="16"/>
      <c r="Q65" s="16"/>
      <c r="R65" s="16"/>
      <c r="S65" s="16"/>
      <c r="T65" s="16"/>
      <c r="U65" s="16"/>
      <c r="V65" s="16"/>
      <c r="W65" s="16"/>
      <c r="X65" s="16"/>
      <c r="Y65" s="16"/>
      <c r="Z65" s="19">
        <v>60</v>
      </c>
      <c r="AA65" s="16"/>
      <c r="AB65" s="16"/>
      <c r="AC65" s="16"/>
      <c r="AD65" s="16"/>
      <c r="AE65" s="19">
        <v>60</v>
      </c>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9">
        <v>60</v>
      </c>
      <c r="BE65" s="16"/>
      <c r="BF65" s="19">
        <v>60</v>
      </c>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9">
        <v>60</v>
      </c>
      <c r="CF65" s="18"/>
      <c r="CG65" s="18"/>
      <c r="CH65" s="18"/>
      <c r="CI65" s="18"/>
      <c r="CJ65" s="18"/>
      <c r="CK65" s="24"/>
      <c r="CL65" s="24"/>
    </row>
    <row r="66" spans="1:90" x14ac:dyDescent="0.2">
      <c r="A66" s="19">
        <v>61</v>
      </c>
      <c r="B66" s="16"/>
      <c r="C66" s="16"/>
      <c r="D66" s="16"/>
      <c r="E66" s="16"/>
      <c r="F66" s="16"/>
      <c r="G66" s="16"/>
      <c r="H66" s="16"/>
      <c r="I66" s="16"/>
      <c r="J66" s="16"/>
      <c r="K66" s="16"/>
      <c r="L66" s="16"/>
      <c r="M66" s="16"/>
      <c r="N66" s="16"/>
      <c r="O66" s="16"/>
      <c r="P66" s="16"/>
      <c r="Q66" s="16"/>
      <c r="R66" s="16"/>
      <c r="S66" s="16"/>
      <c r="T66" s="16"/>
      <c r="U66" s="16"/>
      <c r="V66" s="16"/>
      <c r="W66" s="16"/>
      <c r="X66" s="16"/>
      <c r="Y66" s="16"/>
      <c r="Z66" s="19">
        <v>61</v>
      </c>
      <c r="AA66" s="16"/>
      <c r="AB66" s="16"/>
      <c r="AC66" s="16"/>
      <c r="AD66" s="16"/>
      <c r="AE66" s="19">
        <v>61</v>
      </c>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9">
        <v>61</v>
      </c>
      <c r="BE66" s="16"/>
      <c r="BF66" s="19">
        <v>61</v>
      </c>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9">
        <v>61</v>
      </c>
      <c r="CF66" s="18"/>
      <c r="CG66" s="18"/>
      <c r="CH66" s="18"/>
      <c r="CI66" s="18"/>
      <c r="CJ66" s="18"/>
      <c r="CK66" s="24"/>
      <c r="CL66" s="24"/>
    </row>
    <row r="67" spans="1:90" x14ac:dyDescent="0.2">
      <c r="A67" s="19">
        <v>62</v>
      </c>
      <c r="B67" s="16"/>
      <c r="C67" s="16"/>
      <c r="D67" s="16"/>
      <c r="E67" s="16"/>
      <c r="F67" s="16"/>
      <c r="G67" s="16"/>
      <c r="H67" s="16"/>
      <c r="I67" s="16"/>
      <c r="J67" s="16"/>
      <c r="K67" s="16"/>
      <c r="L67" s="16"/>
      <c r="M67" s="16"/>
      <c r="N67" s="16"/>
      <c r="O67" s="16"/>
      <c r="P67" s="16"/>
      <c r="Q67" s="16"/>
      <c r="R67" s="16"/>
      <c r="S67" s="16"/>
      <c r="T67" s="16"/>
      <c r="U67" s="16"/>
      <c r="V67" s="16"/>
      <c r="W67" s="16"/>
      <c r="X67" s="16"/>
      <c r="Y67" s="16"/>
      <c r="Z67" s="19">
        <v>62</v>
      </c>
      <c r="AA67" s="16"/>
      <c r="AB67" s="16"/>
      <c r="AC67" s="16"/>
      <c r="AD67" s="16"/>
      <c r="AE67" s="19">
        <v>62</v>
      </c>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9">
        <v>62</v>
      </c>
      <c r="BE67" s="16"/>
      <c r="BF67" s="19">
        <v>62</v>
      </c>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9">
        <v>62</v>
      </c>
      <c r="CF67" s="18"/>
      <c r="CG67" s="18"/>
      <c r="CH67" s="18"/>
      <c r="CI67" s="18"/>
      <c r="CJ67" s="18"/>
      <c r="CK67" s="24"/>
      <c r="CL67" s="24"/>
    </row>
    <row r="68" spans="1:90" x14ac:dyDescent="0.2">
      <c r="A68" s="19">
        <v>63</v>
      </c>
      <c r="B68" s="16"/>
      <c r="C68" s="16"/>
      <c r="D68" s="16"/>
      <c r="E68" s="16"/>
      <c r="F68" s="16"/>
      <c r="G68" s="16"/>
      <c r="H68" s="16"/>
      <c r="I68" s="16"/>
      <c r="J68" s="16"/>
      <c r="K68" s="16"/>
      <c r="L68" s="16"/>
      <c r="M68" s="16"/>
      <c r="N68" s="16"/>
      <c r="O68" s="16"/>
      <c r="P68" s="16"/>
      <c r="Q68" s="16"/>
      <c r="R68" s="16"/>
      <c r="S68" s="16"/>
      <c r="T68" s="16"/>
      <c r="U68" s="16"/>
      <c r="V68" s="16"/>
      <c r="W68" s="16"/>
      <c r="X68" s="16"/>
      <c r="Y68" s="16"/>
      <c r="Z68" s="19">
        <v>63</v>
      </c>
      <c r="AA68" s="16"/>
      <c r="AB68" s="16"/>
      <c r="AC68" s="16"/>
      <c r="AD68" s="16"/>
      <c r="AE68" s="19">
        <v>63</v>
      </c>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9">
        <v>63</v>
      </c>
      <c r="BE68" s="16"/>
      <c r="BF68" s="19">
        <v>63</v>
      </c>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9">
        <v>63</v>
      </c>
      <c r="CF68" s="18"/>
      <c r="CG68" s="18"/>
      <c r="CH68" s="18"/>
      <c r="CI68" s="18"/>
      <c r="CJ68" s="18"/>
      <c r="CK68" s="24"/>
      <c r="CL68" s="24"/>
    </row>
    <row r="69" spans="1:90" x14ac:dyDescent="0.2">
      <c r="A69" s="19">
        <v>64</v>
      </c>
      <c r="B69" s="16"/>
      <c r="C69" s="16"/>
      <c r="D69" s="16"/>
      <c r="E69" s="16"/>
      <c r="F69" s="16"/>
      <c r="G69" s="16"/>
      <c r="H69" s="16"/>
      <c r="I69" s="16"/>
      <c r="J69" s="16"/>
      <c r="K69" s="16"/>
      <c r="L69" s="16"/>
      <c r="M69" s="16"/>
      <c r="N69" s="16"/>
      <c r="O69" s="16"/>
      <c r="P69" s="16"/>
      <c r="Q69" s="16"/>
      <c r="R69" s="16"/>
      <c r="S69" s="16"/>
      <c r="T69" s="16"/>
      <c r="U69" s="16"/>
      <c r="V69" s="16"/>
      <c r="W69" s="16"/>
      <c r="X69" s="16"/>
      <c r="Y69" s="16"/>
      <c r="Z69" s="19">
        <v>64</v>
      </c>
      <c r="AA69" s="16"/>
      <c r="AB69" s="16"/>
      <c r="AC69" s="16"/>
      <c r="AD69" s="16"/>
      <c r="AE69" s="19">
        <v>64</v>
      </c>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9">
        <v>64</v>
      </c>
      <c r="BE69" s="16"/>
      <c r="BF69" s="19">
        <v>64</v>
      </c>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9">
        <v>64</v>
      </c>
      <c r="CF69" s="18"/>
      <c r="CG69" s="18"/>
      <c r="CH69" s="18"/>
      <c r="CI69" s="18"/>
      <c r="CJ69" s="18"/>
      <c r="CK69" s="24"/>
      <c r="CL69" s="24"/>
    </row>
    <row r="70" spans="1:90" x14ac:dyDescent="0.2">
      <c r="A70" s="19">
        <v>65</v>
      </c>
      <c r="B70" s="16"/>
      <c r="C70" s="16"/>
      <c r="D70" s="16"/>
      <c r="E70" s="16"/>
      <c r="F70" s="16"/>
      <c r="G70" s="16"/>
      <c r="H70" s="16"/>
      <c r="I70" s="16"/>
      <c r="J70" s="16"/>
      <c r="K70" s="16"/>
      <c r="L70" s="16"/>
      <c r="M70" s="16"/>
      <c r="N70" s="16"/>
      <c r="O70" s="16"/>
      <c r="P70" s="16"/>
      <c r="Q70" s="16"/>
      <c r="R70" s="16"/>
      <c r="S70" s="16"/>
      <c r="T70" s="16"/>
      <c r="U70" s="16"/>
      <c r="V70" s="16"/>
      <c r="W70" s="16"/>
      <c r="X70" s="16"/>
      <c r="Y70" s="16"/>
      <c r="Z70" s="19">
        <v>65</v>
      </c>
      <c r="AA70" s="16"/>
      <c r="AB70" s="16"/>
      <c r="AC70" s="16"/>
      <c r="AD70" s="16"/>
      <c r="AE70" s="19">
        <v>65</v>
      </c>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9">
        <v>65</v>
      </c>
      <c r="BE70" s="16"/>
      <c r="BF70" s="19">
        <v>65</v>
      </c>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9">
        <v>65</v>
      </c>
      <c r="CF70" s="18"/>
      <c r="CG70" s="18"/>
      <c r="CH70" s="18"/>
      <c r="CI70" s="18"/>
      <c r="CJ70" s="18"/>
      <c r="CK70" s="24"/>
      <c r="CL70" s="24"/>
    </row>
    <row r="71" spans="1:90" x14ac:dyDescent="0.2">
      <c r="A71" s="19">
        <v>66</v>
      </c>
      <c r="B71" s="16"/>
      <c r="C71" s="16"/>
      <c r="D71" s="16"/>
      <c r="E71" s="16"/>
      <c r="F71" s="16"/>
      <c r="G71" s="16"/>
      <c r="H71" s="16"/>
      <c r="I71" s="16"/>
      <c r="J71" s="16"/>
      <c r="K71" s="16"/>
      <c r="L71" s="16"/>
      <c r="M71" s="16"/>
      <c r="N71" s="16"/>
      <c r="O71" s="16"/>
      <c r="P71" s="16"/>
      <c r="Q71" s="16"/>
      <c r="R71" s="16"/>
      <c r="S71" s="16"/>
      <c r="T71" s="16"/>
      <c r="U71" s="16"/>
      <c r="V71" s="16"/>
      <c r="W71" s="16"/>
      <c r="X71" s="16"/>
      <c r="Y71" s="16"/>
      <c r="Z71" s="19">
        <v>66</v>
      </c>
      <c r="AA71" s="16"/>
      <c r="AB71" s="16"/>
      <c r="AC71" s="16"/>
      <c r="AD71" s="16"/>
      <c r="AE71" s="19">
        <v>66</v>
      </c>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9">
        <v>66</v>
      </c>
      <c r="BE71" s="16"/>
      <c r="BF71" s="19">
        <v>66</v>
      </c>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9">
        <v>66</v>
      </c>
      <c r="CF71" s="18"/>
      <c r="CG71" s="18"/>
      <c r="CH71" s="18"/>
      <c r="CI71" s="18"/>
      <c r="CJ71" s="18"/>
      <c r="CK71" s="24"/>
      <c r="CL71" s="24"/>
    </row>
    <row r="72" spans="1:90" x14ac:dyDescent="0.2">
      <c r="A72" s="19">
        <v>67</v>
      </c>
      <c r="B72" s="16"/>
      <c r="C72" s="16"/>
      <c r="D72" s="16"/>
      <c r="E72" s="16"/>
      <c r="F72" s="16"/>
      <c r="G72" s="16"/>
      <c r="H72" s="16"/>
      <c r="I72" s="16"/>
      <c r="J72" s="16"/>
      <c r="K72" s="16"/>
      <c r="L72" s="16"/>
      <c r="M72" s="16"/>
      <c r="N72" s="16"/>
      <c r="O72" s="16"/>
      <c r="P72" s="16"/>
      <c r="Q72" s="16"/>
      <c r="R72" s="16"/>
      <c r="S72" s="16"/>
      <c r="T72" s="16"/>
      <c r="U72" s="16"/>
      <c r="V72" s="16"/>
      <c r="W72" s="16"/>
      <c r="X72" s="16"/>
      <c r="Y72" s="16"/>
      <c r="Z72" s="19">
        <v>67</v>
      </c>
      <c r="AA72" s="16"/>
      <c r="AB72" s="16"/>
      <c r="AC72" s="16"/>
      <c r="AD72" s="16"/>
      <c r="AE72" s="19">
        <v>67</v>
      </c>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9">
        <v>67</v>
      </c>
      <c r="BE72" s="16"/>
      <c r="BF72" s="19">
        <v>67</v>
      </c>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9">
        <v>67</v>
      </c>
      <c r="CF72" s="18"/>
      <c r="CG72" s="18"/>
      <c r="CH72" s="18"/>
      <c r="CI72" s="18"/>
      <c r="CJ72" s="18"/>
      <c r="CK72" s="24"/>
      <c r="CL72" s="24"/>
    </row>
    <row r="73" spans="1:90" x14ac:dyDescent="0.2">
      <c r="A73" s="19">
        <v>68</v>
      </c>
      <c r="B73" s="16"/>
      <c r="C73" s="16"/>
      <c r="D73" s="16"/>
      <c r="E73" s="16"/>
      <c r="F73" s="16"/>
      <c r="G73" s="16"/>
      <c r="H73" s="16"/>
      <c r="I73" s="16"/>
      <c r="J73" s="16"/>
      <c r="K73" s="16"/>
      <c r="L73" s="16"/>
      <c r="M73" s="16"/>
      <c r="N73" s="16"/>
      <c r="O73" s="16"/>
      <c r="P73" s="16"/>
      <c r="Q73" s="16"/>
      <c r="R73" s="16"/>
      <c r="S73" s="16"/>
      <c r="T73" s="16"/>
      <c r="U73" s="16"/>
      <c r="V73" s="16"/>
      <c r="W73" s="16"/>
      <c r="X73" s="16"/>
      <c r="Y73" s="16"/>
      <c r="Z73" s="19">
        <v>68</v>
      </c>
      <c r="AA73" s="16"/>
      <c r="AB73" s="16"/>
      <c r="AC73" s="16"/>
      <c r="AD73" s="16"/>
      <c r="AE73" s="19">
        <v>68</v>
      </c>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9">
        <v>68</v>
      </c>
      <c r="BE73" s="16"/>
      <c r="BF73" s="19">
        <v>68</v>
      </c>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9">
        <v>68</v>
      </c>
      <c r="CF73" s="18"/>
      <c r="CG73" s="18"/>
      <c r="CH73" s="18"/>
      <c r="CI73" s="18"/>
      <c r="CJ73" s="18"/>
      <c r="CK73" s="24"/>
      <c r="CL73" s="24"/>
    </row>
    <row r="74" spans="1:90" x14ac:dyDescent="0.2">
      <c r="A74" s="19">
        <v>69</v>
      </c>
      <c r="B74" s="16"/>
      <c r="C74" s="16"/>
      <c r="D74" s="16"/>
      <c r="E74" s="16"/>
      <c r="F74" s="16"/>
      <c r="G74" s="16"/>
      <c r="H74" s="16"/>
      <c r="I74" s="16"/>
      <c r="J74" s="16"/>
      <c r="K74" s="16"/>
      <c r="L74" s="16"/>
      <c r="M74" s="16"/>
      <c r="N74" s="16"/>
      <c r="O74" s="16"/>
      <c r="P74" s="16"/>
      <c r="Q74" s="16"/>
      <c r="R74" s="16"/>
      <c r="S74" s="16"/>
      <c r="T74" s="16"/>
      <c r="U74" s="16"/>
      <c r="V74" s="16"/>
      <c r="W74" s="16"/>
      <c r="X74" s="16"/>
      <c r="Y74" s="16"/>
      <c r="Z74" s="19">
        <v>69</v>
      </c>
      <c r="AA74" s="16"/>
      <c r="AB74" s="16"/>
      <c r="AC74" s="16"/>
      <c r="AD74" s="16"/>
      <c r="AE74" s="19">
        <v>69</v>
      </c>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9">
        <v>69</v>
      </c>
      <c r="BE74" s="16"/>
      <c r="BF74" s="19">
        <v>69</v>
      </c>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9">
        <v>69</v>
      </c>
      <c r="CF74" s="18"/>
      <c r="CG74" s="18"/>
      <c r="CH74" s="18"/>
      <c r="CI74" s="18"/>
      <c r="CJ74" s="18"/>
      <c r="CK74" s="24"/>
      <c r="CL74" s="24"/>
    </row>
    <row r="75" spans="1:90" x14ac:dyDescent="0.2">
      <c r="A75" s="19">
        <v>70</v>
      </c>
      <c r="B75" s="16"/>
      <c r="C75" s="16"/>
      <c r="D75" s="16"/>
      <c r="E75" s="16"/>
      <c r="F75" s="16"/>
      <c r="G75" s="16"/>
      <c r="H75" s="16"/>
      <c r="I75" s="16"/>
      <c r="J75" s="16"/>
      <c r="K75" s="16"/>
      <c r="L75" s="16"/>
      <c r="M75" s="16"/>
      <c r="N75" s="16"/>
      <c r="O75" s="16"/>
      <c r="P75" s="16"/>
      <c r="Q75" s="16"/>
      <c r="R75" s="16"/>
      <c r="S75" s="16"/>
      <c r="T75" s="16"/>
      <c r="U75" s="16"/>
      <c r="V75" s="16"/>
      <c r="W75" s="16"/>
      <c r="X75" s="16"/>
      <c r="Y75" s="16"/>
      <c r="Z75" s="19">
        <v>70</v>
      </c>
      <c r="AA75" s="16"/>
      <c r="AB75" s="16"/>
      <c r="AC75" s="16"/>
      <c r="AD75" s="16"/>
      <c r="AE75" s="19">
        <v>70</v>
      </c>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9">
        <v>70</v>
      </c>
      <c r="BE75" s="16"/>
      <c r="BF75" s="19">
        <v>70</v>
      </c>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9">
        <v>70</v>
      </c>
      <c r="CF75" s="18"/>
      <c r="CG75" s="18"/>
      <c r="CH75" s="18"/>
      <c r="CI75" s="18"/>
      <c r="CJ75" s="18"/>
      <c r="CK75" s="24"/>
      <c r="CL75" s="24"/>
    </row>
    <row r="76" spans="1:90" x14ac:dyDescent="0.2">
      <c r="A76" s="19">
        <v>71</v>
      </c>
      <c r="B76" s="16"/>
      <c r="C76" s="16"/>
      <c r="D76" s="16"/>
      <c r="E76" s="16"/>
      <c r="F76" s="16"/>
      <c r="G76" s="16"/>
      <c r="H76" s="16"/>
      <c r="I76" s="16"/>
      <c r="J76" s="16"/>
      <c r="K76" s="16"/>
      <c r="L76" s="16"/>
      <c r="M76" s="16"/>
      <c r="N76" s="16"/>
      <c r="O76" s="16"/>
      <c r="P76" s="16"/>
      <c r="Q76" s="16"/>
      <c r="R76" s="16"/>
      <c r="S76" s="16"/>
      <c r="T76" s="16"/>
      <c r="U76" s="16"/>
      <c r="V76" s="16"/>
      <c r="W76" s="16"/>
      <c r="X76" s="16"/>
      <c r="Y76" s="16"/>
      <c r="Z76" s="19">
        <v>71</v>
      </c>
      <c r="AA76" s="16"/>
      <c r="AB76" s="16"/>
      <c r="AC76" s="16"/>
      <c r="AD76" s="16"/>
      <c r="AE76" s="19">
        <v>71</v>
      </c>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9">
        <v>71</v>
      </c>
      <c r="BE76" s="16"/>
      <c r="BF76" s="19">
        <v>71</v>
      </c>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9">
        <v>71</v>
      </c>
      <c r="CF76" s="18"/>
      <c r="CG76" s="18"/>
      <c r="CH76" s="18"/>
      <c r="CI76" s="18"/>
      <c r="CJ76" s="18"/>
      <c r="CK76" s="24"/>
      <c r="CL76" s="24"/>
    </row>
    <row r="77" spans="1:90" x14ac:dyDescent="0.2">
      <c r="A77" s="19">
        <v>72</v>
      </c>
      <c r="B77" s="16"/>
      <c r="C77" s="16"/>
      <c r="D77" s="16"/>
      <c r="E77" s="16"/>
      <c r="F77" s="16"/>
      <c r="G77" s="16"/>
      <c r="H77" s="16"/>
      <c r="I77" s="16"/>
      <c r="J77" s="16"/>
      <c r="K77" s="16"/>
      <c r="L77" s="16"/>
      <c r="M77" s="16"/>
      <c r="N77" s="16"/>
      <c r="O77" s="16"/>
      <c r="P77" s="16"/>
      <c r="Q77" s="16"/>
      <c r="R77" s="16"/>
      <c r="S77" s="16"/>
      <c r="T77" s="16"/>
      <c r="U77" s="16"/>
      <c r="V77" s="16"/>
      <c r="W77" s="16"/>
      <c r="X77" s="16"/>
      <c r="Y77" s="16"/>
      <c r="Z77" s="19">
        <v>72</v>
      </c>
      <c r="AA77" s="16"/>
      <c r="AB77" s="16"/>
      <c r="AC77" s="16"/>
      <c r="AD77" s="16"/>
      <c r="AE77" s="19">
        <v>72</v>
      </c>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9">
        <v>72</v>
      </c>
      <c r="BE77" s="16"/>
      <c r="BF77" s="19">
        <v>72</v>
      </c>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9">
        <v>72</v>
      </c>
      <c r="CF77" s="18"/>
      <c r="CG77" s="18"/>
      <c r="CH77" s="18"/>
      <c r="CI77" s="18"/>
      <c r="CJ77" s="18"/>
      <c r="CK77" s="24"/>
      <c r="CL77" s="24"/>
    </row>
    <row r="78" spans="1:90" x14ac:dyDescent="0.2">
      <c r="A78" s="19">
        <v>73</v>
      </c>
      <c r="B78" s="16"/>
      <c r="C78" s="16"/>
      <c r="D78" s="16"/>
      <c r="E78" s="16"/>
      <c r="F78" s="16"/>
      <c r="G78" s="16"/>
      <c r="H78" s="16"/>
      <c r="I78" s="16"/>
      <c r="J78" s="16"/>
      <c r="K78" s="16"/>
      <c r="L78" s="16"/>
      <c r="M78" s="16"/>
      <c r="N78" s="16"/>
      <c r="O78" s="16"/>
      <c r="P78" s="16"/>
      <c r="Q78" s="16"/>
      <c r="R78" s="16"/>
      <c r="S78" s="16"/>
      <c r="T78" s="16"/>
      <c r="U78" s="16"/>
      <c r="V78" s="16"/>
      <c r="W78" s="16"/>
      <c r="X78" s="16"/>
      <c r="Y78" s="16"/>
      <c r="Z78" s="19">
        <v>73</v>
      </c>
      <c r="AA78" s="16"/>
      <c r="AB78" s="16"/>
      <c r="AC78" s="16"/>
      <c r="AD78" s="16"/>
      <c r="AE78" s="19">
        <v>73</v>
      </c>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9">
        <v>73</v>
      </c>
      <c r="BE78" s="16"/>
      <c r="BF78" s="19">
        <v>73</v>
      </c>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9">
        <v>73</v>
      </c>
      <c r="CF78" s="18"/>
      <c r="CG78" s="18"/>
      <c r="CH78" s="18"/>
      <c r="CI78" s="18"/>
      <c r="CJ78" s="18"/>
      <c r="CK78" s="24"/>
      <c r="CL78" s="24"/>
    </row>
    <row r="79" spans="1:90" x14ac:dyDescent="0.2">
      <c r="A79" s="19">
        <v>74</v>
      </c>
      <c r="B79" s="16"/>
      <c r="C79" s="16"/>
      <c r="D79" s="16"/>
      <c r="E79" s="16"/>
      <c r="F79" s="16"/>
      <c r="G79" s="16"/>
      <c r="H79" s="16"/>
      <c r="I79" s="16"/>
      <c r="J79" s="16"/>
      <c r="K79" s="16"/>
      <c r="L79" s="16"/>
      <c r="M79" s="16"/>
      <c r="N79" s="16"/>
      <c r="O79" s="16"/>
      <c r="P79" s="16"/>
      <c r="Q79" s="16"/>
      <c r="R79" s="16"/>
      <c r="S79" s="16"/>
      <c r="T79" s="16"/>
      <c r="U79" s="16"/>
      <c r="V79" s="16"/>
      <c r="W79" s="16"/>
      <c r="X79" s="16"/>
      <c r="Y79" s="16"/>
      <c r="Z79" s="19">
        <v>74</v>
      </c>
      <c r="AA79" s="16"/>
      <c r="AB79" s="16"/>
      <c r="AC79" s="16"/>
      <c r="AD79" s="16"/>
      <c r="AE79" s="19">
        <v>74</v>
      </c>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9">
        <v>74</v>
      </c>
      <c r="BE79" s="16"/>
      <c r="BF79" s="19">
        <v>74</v>
      </c>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9">
        <v>74</v>
      </c>
      <c r="CF79" s="18"/>
      <c r="CG79" s="18"/>
      <c r="CH79" s="18"/>
      <c r="CI79" s="18"/>
      <c r="CJ79" s="18"/>
      <c r="CK79" s="24"/>
      <c r="CL79" s="24"/>
    </row>
    <row r="80" spans="1:90" x14ac:dyDescent="0.2">
      <c r="A80" s="19">
        <v>75</v>
      </c>
      <c r="B80" s="16"/>
      <c r="C80" s="16"/>
      <c r="D80" s="16"/>
      <c r="E80" s="16"/>
      <c r="F80" s="16"/>
      <c r="G80" s="16"/>
      <c r="H80" s="16"/>
      <c r="I80" s="16"/>
      <c r="J80" s="16"/>
      <c r="K80" s="16"/>
      <c r="L80" s="16"/>
      <c r="M80" s="16"/>
      <c r="N80" s="16"/>
      <c r="O80" s="16"/>
      <c r="P80" s="16"/>
      <c r="Q80" s="16"/>
      <c r="R80" s="16"/>
      <c r="S80" s="16"/>
      <c r="T80" s="16"/>
      <c r="U80" s="16"/>
      <c r="V80" s="16"/>
      <c r="W80" s="16"/>
      <c r="X80" s="16"/>
      <c r="Y80" s="16"/>
      <c r="Z80" s="19">
        <v>75</v>
      </c>
      <c r="AA80" s="16"/>
      <c r="AB80" s="16"/>
      <c r="AC80" s="16"/>
      <c r="AD80" s="16"/>
      <c r="AE80" s="19">
        <v>75</v>
      </c>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9">
        <v>75</v>
      </c>
      <c r="BE80" s="16"/>
      <c r="BF80" s="19">
        <v>75</v>
      </c>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9">
        <v>75</v>
      </c>
      <c r="CF80" s="18"/>
      <c r="CG80" s="18"/>
      <c r="CH80" s="18"/>
      <c r="CI80" s="18"/>
      <c r="CJ80" s="18"/>
      <c r="CK80" s="24"/>
      <c r="CL80" s="24"/>
    </row>
    <row r="81" spans="1:90" x14ac:dyDescent="0.2">
      <c r="A81" s="19">
        <v>76</v>
      </c>
      <c r="B81" s="16"/>
      <c r="C81" s="16"/>
      <c r="D81" s="16"/>
      <c r="E81" s="16"/>
      <c r="F81" s="16"/>
      <c r="G81" s="16"/>
      <c r="H81" s="16"/>
      <c r="I81" s="16"/>
      <c r="J81" s="16"/>
      <c r="K81" s="16"/>
      <c r="L81" s="16"/>
      <c r="M81" s="16"/>
      <c r="N81" s="16"/>
      <c r="O81" s="16"/>
      <c r="P81" s="16"/>
      <c r="Q81" s="16"/>
      <c r="R81" s="16"/>
      <c r="S81" s="16"/>
      <c r="T81" s="16"/>
      <c r="U81" s="16"/>
      <c r="V81" s="16"/>
      <c r="W81" s="16"/>
      <c r="X81" s="16"/>
      <c r="Y81" s="16"/>
      <c r="Z81" s="19">
        <v>76</v>
      </c>
      <c r="AA81" s="16"/>
      <c r="AB81" s="16"/>
      <c r="AC81" s="16"/>
      <c r="AD81" s="16"/>
      <c r="AE81" s="19">
        <v>76</v>
      </c>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9">
        <v>76</v>
      </c>
      <c r="BE81" s="16"/>
      <c r="BF81" s="19">
        <v>76</v>
      </c>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9">
        <v>76</v>
      </c>
      <c r="CF81" s="18"/>
      <c r="CG81" s="18"/>
      <c r="CH81" s="18"/>
      <c r="CI81" s="18"/>
      <c r="CJ81" s="18"/>
      <c r="CK81" s="24"/>
      <c r="CL81" s="24"/>
    </row>
    <row r="82" spans="1:90" x14ac:dyDescent="0.2">
      <c r="A82" s="19">
        <v>77</v>
      </c>
      <c r="B82" s="16"/>
      <c r="C82" s="16"/>
      <c r="D82" s="16"/>
      <c r="E82" s="16"/>
      <c r="F82" s="16"/>
      <c r="G82" s="16"/>
      <c r="H82" s="16"/>
      <c r="I82" s="16"/>
      <c r="J82" s="16"/>
      <c r="K82" s="16"/>
      <c r="L82" s="16"/>
      <c r="M82" s="16"/>
      <c r="N82" s="16"/>
      <c r="O82" s="16"/>
      <c r="P82" s="16"/>
      <c r="Q82" s="16"/>
      <c r="R82" s="16"/>
      <c r="S82" s="16"/>
      <c r="T82" s="16"/>
      <c r="U82" s="16"/>
      <c r="V82" s="16"/>
      <c r="W82" s="16"/>
      <c r="X82" s="16"/>
      <c r="Y82" s="16"/>
      <c r="Z82" s="19">
        <v>77</v>
      </c>
      <c r="AA82" s="16"/>
      <c r="AB82" s="16"/>
      <c r="AC82" s="16"/>
      <c r="AD82" s="16"/>
      <c r="AE82" s="19">
        <v>77</v>
      </c>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9">
        <v>77</v>
      </c>
      <c r="BE82" s="16"/>
      <c r="BF82" s="19">
        <v>77</v>
      </c>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9">
        <v>77</v>
      </c>
      <c r="CF82" s="18"/>
      <c r="CG82" s="18"/>
      <c r="CH82" s="18"/>
      <c r="CI82" s="18"/>
      <c r="CJ82" s="18"/>
      <c r="CK82" s="24"/>
      <c r="CL82" s="24"/>
    </row>
    <row r="83" spans="1:90" x14ac:dyDescent="0.2">
      <c r="A83" s="19">
        <v>78</v>
      </c>
      <c r="B83" s="16"/>
      <c r="C83" s="16"/>
      <c r="D83" s="16"/>
      <c r="E83" s="16"/>
      <c r="F83" s="16"/>
      <c r="G83" s="16"/>
      <c r="H83" s="16"/>
      <c r="I83" s="16"/>
      <c r="J83" s="16"/>
      <c r="K83" s="16"/>
      <c r="L83" s="16"/>
      <c r="M83" s="16"/>
      <c r="N83" s="16"/>
      <c r="O83" s="16"/>
      <c r="P83" s="16"/>
      <c r="Q83" s="16"/>
      <c r="R83" s="16"/>
      <c r="S83" s="16"/>
      <c r="T83" s="16"/>
      <c r="U83" s="16"/>
      <c r="V83" s="16"/>
      <c r="W83" s="16"/>
      <c r="X83" s="16"/>
      <c r="Y83" s="16"/>
      <c r="Z83" s="19">
        <v>78</v>
      </c>
      <c r="AA83" s="16"/>
      <c r="AB83" s="16"/>
      <c r="AC83" s="16"/>
      <c r="AD83" s="16"/>
      <c r="AE83" s="19">
        <v>78</v>
      </c>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9">
        <v>78</v>
      </c>
      <c r="BE83" s="16"/>
      <c r="BF83" s="19">
        <v>78</v>
      </c>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9">
        <v>78</v>
      </c>
      <c r="CF83" s="18"/>
      <c r="CG83" s="18"/>
      <c r="CH83" s="18"/>
      <c r="CI83" s="18"/>
      <c r="CJ83" s="18"/>
      <c r="CK83" s="24"/>
      <c r="CL83" s="24"/>
    </row>
    <row r="84" spans="1:90" x14ac:dyDescent="0.2">
      <c r="A84" s="19">
        <v>79</v>
      </c>
      <c r="B84" s="16"/>
      <c r="C84" s="16"/>
      <c r="D84" s="16"/>
      <c r="E84" s="16"/>
      <c r="F84" s="16"/>
      <c r="G84" s="16"/>
      <c r="H84" s="16"/>
      <c r="I84" s="16"/>
      <c r="J84" s="16"/>
      <c r="K84" s="16"/>
      <c r="L84" s="16"/>
      <c r="M84" s="16"/>
      <c r="N84" s="16"/>
      <c r="O84" s="16"/>
      <c r="P84" s="16"/>
      <c r="Q84" s="16"/>
      <c r="R84" s="16"/>
      <c r="S84" s="16"/>
      <c r="T84" s="16"/>
      <c r="U84" s="16"/>
      <c r="V84" s="16"/>
      <c r="W84" s="16"/>
      <c r="X84" s="16"/>
      <c r="Y84" s="16"/>
      <c r="Z84" s="19">
        <v>79</v>
      </c>
      <c r="AA84" s="16"/>
      <c r="AB84" s="16"/>
      <c r="AC84" s="16"/>
      <c r="AD84" s="16"/>
      <c r="AE84" s="19">
        <v>79</v>
      </c>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9">
        <v>79</v>
      </c>
      <c r="BE84" s="16"/>
      <c r="BF84" s="19">
        <v>79</v>
      </c>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9">
        <v>79</v>
      </c>
      <c r="CF84" s="18"/>
      <c r="CG84" s="18"/>
      <c r="CH84" s="18"/>
      <c r="CI84" s="18"/>
      <c r="CJ84" s="18"/>
      <c r="CK84" s="24"/>
      <c r="CL84" s="24"/>
    </row>
    <row r="85" spans="1:90" x14ac:dyDescent="0.2">
      <c r="A85" s="19">
        <v>80</v>
      </c>
      <c r="B85" s="16"/>
      <c r="C85" s="16"/>
      <c r="D85" s="16"/>
      <c r="E85" s="16"/>
      <c r="F85" s="16"/>
      <c r="G85" s="16"/>
      <c r="H85" s="16"/>
      <c r="I85" s="16"/>
      <c r="J85" s="16"/>
      <c r="K85" s="16"/>
      <c r="L85" s="16"/>
      <c r="M85" s="16"/>
      <c r="N85" s="16"/>
      <c r="O85" s="16"/>
      <c r="P85" s="16"/>
      <c r="Q85" s="16"/>
      <c r="R85" s="16"/>
      <c r="S85" s="16"/>
      <c r="T85" s="16"/>
      <c r="U85" s="16"/>
      <c r="V85" s="16"/>
      <c r="W85" s="16"/>
      <c r="X85" s="16"/>
      <c r="Y85" s="16"/>
      <c r="Z85" s="19">
        <v>80</v>
      </c>
      <c r="AA85" s="16"/>
      <c r="AB85" s="16"/>
      <c r="AC85" s="16"/>
      <c r="AD85" s="16"/>
      <c r="AE85" s="19">
        <v>80</v>
      </c>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9">
        <v>80</v>
      </c>
      <c r="BE85" s="16"/>
      <c r="BF85" s="19">
        <v>80</v>
      </c>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9">
        <v>80</v>
      </c>
      <c r="CF85" s="18"/>
      <c r="CG85" s="18"/>
      <c r="CH85" s="18"/>
      <c r="CI85" s="18"/>
      <c r="CJ85" s="18"/>
      <c r="CK85" s="24"/>
      <c r="CL85" s="24"/>
    </row>
    <row r="86" spans="1:90" x14ac:dyDescent="0.2">
      <c r="A86" s="19">
        <v>81</v>
      </c>
      <c r="B86" s="16"/>
      <c r="C86" s="16"/>
      <c r="D86" s="16"/>
      <c r="E86" s="16"/>
      <c r="F86" s="16"/>
      <c r="G86" s="16"/>
      <c r="H86" s="16"/>
      <c r="I86" s="16"/>
      <c r="J86" s="16"/>
      <c r="K86" s="16"/>
      <c r="L86" s="16"/>
      <c r="M86" s="16"/>
      <c r="N86" s="16"/>
      <c r="O86" s="16"/>
      <c r="P86" s="16"/>
      <c r="Q86" s="16"/>
      <c r="R86" s="16"/>
      <c r="S86" s="16"/>
      <c r="T86" s="16"/>
      <c r="U86" s="16"/>
      <c r="V86" s="16"/>
      <c r="W86" s="16"/>
      <c r="X86" s="16"/>
      <c r="Y86" s="16"/>
      <c r="Z86" s="19">
        <v>81</v>
      </c>
      <c r="AA86" s="16"/>
      <c r="AB86" s="16"/>
      <c r="AC86" s="16"/>
      <c r="AD86" s="16"/>
      <c r="AE86" s="19">
        <v>81</v>
      </c>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v>81</v>
      </c>
      <c r="BE86" s="16"/>
      <c r="BF86" s="19">
        <v>81</v>
      </c>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9">
        <v>81</v>
      </c>
      <c r="CF86" s="18"/>
      <c r="CG86" s="18"/>
      <c r="CH86" s="18"/>
      <c r="CI86" s="18"/>
      <c r="CJ86" s="18"/>
      <c r="CK86" s="24"/>
      <c r="CL86" s="24"/>
    </row>
    <row r="87" spans="1:90" x14ac:dyDescent="0.2">
      <c r="A87" s="19">
        <v>82</v>
      </c>
      <c r="B87" s="16"/>
      <c r="C87" s="16"/>
      <c r="D87" s="16"/>
      <c r="E87" s="16"/>
      <c r="F87" s="16"/>
      <c r="G87" s="16"/>
      <c r="H87" s="16"/>
      <c r="I87" s="16"/>
      <c r="J87" s="16"/>
      <c r="K87" s="16"/>
      <c r="L87" s="16"/>
      <c r="M87" s="16"/>
      <c r="N87" s="16"/>
      <c r="O87" s="16"/>
      <c r="P87" s="16"/>
      <c r="Q87" s="16"/>
      <c r="R87" s="16"/>
      <c r="S87" s="16"/>
      <c r="T87" s="16"/>
      <c r="U87" s="16"/>
      <c r="V87" s="16"/>
      <c r="W87" s="16"/>
      <c r="X87" s="16"/>
      <c r="Y87" s="16"/>
      <c r="Z87" s="19">
        <v>82</v>
      </c>
      <c r="AA87" s="16"/>
      <c r="AB87" s="16"/>
      <c r="AC87" s="16"/>
      <c r="AD87" s="16"/>
      <c r="AE87" s="19">
        <v>82</v>
      </c>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9">
        <v>82</v>
      </c>
      <c r="BE87" s="16"/>
      <c r="BF87" s="19">
        <v>82</v>
      </c>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9">
        <v>82</v>
      </c>
      <c r="CF87" s="18"/>
      <c r="CG87" s="18"/>
      <c r="CH87" s="18"/>
      <c r="CI87" s="18"/>
      <c r="CJ87" s="18"/>
      <c r="CK87" s="24"/>
      <c r="CL87" s="24"/>
    </row>
    <row r="88" spans="1:90" x14ac:dyDescent="0.2">
      <c r="A88" s="19">
        <v>83</v>
      </c>
      <c r="B88" s="16"/>
      <c r="C88" s="16"/>
      <c r="D88" s="16"/>
      <c r="E88" s="16"/>
      <c r="F88" s="16"/>
      <c r="G88" s="16"/>
      <c r="H88" s="16"/>
      <c r="I88" s="16"/>
      <c r="J88" s="16"/>
      <c r="K88" s="16"/>
      <c r="L88" s="16"/>
      <c r="M88" s="16"/>
      <c r="N88" s="16"/>
      <c r="O88" s="16"/>
      <c r="P88" s="16"/>
      <c r="Q88" s="16"/>
      <c r="R88" s="16"/>
      <c r="S88" s="16"/>
      <c r="T88" s="16"/>
      <c r="U88" s="16"/>
      <c r="V88" s="16"/>
      <c r="W88" s="16"/>
      <c r="X88" s="16"/>
      <c r="Y88" s="16"/>
      <c r="Z88" s="19">
        <v>83</v>
      </c>
      <c r="AA88" s="16"/>
      <c r="AB88" s="16"/>
      <c r="AC88" s="16"/>
      <c r="AD88" s="16"/>
      <c r="AE88" s="19">
        <v>83</v>
      </c>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9">
        <v>83</v>
      </c>
      <c r="BE88" s="16"/>
      <c r="BF88" s="19">
        <v>83</v>
      </c>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9">
        <v>83</v>
      </c>
      <c r="CF88" s="18"/>
      <c r="CG88" s="18"/>
      <c r="CH88" s="18"/>
      <c r="CI88" s="18"/>
      <c r="CJ88" s="18"/>
      <c r="CK88" s="24"/>
      <c r="CL88" s="24"/>
    </row>
    <row r="89" spans="1:90" x14ac:dyDescent="0.2">
      <c r="A89" s="19">
        <v>84</v>
      </c>
      <c r="B89" s="16"/>
      <c r="C89" s="16"/>
      <c r="D89" s="16"/>
      <c r="E89" s="16"/>
      <c r="F89" s="16"/>
      <c r="G89" s="16"/>
      <c r="H89" s="16"/>
      <c r="I89" s="16"/>
      <c r="J89" s="16"/>
      <c r="K89" s="16"/>
      <c r="L89" s="16"/>
      <c r="M89" s="16"/>
      <c r="N89" s="16"/>
      <c r="O89" s="16"/>
      <c r="P89" s="16"/>
      <c r="Q89" s="16"/>
      <c r="R89" s="16"/>
      <c r="S89" s="16"/>
      <c r="T89" s="16"/>
      <c r="U89" s="16"/>
      <c r="V89" s="16"/>
      <c r="W89" s="16"/>
      <c r="X89" s="16"/>
      <c r="Y89" s="16"/>
      <c r="Z89" s="19">
        <v>84</v>
      </c>
      <c r="AA89" s="16"/>
      <c r="AB89" s="16"/>
      <c r="AC89" s="16"/>
      <c r="AD89" s="16"/>
      <c r="AE89" s="19">
        <v>84</v>
      </c>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9">
        <v>84</v>
      </c>
      <c r="BE89" s="16"/>
      <c r="BF89" s="19">
        <v>84</v>
      </c>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9">
        <v>84</v>
      </c>
      <c r="CF89" s="18"/>
      <c r="CG89" s="18"/>
      <c r="CH89" s="18"/>
      <c r="CI89" s="18"/>
      <c r="CJ89" s="18"/>
      <c r="CK89" s="24"/>
      <c r="CL89" s="24"/>
    </row>
    <row r="90" spans="1:90" x14ac:dyDescent="0.2">
      <c r="A90" s="19">
        <v>85</v>
      </c>
      <c r="B90" s="16"/>
      <c r="C90" s="16"/>
      <c r="D90" s="16"/>
      <c r="E90" s="16"/>
      <c r="F90" s="16"/>
      <c r="G90" s="16"/>
      <c r="H90" s="16"/>
      <c r="I90" s="16"/>
      <c r="J90" s="16"/>
      <c r="K90" s="16"/>
      <c r="L90" s="16"/>
      <c r="M90" s="16"/>
      <c r="N90" s="16"/>
      <c r="O90" s="16"/>
      <c r="P90" s="16"/>
      <c r="Q90" s="16"/>
      <c r="R90" s="16"/>
      <c r="S90" s="16"/>
      <c r="T90" s="16"/>
      <c r="U90" s="16"/>
      <c r="V90" s="16"/>
      <c r="W90" s="16"/>
      <c r="X90" s="16"/>
      <c r="Y90" s="16"/>
      <c r="Z90" s="19">
        <v>85</v>
      </c>
      <c r="AA90" s="16"/>
      <c r="AB90" s="16"/>
      <c r="AC90" s="16"/>
      <c r="AD90" s="16"/>
      <c r="AE90" s="19">
        <v>85</v>
      </c>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9">
        <v>85</v>
      </c>
      <c r="BE90" s="16"/>
      <c r="BF90" s="19">
        <v>85</v>
      </c>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9">
        <v>85</v>
      </c>
      <c r="CF90" s="18"/>
      <c r="CG90" s="18"/>
      <c r="CH90" s="18"/>
      <c r="CI90" s="18"/>
      <c r="CJ90" s="18"/>
      <c r="CK90" s="24"/>
      <c r="CL90" s="24"/>
    </row>
    <row r="91" spans="1:90" x14ac:dyDescent="0.2">
      <c r="A91" s="19">
        <v>86</v>
      </c>
      <c r="B91" s="16"/>
      <c r="C91" s="16"/>
      <c r="D91" s="16"/>
      <c r="E91" s="16"/>
      <c r="F91" s="16"/>
      <c r="G91" s="16"/>
      <c r="H91" s="16"/>
      <c r="I91" s="16"/>
      <c r="J91" s="16"/>
      <c r="K91" s="16"/>
      <c r="L91" s="16"/>
      <c r="M91" s="16"/>
      <c r="N91" s="16"/>
      <c r="O91" s="16"/>
      <c r="P91" s="16"/>
      <c r="Q91" s="16"/>
      <c r="R91" s="16"/>
      <c r="S91" s="16"/>
      <c r="T91" s="16"/>
      <c r="U91" s="16"/>
      <c r="V91" s="16"/>
      <c r="W91" s="16"/>
      <c r="X91" s="16"/>
      <c r="Y91" s="16"/>
      <c r="Z91" s="19">
        <v>86</v>
      </c>
      <c r="AA91" s="16"/>
      <c r="AB91" s="16"/>
      <c r="AC91" s="16"/>
      <c r="AD91" s="16"/>
      <c r="AE91" s="19">
        <v>86</v>
      </c>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9">
        <v>86</v>
      </c>
      <c r="BE91" s="16"/>
      <c r="BF91" s="19">
        <v>86</v>
      </c>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9">
        <v>86</v>
      </c>
      <c r="CF91" s="18"/>
      <c r="CG91" s="18"/>
      <c r="CH91" s="18"/>
      <c r="CI91" s="18"/>
      <c r="CJ91" s="18"/>
      <c r="CK91" s="24"/>
      <c r="CL91" s="24"/>
    </row>
    <row r="92" spans="1:90" x14ac:dyDescent="0.2">
      <c r="A92" s="19">
        <v>87</v>
      </c>
      <c r="B92" s="16"/>
      <c r="C92" s="16"/>
      <c r="D92" s="16"/>
      <c r="E92" s="16"/>
      <c r="F92" s="16"/>
      <c r="G92" s="16"/>
      <c r="H92" s="16"/>
      <c r="I92" s="16"/>
      <c r="J92" s="16"/>
      <c r="K92" s="16"/>
      <c r="L92" s="16"/>
      <c r="M92" s="16"/>
      <c r="N92" s="16"/>
      <c r="O92" s="16"/>
      <c r="P92" s="16"/>
      <c r="Q92" s="16"/>
      <c r="R92" s="16"/>
      <c r="S92" s="16"/>
      <c r="T92" s="16"/>
      <c r="U92" s="16"/>
      <c r="V92" s="16"/>
      <c r="W92" s="16"/>
      <c r="X92" s="16"/>
      <c r="Y92" s="16"/>
      <c r="Z92" s="19">
        <v>87</v>
      </c>
      <c r="AA92" s="16"/>
      <c r="AB92" s="16"/>
      <c r="AC92" s="16"/>
      <c r="AD92" s="16"/>
      <c r="AE92" s="19">
        <v>87</v>
      </c>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9">
        <v>87</v>
      </c>
      <c r="BE92" s="16"/>
      <c r="BF92" s="19">
        <v>87</v>
      </c>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9">
        <v>87</v>
      </c>
      <c r="CF92" s="18"/>
      <c r="CG92" s="18"/>
      <c r="CH92" s="18"/>
      <c r="CI92" s="18"/>
      <c r="CJ92" s="18"/>
      <c r="CK92" s="24"/>
      <c r="CL92" s="24"/>
    </row>
    <row r="93" spans="1:90" x14ac:dyDescent="0.2">
      <c r="A93" s="19">
        <v>88</v>
      </c>
      <c r="B93" s="16"/>
      <c r="C93" s="16"/>
      <c r="D93" s="16"/>
      <c r="E93" s="16"/>
      <c r="F93" s="16"/>
      <c r="G93" s="16"/>
      <c r="H93" s="16"/>
      <c r="I93" s="16"/>
      <c r="J93" s="16"/>
      <c r="K93" s="16"/>
      <c r="L93" s="16"/>
      <c r="M93" s="16"/>
      <c r="N93" s="16"/>
      <c r="O93" s="16"/>
      <c r="P93" s="16"/>
      <c r="Q93" s="16"/>
      <c r="R93" s="16"/>
      <c r="S93" s="16"/>
      <c r="T93" s="16"/>
      <c r="U93" s="16"/>
      <c r="V93" s="16"/>
      <c r="W93" s="16"/>
      <c r="X93" s="16"/>
      <c r="Y93" s="16"/>
      <c r="Z93" s="19">
        <v>88</v>
      </c>
      <c r="AA93" s="16"/>
      <c r="AB93" s="16"/>
      <c r="AC93" s="16"/>
      <c r="AD93" s="16"/>
      <c r="AE93" s="19">
        <v>88</v>
      </c>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9">
        <v>88</v>
      </c>
      <c r="BE93" s="16"/>
      <c r="BF93" s="19">
        <v>88</v>
      </c>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9">
        <v>88</v>
      </c>
      <c r="CF93" s="18"/>
      <c r="CG93" s="18"/>
      <c r="CH93" s="18"/>
      <c r="CI93" s="18"/>
      <c r="CJ93" s="18"/>
      <c r="CK93" s="24"/>
      <c r="CL93" s="24"/>
    </row>
    <row r="94" spans="1:90" x14ac:dyDescent="0.2">
      <c r="A94" s="19">
        <v>89</v>
      </c>
      <c r="B94" s="16"/>
      <c r="C94" s="16"/>
      <c r="D94" s="16"/>
      <c r="E94" s="16"/>
      <c r="F94" s="16"/>
      <c r="G94" s="16"/>
      <c r="H94" s="16"/>
      <c r="I94" s="16"/>
      <c r="J94" s="16"/>
      <c r="K94" s="16"/>
      <c r="L94" s="16"/>
      <c r="M94" s="16"/>
      <c r="N94" s="16"/>
      <c r="O94" s="16"/>
      <c r="P94" s="16"/>
      <c r="Q94" s="16"/>
      <c r="R94" s="16"/>
      <c r="S94" s="16"/>
      <c r="T94" s="16"/>
      <c r="U94" s="16"/>
      <c r="V94" s="16"/>
      <c r="W94" s="16"/>
      <c r="X94" s="16"/>
      <c r="Y94" s="16"/>
      <c r="Z94" s="19">
        <v>89</v>
      </c>
      <c r="AA94" s="16"/>
      <c r="AB94" s="16"/>
      <c r="AC94" s="16"/>
      <c r="AD94" s="16"/>
      <c r="AE94" s="19">
        <v>89</v>
      </c>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9">
        <v>89</v>
      </c>
      <c r="BE94" s="16"/>
      <c r="BF94" s="19">
        <v>89</v>
      </c>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9">
        <v>89</v>
      </c>
      <c r="CF94" s="18"/>
      <c r="CG94" s="18"/>
      <c r="CH94" s="18"/>
      <c r="CI94" s="18"/>
      <c r="CJ94" s="18"/>
      <c r="CK94" s="24"/>
      <c r="CL94" s="24"/>
    </row>
    <row r="95" spans="1:90" x14ac:dyDescent="0.2">
      <c r="A95" s="19">
        <v>90</v>
      </c>
      <c r="B95" s="16"/>
      <c r="C95" s="16"/>
      <c r="D95" s="16"/>
      <c r="E95" s="16"/>
      <c r="F95" s="16"/>
      <c r="G95" s="16"/>
      <c r="H95" s="16"/>
      <c r="I95" s="16"/>
      <c r="J95" s="16"/>
      <c r="K95" s="16"/>
      <c r="L95" s="16"/>
      <c r="M95" s="16"/>
      <c r="N95" s="16"/>
      <c r="O95" s="16"/>
      <c r="P95" s="16"/>
      <c r="Q95" s="16"/>
      <c r="R95" s="16"/>
      <c r="S95" s="16"/>
      <c r="T95" s="16"/>
      <c r="U95" s="16"/>
      <c r="V95" s="16"/>
      <c r="W95" s="16"/>
      <c r="X95" s="16"/>
      <c r="Y95" s="16"/>
      <c r="Z95" s="19">
        <v>90</v>
      </c>
      <c r="AA95" s="16"/>
      <c r="AB95" s="16"/>
      <c r="AC95" s="16"/>
      <c r="AD95" s="16"/>
      <c r="AE95" s="19">
        <v>90</v>
      </c>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9">
        <v>90</v>
      </c>
      <c r="BE95" s="16"/>
      <c r="BF95" s="19">
        <v>90</v>
      </c>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9">
        <v>90</v>
      </c>
      <c r="CF95" s="18"/>
      <c r="CG95" s="18"/>
      <c r="CH95" s="18"/>
      <c r="CI95" s="18"/>
      <c r="CJ95" s="18"/>
      <c r="CK95" s="24"/>
      <c r="CL95" s="24"/>
    </row>
    <row r="96" spans="1:90" x14ac:dyDescent="0.2">
      <c r="A96" s="19">
        <v>91</v>
      </c>
      <c r="B96" s="16"/>
      <c r="C96" s="16"/>
      <c r="D96" s="16"/>
      <c r="E96" s="16"/>
      <c r="F96" s="16"/>
      <c r="G96" s="16"/>
      <c r="H96" s="16"/>
      <c r="I96" s="16"/>
      <c r="J96" s="16"/>
      <c r="K96" s="16"/>
      <c r="L96" s="16"/>
      <c r="M96" s="16"/>
      <c r="N96" s="16"/>
      <c r="O96" s="16"/>
      <c r="P96" s="16"/>
      <c r="Q96" s="16"/>
      <c r="R96" s="16"/>
      <c r="S96" s="16"/>
      <c r="T96" s="16"/>
      <c r="U96" s="16"/>
      <c r="V96" s="16"/>
      <c r="W96" s="16"/>
      <c r="X96" s="16"/>
      <c r="Y96" s="16"/>
      <c r="Z96" s="19">
        <v>91</v>
      </c>
      <c r="AA96" s="16"/>
      <c r="AB96" s="16"/>
      <c r="AC96" s="16"/>
      <c r="AD96" s="16"/>
      <c r="AE96" s="19">
        <v>91</v>
      </c>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9">
        <v>91</v>
      </c>
      <c r="BE96" s="16"/>
      <c r="BF96" s="19">
        <v>91</v>
      </c>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9">
        <v>91</v>
      </c>
      <c r="CF96" s="18"/>
      <c r="CG96" s="18"/>
      <c r="CH96" s="18"/>
      <c r="CI96" s="18"/>
      <c r="CJ96" s="18"/>
      <c r="CK96" s="24"/>
      <c r="CL96" s="24"/>
    </row>
    <row r="97" spans="1:90" x14ac:dyDescent="0.2">
      <c r="A97" s="19">
        <v>92</v>
      </c>
      <c r="B97" s="16"/>
      <c r="C97" s="16"/>
      <c r="D97" s="16"/>
      <c r="E97" s="16"/>
      <c r="F97" s="16"/>
      <c r="G97" s="16"/>
      <c r="H97" s="16"/>
      <c r="I97" s="16"/>
      <c r="J97" s="16"/>
      <c r="K97" s="16"/>
      <c r="L97" s="16"/>
      <c r="M97" s="16"/>
      <c r="N97" s="16"/>
      <c r="O97" s="16"/>
      <c r="P97" s="16"/>
      <c r="Q97" s="16"/>
      <c r="R97" s="16"/>
      <c r="S97" s="16"/>
      <c r="T97" s="16"/>
      <c r="U97" s="16"/>
      <c r="V97" s="16"/>
      <c r="W97" s="16"/>
      <c r="X97" s="16"/>
      <c r="Y97" s="16"/>
      <c r="Z97" s="19">
        <v>92</v>
      </c>
      <c r="AA97" s="16"/>
      <c r="AB97" s="16"/>
      <c r="AC97" s="16"/>
      <c r="AD97" s="16"/>
      <c r="AE97" s="19">
        <v>92</v>
      </c>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9">
        <v>92</v>
      </c>
      <c r="BE97" s="16"/>
      <c r="BF97" s="19">
        <v>92</v>
      </c>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9">
        <v>92</v>
      </c>
      <c r="CF97" s="18"/>
      <c r="CG97" s="18"/>
      <c r="CH97" s="18"/>
      <c r="CI97" s="18"/>
      <c r="CJ97" s="18"/>
      <c r="CK97" s="24"/>
      <c r="CL97" s="24"/>
    </row>
    <row r="98" spans="1:90" x14ac:dyDescent="0.2">
      <c r="A98" s="19">
        <v>93</v>
      </c>
      <c r="B98" s="16"/>
      <c r="C98" s="16"/>
      <c r="D98" s="16"/>
      <c r="E98" s="16"/>
      <c r="F98" s="16"/>
      <c r="G98" s="16"/>
      <c r="H98" s="16"/>
      <c r="I98" s="16"/>
      <c r="J98" s="16"/>
      <c r="K98" s="16"/>
      <c r="L98" s="16"/>
      <c r="M98" s="16"/>
      <c r="N98" s="16"/>
      <c r="O98" s="16"/>
      <c r="P98" s="16"/>
      <c r="Q98" s="16"/>
      <c r="R98" s="16"/>
      <c r="S98" s="16"/>
      <c r="T98" s="16"/>
      <c r="U98" s="16"/>
      <c r="V98" s="16"/>
      <c r="W98" s="16"/>
      <c r="X98" s="16"/>
      <c r="Y98" s="16"/>
      <c r="Z98" s="19">
        <v>93</v>
      </c>
      <c r="AA98" s="16"/>
      <c r="AB98" s="16"/>
      <c r="AC98" s="16"/>
      <c r="AD98" s="16"/>
      <c r="AE98" s="19">
        <v>93</v>
      </c>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9">
        <v>93</v>
      </c>
      <c r="BE98" s="16"/>
      <c r="BF98" s="19">
        <v>93</v>
      </c>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9">
        <v>93</v>
      </c>
      <c r="CF98" s="18"/>
      <c r="CG98" s="18"/>
      <c r="CH98" s="18"/>
      <c r="CI98" s="18"/>
      <c r="CJ98" s="18"/>
      <c r="CK98" s="24"/>
      <c r="CL98" s="24"/>
    </row>
    <row r="99" spans="1:90" x14ac:dyDescent="0.2">
      <c r="A99" s="19">
        <v>94</v>
      </c>
      <c r="B99" s="16"/>
      <c r="C99" s="16"/>
      <c r="D99" s="16"/>
      <c r="E99" s="16"/>
      <c r="F99" s="16"/>
      <c r="G99" s="16"/>
      <c r="H99" s="16"/>
      <c r="I99" s="16"/>
      <c r="J99" s="16"/>
      <c r="K99" s="16"/>
      <c r="L99" s="16"/>
      <c r="M99" s="16"/>
      <c r="N99" s="16"/>
      <c r="O99" s="16"/>
      <c r="P99" s="16"/>
      <c r="Q99" s="16"/>
      <c r="R99" s="16"/>
      <c r="S99" s="16"/>
      <c r="T99" s="16"/>
      <c r="U99" s="16"/>
      <c r="V99" s="16"/>
      <c r="W99" s="16"/>
      <c r="X99" s="16"/>
      <c r="Y99" s="16"/>
      <c r="Z99" s="19">
        <v>94</v>
      </c>
      <c r="AA99" s="16"/>
      <c r="AB99" s="16"/>
      <c r="AC99" s="16"/>
      <c r="AD99" s="16"/>
      <c r="AE99" s="19">
        <v>94</v>
      </c>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9">
        <v>94</v>
      </c>
      <c r="BE99" s="16"/>
      <c r="BF99" s="19">
        <v>94</v>
      </c>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9">
        <v>94</v>
      </c>
      <c r="CF99" s="18"/>
      <c r="CG99" s="18"/>
      <c r="CH99" s="18"/>
      <c r="CI99" s="18"/>
      <c r="CJ99" s="18"/>
      <c r="CK99" s="24"/>
      <c r="CL99" s="24"/>
    </row>
    <row r="100" spans="1:90" x14ac:dyDescent="0.2">
      <c r="A100" s="19">
        <v>95</v>
      </c>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9">
        <v>95</v>
      </c>
      <c r="AA100" s="16"/>
      <c r="AB100" s="16"/>
      <c r="AC100" s="16"/>
      <c r="AD100" s="16"/>
      <c r="AE100" s="19">
        <v>95</v>
      </c>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9">
        <v>95</v>
      </c>
      <c r="BE100" s="16"/>
      <c r="BF100" s="19">
        <v>95</v>
      </c>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9">
        <v>95</v>
      </c>
      <c r="CF100" s="18"/>
      <c r="CG100" s="18"/>
      <c r="CH100" s="18"/>
      <c r="CI100" s="18"/>
      <c r="CJ100" s="18"/>
      <c r="CK100" s="24"/>
      <c r="CL100" s="24"/>
    </row>
    <row r="101" spans="1:90" x14ac:dyDescent="0.2">
      <c r="A101" s="19">
        <v>96</v>
      </c>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9">
        <v>96</v>
      </c>
      <c r="AA101" s="16"/>
      <c r="AB101" s="16"/>
      <c r="AC101" s="16"/>
      <c r="AD101" s="16"/>
      <c r="AE101" s="19">
        <v>96</v>
      </c>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9">
        <v>96</v>
      </c>
      <c r="BE101" s="16"/>
      <c r="BF101" s="19">
        <v>96</v>
      </c>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9">
        <v>96</v>
      </c>
      <c r="CF101" s="18"/>
      <c r="CG101" s="18"/>
      <c r="CH101" s="18"/>
      <c r="CI101" s="18"/>
      <c r="CJ101" s="18"/>
      <c r="CK101" s="24"/>
      <c r="CL101" s="24"/>
    </row>
    <row r="102" spans="1:90" x14ac:dyDescent="0.2">
      <c r="A102" s="19">
        <v>97</v>
      </c>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9">
        <v>97</v>
      </c>
      <c r="AA102" s="16"/>
      <c r="AB102" s="16"/>
      <c r="AC102" s="16"/>
      <c r="AD102" s="16"/>
      <c r="AE102" s="19">
        <v>97</v>
      </c>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9">
        <v>97</v>
      </c>
      <c r="BE102" s="16"/>
      <c r="BF102" s="19">
        <v>97</v>
      </c>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9">
        <v>97</v>
      </c>
      <c r="CF102" s="18"/>
      <c r="CG102" s="18"/>
      <c r="CH102" s="18"/>
      <c r="CI102" s="18"/>
      <c r="CJ102" s="18"/>
      <c r="CK102" s="24"/>
      <c r="CL102" s="24"/>
    </row>
    <row r="103" spans="1:90" x14ac:dyDescent="0.2">
      <c r="A103" s="19">
        <v>98</v>
      </c>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9">
        <v>98</v>
      </c>
      <c r="AA103" s="16"/>
      <c r="AB103" s="16"/>
      <c r="AC103" s="16"/>
      <c r="AD103" s="16"/>
      <c r="AE103" s="19">
        <v>98</v>
      </c>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9">
        <v>98</v>
      </c>
      <c r="BE103" s="16"/>
      <c r="BF103" s="19">
        <v>98</v>
      </c>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9">
        <v>98</v>
      </c>
      <c r="CF103" s="18"/>
      <c r="CG103" s="18"/>
      <c r="CH103" s="18"/>
      <c r="CI103" s="18"/>
      <c r="CJ103" s="18"/>
      <c r="CK103" s="24"/>
      <c r="CL103" s="24"/>
    </row>
    <row r="104" spans="1:90" x14ac:dyDescent="0.2">
      <c r="A104" s="19">
        <v>99</v>
      </c>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9">
        <v>99</v>
      </c>
      <c r="AA104" s="16"/>
      <c r="AB104" s="16"/>
      <c r="AC104" s="16"/>
      <c r="AD104" s="16"/>
      <c r="AE104" s="19">
        <v>99</v>
      </c>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9">
        <v>99</v>
      </c>
      <c r="BE104" s="16"/>
      <c r="BF104" s="19">
        <v>99</v>
      </c>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9">
        <v>99</v>
      </c>
      <c r="CF104" s="18"/>
      <c r="CG104" s="18"/>
      <c r="CH104" s="18"/>
      <c r="CI104" s="18"/>
      <c r="CJ104" s="18"/>
      <c r="CK104" s="24"/>
      <c r="CL104" s="24"/>
    </row>
    <row r="105" spans="1:90" x14ac:dyDescent="0.2">
      <c r="A105" s="19">
        <v>100</v>
      </c>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9">
        <v>100</v>
      </c>
      <c r="AA105" s="16"/>
      <c r="AB105" s="16"/>
      <c r="AC105" s="16"/>
      <c r="AD105" s="16"/>
      <c r="AE105" s="19">
        <v>100</v>
      </c>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9">
        <v>100</v>
      </c>
      <c r="BE105" s="16"/>
      <c r="BF105" s="19">
        <v>100</v>
      </c>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9">
        <v>100</v>
      </c>
      <c r="CF105" s="18"/>
      <c r="CG105" s="18"/>
      <c r="CH105" s="18"/>
      <c r="CI105" s="18"/>
      <c r="CJ105" s="18"/>
      <c r="CK105" s="24"/>
      <c r="CL105" s="24"/>
    </row>
    <row r="106" spans="1:90" x14ac:dyDescent="0.2">
      <c r="A106" s="19">
        <v>101</v>
      </c>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9">
        <v>101</v>
      </c>
      <c r="AA106" s="16"/>
      <c r="AB106" s="16"/>
      <c r="AC106" s="16"/>
      <c r="AD106" s="16"/>
      <c r="AE106" s="19">
        <v>101</v>
      </c>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9">
        <v>101</v>
      </c>
      <c r="BE106" s="16"/>
      <c r="BF106" s="19">
        <v>101</v>
      </c>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9">
        <v>101</v>
      </c>
      <c r="CF106" s="18"/>
      <c r="CG106" s="18"/>
      <c r="CH106" s="18"/>
      <c r="CI106" s="18"/>
      <c r="CJ106" s="18"/>
      <c r="CK106" s="24"/>
      <c r="CL106" s="24"/>
    </row>
    <row r="107" spans="1:90" x14ac:dyDescent="0.2">
      <c r="A107" s="19">
        <v>102</v>
      </c>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9">
        <v>102</v>
      </c>
      <c r="AA107" s="16"/>
      <c r="AB107" s="16"/>
      <c r="AC107" s="16"/>
      <c r="AD107" s="16"/>
      <c r="AE107" s="19">
        <v>102</v>
      </c>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9">
        <v>102</v>
      </c>
      <c r="BE107" s="16"/>
      <c r="BF107" s="19">
        <v>102</v>
      </c>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9">
        <v>102</v>
      </c>
      <c r="CF107" s="18"/>
      <c r="CG107" s="18"/>
      <c r="CH107" s="18"/>
      <c r="CI107" s="18"/>
      <c r="CJ107" s="18"/>
      <c r="CK107" s="24"/>
      <c r="CL107" s="24"/>
    </row>
    <row r="108" spans="1:90" x14ac:dyDescent="0.2">
      <c r="A108" s="19">
        <v>103</v>
      </c>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9">
        <v>103</v>
      </c>
      <c r="AA108" s="16"/>
      <c r="AB108" s="16"/>
      <c r="AC108" s="16"/>
      <c r="AD108" s="16"/>
      <c r="AE108" s="19">
        <v>103</v>
      </c>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9">
        <v>103</v>
      </c>
      <c r="BE108" s="16"/>
      <c r="BF108" s="19">
        <v>103</v>
      </c>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9">
        <v>103</v>
      </c>
      <c r="CF108" s="18"/>
      <c r="CG108" s="18"/>
      <c r="CH108" s="18"/>
      <c r="CI108" s="18"/>
      <c r="CJ108" s="18"/>
      <c r="CK108" s="24"/>
      <c r="CL108" s="24"/>
    </row>
    <row r="109" spans="1:90" x14ac:dyDescent="0.2">
      <c r="A109" s="19">
        <v>104</v>
      </c>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9">
        <v>104</v>
      </c>
      <c r="AA109" s="16"/>
      <c r="AB109" s="16"/>
      <c r="AC109" s="16"/>
      <c r="AD109" s="16"/>
      <c r="AE109" s="19">
        <v>104</v>
      </c>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9">
        <v>104</v>
      </c>
      <c r="BE109" s="16"/>
      <c r="BF109" s="19">
        <v>104</v>
      </c>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9">
        <v>104</v>
      </c>
      <c r="CF109" s="18"/>
      <c r="CG109" s="18"/>
      <c r="CH109" s="18"/>
      <c r="CI109" s="18"/>
      <c r="CJ109" s="18"/>
      <c r="CK109" s="24"/>
      <c r="CL109" s="24"/>
    </row>
    <row r="110" spans="1:90" x14ac:dyDescent="0.2">
      <c r="A110" s="19">
        <v>105</v>
      </c>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9">
        <v>105</v>
      </c>
      <c r="AA110" s="16"/>
      <c r="AB110" s="16"/>
      <c r="AC110" s="16"/>
      <c r="AD110" s="16"/>
      <c r="AE110" s="19">
        <v>105</v>
      </c>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9">
        <v>105</v>
      </c>
      <c r="BE110" s="16"/>
      <c r="BF110" s="19">
        <v>105</v>
      </c>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9">
        <v>105</v>
      </c>
      <c r="CF110" s="18"/>
      <c r="CG110" s="18"/>
      <c r="CH110" s="18"/>
      <c r="CI110" s="18"/>
      <c r="CJ110" s="18"/>
      <c r="CK110" s="24"/>
      <c r="CL110" s="24"/>
    </row>
    <row r="111" spans="1:90" x14ac:dyDescent="0.2">
      <c r="A111" s="19">
        <v>106</v>
      </c>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9">
        <v>106</v>
      </c>
      <c r="AA111" s="16"/>
      <c r="AB111" s="16"/>
      <c r="AC111" s="16"/>
      <c r="AD111" s="16"/>
      <c r="AE111" s="19">
        <v>106</v>
      </c>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9">
        <v>106</v>
      </c>
      <c r="BE111" s="16"/>
      <c r="BF111" s="19">
        <v>106</v>
      </c>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9">
        <v>106</v>
      </c>
      <c r="CF111" s="18"/>
      <c r="CG111" s="18"/>
      <c r="CH111" s="18"/>
      <c r="CI111" s="18"/>
      <c r="CJ111" s="18"/>
      <c r="CK111" s="24"/>
      <c r="CL111" s="24"/>
    </row>
    <row r="112" spans="1:90" x14ac:dyDescent="0.2">
      <c r="A112" s="19">
        <v>107</v>
      </c>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9">
        <v>107</v>
      </c>
      <c r="AA112" s="16"/>
      <c r="AB112" s="16"/>
      <c r="AC112" s="16"/>
      <c r="AD112" s="16"/>
      <c r="AE112" s="19">
        <v>107</v>
      </c>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9">
        <v>107</v>
      </c>
      <c r="BE112" s="16"/>
      <c r="BF112" s="19">
        <v>107</v>
      </c>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9">
        <v>107</v>
      </c>
      <c r="CF112" s="18"/>
      <c r="CG112" s="18"/>
      <c r="CH112" s="18"/>
      <c r="CI112" s="18"/>
      <c r="CJ112" s="18"/>
      <c r="CK112" s="24"/>
      <c r="CL112" s="24"/>
    </row>
    <row r="113" spans="1:90" x14ac:dyDescent="0.2">
      <c r="A113" s="19">
        <v>108</v>
      </c>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9">
        <v>108</v>
      </c>
      <c r="AA113" s="16"/>
      <c r="AB113" s="16"/>
      <c r="AC113" s="16"/>
      <c r="AD113" s="16"/>
      <c r="AE113" s="19">
        <v>108</v>
      </c>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9">
        <v>108</v>
      </c>
      <c r="BE113" s="16"/>
      <c r="BF113" s="19">
        <v>108</v>
      </c>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9">
        <v>108</v>
      </c>
      <c r="CF113" s="18"/>
      <c r="CG113" s="18"/>
      <c r="CH113" s="18"/>
      <c r="CI113" s="18"/>
      <c r="CJ113" s="18"/>
      <c r="CK113" s="24"/>
      <c r="CL113" s="24"/>
    </row>
    <row r="114" spans="1:90" x14ac:dyDescent="0.2">
      <c r="A114" s="19">
        <v>109</v>
      </c>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9">
        <v>109</v>
      </c>
      <c r="AA114" s="16"/>
      <c r="AB114" s="16"/>
      <c r="AC114" s="16"/>
      <c r="AD114" s="16"/>
      <c r="AE114" s="19">
        <v>109</v>
      </c>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9">
        <v>109</v>
      </c>
      <c r="BE114" s="16"/>
      <c r="BF114" s="19">
        <v>109</v>
      </c>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9">
        <v>109</v>
      </c>
      <c r="CF114" s="18"/>
      <c r="CG114" s="18"/>
      <c r="CH114" s="18"/>
      <c r="CI114" s="18"/>
      <c r="CJ114" s="18"/>
      <c r="CK114" s="24"/>
      <c r="CL114" s="24"/>
    </row>
    <row r="115" spans="1:90" x14ac:dyDescent="0.2">
      <c r="A115" s="19">
        <v>110</v>
      </c>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9">
        <v>110</v>
      </c>
      <c r="AA115" s="16"/>
      <c r="AB115" s="16"/>
      <c r="AC115" s="16"/>
      <c r="AD115" s="16"/>
      <c r="AE115" s="19">
        <v>110</v>
      </c>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9">
        <v>110</v>
      </c>
      <c r="BE115" s="16"/>
      <c r="BF115" s="19">
        <v>110</v>
      </c>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9">
        <v>110</v>
      </c>
      <c r="CF115" s="18"/>
      <c r="CG115" s="18"/>
      <c r="CH115" s="18"/>
      <c r="CI115" s="18"/>
      <c r="CJ115" s="18"/>
      <c r="CK115" s="24"/>
      <c r="CL115" s="24"/>
    </row>
    <row r="116" spans="1:90" x14ac:dyDescent="0.2">
      <c r="A116" s="19">
        <v>111</v>
      </c>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9">
        <v>111</v>
      </c>
      <c r="AA116" s="16"/>
      <c r="AB116" s="16"/>
      <c r="AC116" s="16"/>
      <c r="AD116" s="16"/>
      <c r="AE116" s="19">
        <v>111</v>
      </c>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9">
        <v>111</v>
      </c>
      <c r="BE116" s="16"/>
      <c r="BF116" s="19">
        <v>111</v>
      </c>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9">
        <v>111</v>
      </c>
      <c r="CF116" s="18"/>
      <c r="CG116" s="18"/>
      <c r="CH116" s="18"/>
      <c r="CI116" s="18"/>
      <c r="CJ116" s="18"/>
      <c r="CK116" s="24"/>
      <c r="CL116" s="24"/>
    </row>
    <row r="117" spans="1:90" x14ac:dyDescent="0.2">
      <c r="A117" s="19">
        <v>112</v>
      </c>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9">
        <v>112</v>
      </c>
      <c r="AA117" s="16"/>
      <c r="AB117" s="16"/>
      <c r="AC117" s="16"/>
      <c r="AD117" s="16"/>
      <c r="AE117" s="19">
        <v>112</v>
      </c>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9">
        <v>112</v>
      </c>
      <c r="BE117" s="16"/>
      <c r="BF117" s="19">
        <v>112</v>
      </c>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9">
        <v>112</v>
      </c>
      <c r="CF117" s="18"/>
      <c r="CG117" s="18"/>
      <c r="CH117" s="18"/>
      <c r="CI117" s="18"/>
      <c r="CJ117" s="18"/>
      <c r="CK117" s="24"/>
      <c r="CL117" s="24"/>
    </row>
    <row r="118" spans="1:90" x14ac:dyDescent="0.2">
      <c r="A118" s="19">
        <v>113</v>
      </c>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9">
        <v>113</v>
      </c>
      <c r="AA118" s="16"/>
      <c r="AB118" s="16"/>
      <c r="AC118" s="16"/>
      <c r="AD118" s="16"/>
      <c r="AE118" s="19">
        <v>113</v>
      </c>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9">
        <v>113</v>
      </c>
      <c r="BE118" s="16"/>
      <c r="BF118" s="19">
        <v>113</v>
      </c>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9">
        <v>113</v>
      </c>
      <c r="CF118" s="18"/>
      <c r="CG118" s="18"/>
      <c r="CH118" s="18"/>
      <c r="CI118" s="18"/>
      <c r="CJ118" s="18"/>
      <c r="CK118" s="24"/>
      <c r="CL118" s="24"/>
    </row>
    <row r="119" spans="1:90" x14ac:dyDescent="0.2">
      <c r="A119" s="19">
        <v>114</v>
      </c>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9">
        <v>114</v>
      </c>
      <c r="AA119" s="16"/>
      <c r="AB119" s="16"/>
      <c r="AC119" s="16"/>
      <c r="AD119" s="16"/>
      <c r="AE119" s="19">
        <v>114</v>
      </c>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9">
        <v>114</v>
      </c>
      <c r="BE119" s="16"/>
      <c r="BF119" s="19">
        <v>114</v>
      </c>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9">
        <v>114</v>
      </c>
      <c r="CF119" s="18"/>
      <c r="CG119" s="18"/>
      <c r="CH119" s="18"/>
      <c r="CI119" s="18"/>
      <c r="CJ119" s="18"/>
      <c r="CK119" s="24"/>
      <c r="CL119" s="24"/>
    </row>
    <row r="120" spans="1:90" x14ac:dyDescent="0.2">
      <c r="A120" s="19">
        <v>115</v>
      </c>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9">
        <v>115</v>
      </c>
      <c r="AA120" s="16"/>
      <c r="AB120" s="16"/>
      <c r="AC120" s="16"/>
      <c r="AD120" s="16"/>
      <c r="AE120" s="19">
        <v>115</v>
      </c>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9">
        <v>115</v>
      </c>
      <c r="BE120" s="16"/>
      <c r="BF120" s="19">
        <v>115</v>
      </c>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9">
        <v>115</v>
      </c>
      <c r="CF120" s="18"/>
      <c r="CG120" s="18"/>
      <c r="CH120" s="18"/>
      <c r="CI120" s="18"/>
      <c r="CJ120" s="18"/>
      <c r="CK120" s="24"/>
      <c r="CL120" s="24"/>
    </row>
    <row r="121" spans="1:90" x14ac:dyDescent="0.2">
      <c r="A121" s="19">
        <v>116</v>
      </c>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9">
        <v>116</v>
      </c>
      <c r="AA121" s="16"/>
      <c r="AB121" s="16"/>
      <c r="AC121" s="16"/>
      <c r="AD121" s="16"/>
      <c r="AE121" s="19">
        <v>116</v>
      </c>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9">
        <v>116</v>
      </c>
      <c r="BE121" s="16"/>
      <c r="BF121" s="19">
        <v>116</v>
      </c>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9">
        <v>116</v>
      </c>
      <c r="CF121" s="18"/>
      <c r="CG121" s="18"/>
      <c r="CH121" s="18"/>
      <c r="CI121" s="18"/>
      <c r="CJ121" s="18"/>
      <c r="CK121" s="24"/>
      <c r="CL121" s="24"/>
    </row>
    <row r="122" spans="1:90" x14ac:dyDescent="0.2">
      <c r="A122" s="19">
        <v>117</v>
      </c>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9">
        <v>117</v>
      </c>
      <c r="AA122" s="16"/>
      <c r="AB122" s="16"/>
      <c r="AC122" s="16"/>
      <c r="AD122" s="16"/>
      <c r="AE122" s="19">
        <v>117</v>
      </c>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9">
        <v>117</v>
      </c>
      <c r="BE122" s="16"/>
      <c r="BF122" s="19">
        <v>117</v>
      </c>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9">
        <v>117</v>
      </c>
      <c r="CF122" s="18"/>
      <c r="CG122" s="18"/>
      <c r="CH122" s="18"/>
      <c r="CI122" s="18"/>
      <c r="CJ122" s="18"/>
      <c r="CK122" s="24"/>
      <c r="CL122" s="24"/>
    </row>
    <row r="123" spans="1:90" x14ac:dyDescent="0.2">
      <c r="A123" s="19">
        <v>118</v>
      </c>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9">
        <v>118</v>
      </c>
      <c r="AA123" s="16"/>
      <c r="AB123" s="16"/>
      <c r="AC123" s="16"/>
      <c r="AD123" s="16"/>
      <c r="AE123" s="19">
        <v>118</v>
      </c>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9">
        <v>118</v>
      </c>
      <c r="BE123" s="16"/>
      <c r="BF123" s="19">
        <v>118</v>
      </c>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9">
        <v>118</v>
      </c>
      <c r="CF123" s="18"/>
      <c r="CG123" s="18"/>
      <c r="CH123" s="18"/>
      <c r="CI123" s="18"/>
      <c r="CJ123" s="18"/>
      <c r="CK123" s="24"/>
      <c r="CL123" s="24"/>
    </row>
    <row r="124" spans="1:90" x14ac:dyDescent="0.2">
      <c r="A124" s="19">
        <v>119</v>
      </c>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9">
        <v>119</v>
      </c>
      <c r="AA124" s="16"/>
      <c r="AB124" s="16"/>
      <c r="AC124" s="16"/>
      <c r="AD124" s="16"/>
      <c r="AE124" s="19">
        <v>119</v>
      </c>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9">
        <v>119</v>
      </c>
      <c r="BE124" s="16"/>
      <c r="BF124" s="19">
        <v>119</v>
      </c>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9">
        <v>119</v>
      </c>
      <c r="CF124" s="18"/>
      <c r="CG124" s="18"/>
      <c r="CH124" s="18"/>
      <c r="CI124" s="18"/>
      <c r="CJ124" s="18"/>
      <c r="CK124" s="24"/>
      <c r="CL124" s="24"/>
    </row>
    <row r="125" spans="1:90" x14ac:dyDescent="0.2">
      <c r="A125" s="19">
        <v>120</v>
      </c>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9">
        <v>120</v>
      </c>
      <c r="AA125" s="16"/>
      <c r="AB125" s="16"/>
      <c r="AC125" s="16"/>
      <c r="AD125" s="16"/>
      <c r="AE125" s="19">
        <v>120</v>
      </c>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9">
        <v>120</v>
      </c>
      <c r="BE125" s="16"/>
      <c r="BF125" s="19">
        <v>120</v>
      </c>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9">
        <v>120</v>
      </c>
      <c r="CF125" s="18"/>
      <c r="CG125" s="18"/>
      <c r="CH125" s="18"/>
      <c r="CI125" s="18"/>
      <c r="CJ125" s="18"/>
      <c r="CK125" s="24"/>
      <c r="CL125" s="24"/>
    </row>
    <row r="126" spans="1:90" x14ac:dyDescent="0.2">
      <c r="A126" s="19">
        <v>121</v>
      </c>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9">
        <v>121</v>
      </c>
      <c r="AA126" s="16"/>
      <c r="AB126" s="16"/>
      <c r="AC126" s="16"/>
      <c r="AD126" s="16"/>
      <c r="AE126" s="19">
        <v>121</v>
      </c>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9">
        <v>121</v>
      </c>
      <c r="BE126" s="16"/>
      <c r="BF126" s="19">
        <v>121</v>
      </c>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9">
        <v>121</v>
      </c>
      <c r="CF126" s="18"/>
      <c r="CG126" s="18"/>
      <c r="CH126" s="18"/>
      <c r="CI126" s="18"/>
      <c r="CJ126" s="18"/>
      <c r="CK126" s="24"/>
      <c r="CL126" s="24"/>
    </row>
    <row r="127" spans="1:90" x14ac:dyDescent="0.2">
      <c r="A127" s="19">
        <v>122</v>
      </c>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9">
        <v>122</v>
      </c>
      <c r="AA127" s="16"/>
      <c r="AB127" s="16"/>
      <c r="AC127" s="16"/>
      <c r="AD127" s="16"/>
      <c r="AE127" s="19">
        <v>122</v>
      </c>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9">
        <v>122</v>
      </c>
      <c r="BE127" s="16"/>
      <c r="BF127" s="19">
        <v>122</v>
      </c>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9">
        <v>122</v>
      </c>
      <c r="CF127" s="18"/>
      <c r="CG127" s="18"/>
      <c r="CH127" s="18"/>
      <c r="CI127" s="18"/>
      <c r="CJ127" s="18"/>
      <c r="CK127" s="24"/>
      <c r="CL127" s="24"/>
    </row>
    <row r="128" spans="1:90" x14ac:dyDescent="0.2">
      <c r="A128" s="19">
        <v>123</v>
      </c>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9">
        <v>123</v>
      </c>
      <c r="AA128" s="16"/>
      <c r="AB128" s="16"/>
      <c r="AC128" s="16"/>
      <c r="AD128" s="16"/>
      <c r="AE128" s="19">
        <v>123</v>
      </c>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9">
        <v>123</v>
      </c>
      <c r="BE128" s="16"/>
      <c r="BF128" s="19">
        <v>123</v>
      </c>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9">
        <v>123</v>
      </c>
      <c r="CF128" s="18"/>
      <c r="CG128" s="18"/>
      <c r="CH128" s="18"/>
      <c r="CI128" s="18"/>
      <c r="CJ128" s="18"/>
      <c r="CK128" s="24"/>
      <c r="CL128" s="24"/>
    </row>
    <row r="129" spans="1:90" x14ac:dyDescent="0.2">
      <c r="A129" s="19">
        <v>124</v>
      </c>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9">
        <v>124</v>
      </c>
      <c r="AA129" s="16"/>
      <c r="AB129" s="16"/>
      <c r="AC129" s="16"/>
      <c r="AD129" s="16"/>
      <c r="AE129" s="19">
        <v>124</v>
      </c>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9">
        <v>124</v>
      </c>
      <c r="BE129" s="16"/>
      <c r="BF129" s="19">
        <v>124</v>
      </c>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9">
        <v>124</v>
      </c>
      <c r="CF129" s="18"/>
      <c r="CG129" s="18"/>
      <c r="CH129" s="18"/>
      <c r="CI129" s="18"/>
      <c r="CJ129" s="18"/>
      <c r="CK129" s="24"/>
      <c r="CL129" s="24"/>
    </row>
    <row r="130" spans="1:90" x14ac:dyDescent="0.2">
      <c r="A130" s="19">
        <v>125</v>
      </c>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9">
        <v>125</v>
      </c>
      <c r="AA130" s="16"/>
      <c r="AB130" s="16"/>
      <c r="AC130" s="16"/>
      <c r="AD130" s="16"/>
      <c r="AE130" s="19">
        <v>125</v>
      </c>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9">
        <v>125</v>
      </c>
      <c r="BE130" s="16"/>
      <c r="BF130" s="19">
        <v>125</v>
      </c>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9">
        <v>125</v>
      </c>
      <c r="CF130" s="18"/>
      <c r="CG130" s="18"/>
      <c r="CH130" s="18"/>
      <c r="CI130" s="18"/>
      <c r="CJ130" s="18"/>
      <c r="CK130" s="24"/>
      <c r="CL130" s="24"/>
    </row>
    <row r="131" spans="1:90" x14ac:dyDescent="0.2">
      <c r="A131" s="19">
        <v>126</v>
      </c>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9">
        <v>126</v>
      </c>
      <c r="AA131" s="16"/>
      <c r="AB131" s="16"/>
      <c r="AC131" s="16"/>
      <c r="AD131" s="16"/>
      <c r="AE131" s="19">
        <v>126</v>
      </c>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9">
        <v>126</v>
      </c>
      <c r="BE131" s="16"/>
      <c r="BF131" s="19">
        <v>126</v>
      </c>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9">
        <v>126</v>
      </c>
      <c r="CF131" s="18"/>
      <c r="CG131" s="18"/>
      <c r="CH131" s="18"/>
      <c r="CI131" s="18"/>
      <c r="CJ131" s="18"/>
      <c r="CK131" s="24"/>
      <c r="CL131" s="24"/>
    </row>
    <row r="132" spans="1:90" x14ac:dyDescent="0.2">
      <c r="A132" s="19">
        <v>127</v>
      </c>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9">
        <v>127</v>
      </c>
      <c r="AA132" s="16"/>
      <c r="AB132" s="16"/>
      <c r="AC132" s="16"/>
      <c r="AD132" s="16"/>
      <c r="AE132" s="19">
        <v>127</v>
      </c>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9">
        <v>127</v>
      </c>
      <c r="BE132" s="16"/>
      <c r="BF132" s="19">
        <v>127</v>
      </c>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9">
        <v>127</v>
      </c>
      <c r="CF132" s="18"/>
      <c r="CG132" s="18"/>
      <c r="CH132" s="18"/>
      <c r="CI132" s="18"/>
      <c r="CJ132" s="18"/>
      <c r="CK132" s="24"/>
      <c r="CL132" s="24"/>
    </row>
    <row r="133" spans="1:90" x14ac:dyDescent="0.2">
      <c r="A133" s="19">
        <v>128</v>
      </c>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9">
        <v>128</v>
      </c>
      <c r="AA133" s="16"/>
      <c r="AB133" s="16"/>
      <c r="AC133" s="16"/>
      <c r="AD133" s="16"/>
      <c r="AE133" s="19">
        <v>128</v>
      </c>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9">
        <v>128</v>
      </c>
      <c r="BE133" s="16"/>
      <c r="BF133" s="19">
        <v>128</v>
      </c>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9">
        <v>128</v>
      </c>
      <c r="CF133" s="18"/>
      <c r="CG133" s="18"/>
      <c r="CH133" s="18"/>
      <c r="CI133" s="18"/>
      <c r="CJ133" s="18"/>
      <c r="CK133" s="24"/>
      <c r="CL133" s="24"/>
    </row>
    <row r="134" spans="1:90" x14ac:dyDescent="0.2">
      <c r="A134" s="19">
        <v>129</v>
      </c>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9">
        <v>129</v>
      </c>
      <c r="AA134" s="16"/>
      <c r="AB134" s="16"/>
      <c r="AC134" s="16"/>
      <c r="AD134" s="16"/>
      <c r="AE134" s="19">
        <v>129</v>
      </c>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9">
        <v>129</v>
      </c>
      <c r="BE134" s="16"/>
      <c r="BF134" s="19">
        <v>129</v>
      </c>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9">
        <v>129</v>
      </c>
      <c r="CF134" s="18"/>
      <c r="CG134" s="18"/>
      <c r="CH134" s="18"/>
      <c r="CI134" s="18"/>
      <c r="CJ134" s="18"/>
      <c r="CK134" s="24"/>
      <c r="CL134" s="24"/>
    </row>
    <row r="135" spans="1:90" x14ac:dyDescent="0.2">
      <c r="A135" s="19">
        <v>130</v>
      </c>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9">
        <v>130</v>
      </c>
      <c r="AA135" s="16"/>
      <c r="AB135" s="16"/>
      <c r="AC135" s="16"/>
      <c r="AD135" s="16"/>
      <c r="AE135" s="19">
        <v>130</v>
      </c>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9">
        <v>130</v>
      </c>
      <c r="BE135" s="16"/>
      <c r="BF135" s="19">
        <v>130</v>
      </c>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9">
        <v>130</v>
      </c>
      <c r="CF135" s="18"/>
      <c r="CG135" s="18"/>
      <c r="CH135" s="18"/>
      <c r="CI135" s="18"/>
      <c r="CJ135" s="18"/>
      <c r="CK135" s="24"/>
      <c r="CL135" s="24"/>
    </row>
    <row r="136" spans="1:90" x14ac:dyDescent="0.2">
      <c r="A136" s="19">
        <v>131</v>
      </c>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9">
        <v>131</v>
      </c>
      <c r="AA136" s="16"/>
      <c r="AB136" s="16"/>
      <c r="AC136" s="16"/>
      <c r="AD136" s="16"/>
      <c r="AE136" s="19">
        <v>131</v>
      </c>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9">
        <v>131</v>
      </c>
      <c r="BE136" s="16"/>
      <c r="BF136" s="19">
        <v>131</v>
      </c>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9">
        <v>131</v>
      </c>
      <c r="CF136" s="18"/>
      <c r="CG136" s="18"/>
      <c r="CH136" s="18"/>
      <c r="CI136" s="18"/>
      <c r="CJ136" s="18"/>
      <c r="CK136" s="24"/>
      <c r="CL136" s="24"/>
    </row>
    <row r="137" spans="1:90" x14ac:dyDescent="0.2">
      <c r="A137" s="19">
        <v>132</v>
      </c>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9">
        <v>132</v>
      </c>
      <c r="AA137" s="16"/>
      <c r="AB137" s="16"/>
      <c r="AC137" s="16"/>
      <c r="AD137" s="16"/>
      <c r="AE137" s="19">
        <v>132</v>
      </c>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9">
        <v>132</v>
      </c>
      <c r="BE137" s="16"/>
      <c r="BF137" s="19">
        <v>132</v>
      </c>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9">
        <v>132</v>
      </c>
      <c r="CF137" s="18"/>
      <c r="CG137" s="18"/>
      <c r="CH137" s="18"/>
      <c r="CI137" s="18"/>
      <c r="CJ137" s="18"/>
      <c r="CK137" s="24"/>
      <c r="CL137" s="24"/>
    </row>
    <row r="138" spans="1:90" x14ac:dyDescent="0.2">
      <c r="A138" s="19">
        <v>133</v>
      </c>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9">
        <v>133</v>
      </c>
      <c r="AA138" s="16"/>
      <c r="AB138" s="16"/>
      <c r="AC138" s="16"/>
      <c r="AD138" s="16"/>
      <c r="AE138" s="19">
        <v>133</v>
      </c>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9">
        <v>133</v>
      </c>
      <c r="BE138" s="16"/>
      <c r="BF138" s="19">
        <v>133</v>
      </c>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9">
        <v>133</v>
      </c>
      <c r="CF138" s="18"/>
      <c r="CG138" s="18"/>
      <c r="CH138" s="18"/>
      <c r="CI138" s="18"/>
      <c r="CJ138" s="18"/>
      <c r="CK138" s="24"/>
      <c r="CL138" s="24"/>
    </row>
    <row r="139" spans="1:90" x14ac:dyDescent="0.2">
      <c r="A139" s="19">
        <v>134</v>
      </c>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9">
        <v>134</v>
      </c>
      <c r="AA139" s="16"/>
      <c r="AB139" s="16"/>
      <c r="AC139" s="16"/>
      <c r="AD139" s="16"/>
      <c r="AE139" s="19">
        <v>134</v>
      </c>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9">
        <v>134</v>
      </c>
      <c r="BE139" s="16"/>
      <c r="BF139" s="19">
        <v>134</v>
      </c>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9">
        <v>134</v>
      </c>
      <c r="CF139" s="18"/>
      <c r="CG139" s="18"/>
      <c r="CH139" s="18"/>
      <c r="CI139" s="18"/>
      <c r="CJ139" s="18"/>
      <c r="CK139" s="24"/>
      <c r="CL139" s="24"/>
    </row>
    <row r="140" spans="1:90" x14ac:dyDescent="0.2">
      <c r="A140" s="19">
        <v>135</v>
      </c>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9">
        <v>135</v>
      </c>
      <c r="AA140" s="16"/>
      <c r="AB140" s="16"/>
      <c r="AC140" s="16"/>
      <c r="AD140" s="16"/>
      <c r="AE140" s="19">
        <v>135</v>
      </c>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9">
        <v>135</v>
      </c>
      <c r="BE140" s="16"/>
      <c r="BF140" s="19">
        <v>135</v>
      </c>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9">
        <v>135</v>
      </c>
      <c r="CF140" s="18"/>
      <c r="CG140" s="18"/>
      <c r="CH140" s="18"/>
      <c r="CI140" s="18"/>
      <c r="CJ140" s="18"/>
      <c r="CK140" s="24"/>
      <c r="CL140" s="24"/>
    </row>
    <row r="141" spans="1:90" x14ac:dyDescent="0.2">
      <c r="A141" s="19">
        <v>136</v>
      </c>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9">
        <v>136</v>
      </c>
      <c r="AA141" s="16"/>
      <c r="AB141" s="16"/>
      <c r="AC141" s="16"/>
      <c r="AD141" s="16"/>
      <c r="AE141" s="19">
        <v>136</v>
      </c>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9">
        <v>136</v>
      </c>
      <c r="BE141" s="16"/>
      <c r="BF141" s="19">
        <v>136</v>
      </c>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9">
        <v>136</v>
      </c>
      <c r="CF141" s="18"/>
      <c r="CG141" s="18"/>
      <c r="CH141" s="18"/>
      <c r="CI141" s="18"/>
      <c r="CJ141" s="18"/>
      <c r="CK141" s="24"/>
      <c r="CL141" s="24"/>
    </row>
    <row r="142" spans="1:90" x14ac:dyDescent="0.2">
      <c r="A142" s="19">
        <v>137</v>
      </c>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9">
        <v>137</v>
      </c>
      <c r="AA142" s="16"/>
      <c r="AB142" s="16"/>
      <c r="AC142" s="16"/>
      <c r="AD142" s="16"/>
      <c r="AE142" s="19">
        <v>137</v>
      </c>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9">
        <v>137</v>
      </c>
      <c r="BE142" s="16"/>
      <c r="BF142" s="19">
        <v>137</v>
      </c>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9">
        <v>137</v>
      </c>
      <c r="CF142" s="18"/>
      <c r="CG142" s="18"/>
      <c r="CH142" s="18"/>
      <c r="CI142" s="18"/>
      <c r="CJ142" s="18"/>
      <c r="CK142" s="24"/>
      <c r="CL142" s="24"/>
    </row>
    <row r="143" spans="1:90" x14ac:dyDescent="0.2">
      <c r="A143" s="19">
        <v>138</v>
      </c>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9">
        <v>138</v>
      </c>
      <c r="AA143" s="16"/>
      <c r="AB143" s="16"/>
      <c r="AC143" s="16"/>
      <c r="AD143" s="16"/>
      <c r="AE143" s="19">
        <v>138</v>
      </c>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9">
        <v>138</v>
      </c>
      <c r="BE143" s="16"/>
      <c r="BF143" s="19">
        <v>138</v>
      </c>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9">
        <v>138</v>
      </c>
      <c r="CF143" s="18"/>
      <c r="CG143" s="18"/>
      <c r="CH143" s="18"/>
      <c r="CI143" s="18"/>
      <c r="CJ143" s="18"/>
      <c r="CK143" s="24"/>
      <c r="CL143" s="24"/>
    </row>
    <row r="144" spans="1:90" x14ac:dyDescent="0.2">
      <c r="A144" s="19">
        <v>139</v>
      </c>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9">
        <v>139</v>
      </c>
      <c r="AA144" s="16"/>
      <c r="AB144" s="16"/>
      <c r="AC144" s="16"/>
      <c r="AD144" s="16"/>
      <c r="AE144" s="19">
        <v>139</v>
      </c>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9">
        <v>139</v>
      </c>
      <c r="BE144" s="16"/>
      <c r="BF144" s="19">
        <v>139</v>
      </c>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9">
        <v>139</v>
      </c>
      <c r="CF144" s="18"/>
      <c r="CG144" s="18"/>
      <c r="CH144" s="18"/>
      <c r="CI144" s="18"/>
      <c r="CJ144" s="18"/>
      <c r="CK144" s="24"/>
      <c r="CL144" s="24"/>
    </row>
    <row r="145" spans="1:90" x14ac:dyDescent="0.2">
      <c r="A145" s="19">
        <v>140</v>
      </c>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9">
        <v>140</v>
      </c>
      <c r="AA145" s="16"/>
      <c r="AB145" s="16"/>
      <c r="AC145" s="16"/>
      <c r="AD145" s="16"/>
      <c r="AE145" s="19">
        <v>140</v>
      </c>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9">
        <v>140</v>
      </c>
      <c r="BE145" s="16"/>
      <c r="BF145" s="19">
        <v>140</v>
      </c>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9">
        <v>140</v>
      </c>
      <c r="CF145" s="18"/>
      <c r="CG145" s="18"/>
      <c r="CH145" s="18"/>
      <c r="CI145" s="18"/>
      <c r="CJ145" s="18"/>
      <c r="CK145" s="24"/>
      <c r="CL145" s="24"/>
    </row>
    <row r="146" spans="1:90" x14ac:dyDescent="0.2">
      <c r="A146" s="19">
        <v>141</v>
      </c>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9">
        <v>141</v>
      </c>
      <c r="AA146" s="16"/>
      <c r="AB146" s="16"/>
      <c r="AC146" s="16"/>
      <c r="AD146" s="16"/>
      <c r="AE146" s="19">
        <v>141</v>
      </c>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9">
        <v>141</v>
      </c>
      <c r="BE146" s="16"/>
      <c r="BF146" s="19">
        <v>141</v>
      </c>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9">
        <v>141</v>
      </c>
      <c r="CF146" s="18"/>
      <c r="CG146" s="18"/>
      <c r="CH146" s="18"/>
      <c r="CI146" s="18"/>
      <c r="CJ146" s="18"/>
      <c r="CK146" s="24"/>
      <c r="CL146" s="24"/>
    </row>
    <row r="147" spans="1:90" x14ac:dyDescent="0.2">
      <c r="A147" s="19">
        <v>142</v>
      </c>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9">
        <v>142</v>
      </c>
      <c r="AA147" s="16"/>
      <c r="AB147" s="16"/>
      <c r="AC147" s="16"/>
      <c r="AD147" s="16"/>
      <c r="AE147" s="19">
        <v>142</v>
      </c>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9">
        <v>142</v>
      </c>
      <c r="BE147" s="16"/>
      <c r="BF147" s="19">
        <v>142</v>
      </c>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9">
        <v>142</v>
      </c>
      <c r="CF147" s="18"/>
      <c r="CG147" s="18"/>
      <c r="CH147" s="18"/>
      <c r="CI147" s="18"/>
      <c r="CJ147" s="18"/>
      <c r="CK147" s="24"/>
      <c r="CL147" s="24"/>
    </row>
    <row r="148" spans="1:90" x14ac:dyDescent="0.2">
      <c r="A148" s="19">
        <v>143</v>
      </c>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9">
        <v>143</v>
      </c>
      <c r="AA148" s="16"/>
      <c r="AB148" s="16"/>
      <c r="AC148" s="16"/>
      <c r="AD148" s="16"/>
      <c r="AE148" s="19">
        <v>143</v>
      </c>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9">
        <v>143</v>
      </c>
      <c r="BE148" s="16"/>
      <c r="BF148" s="19">
        <v>143</v>
      </c>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9">
        <v>143</v>
      </c>
      <c r="CF148" s="18"/>
      <c r="CG148" s="18"/>
      <c r="CH148" s="18"/>
      <c r="CI148" s="18"/>
      <c r="CJ148" s="18"/>
      <c r="CK148" s="24"/>
      <c r="CL148" s="24"/>
    </row>
    <row r="149" spans="1:90" x14ac:dyDescent="0.2">
      <c r="A149" s="19">
        <v>144</v>
      </c>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9">
        <v>144</v>
      </c>
      <c r="AA149" s="16"/>
      <c r="AB149" s="16"/>
      <c r="AC149" s="16"/>
      <c r="AD149" s="16"/>
      <c r="AE149" s="19">
        <v>144</v>
      </c>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9">
        <v>144</v>
      </c>
      <c r="BE149" s="16"/>
      <c r="BF149" s="19">
        <v>144</v>
      </c>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9">
        <v>144</v>
      </c>
      <c r="CF149" s="18"/>
      <c r="CG149" s="18"/>
      <c r="CH149" s="18"/>
      <c r="CI149" s="18"/>
      <c r="CJ149" s="18"/>
      <c r="CK149" s="24"/>
      <c r="CL149" s="24"/>
    </row>
    <row r="150" spans="1:90" x14ac:dyDescent="0.2">
      <c r="A150" s="19">
        <v>145</v>
      </c>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9">
        <v>145</v>
      </c>
      <c r="AA150" s="16"/>
      <c r="AB150" s="16"/>
      <c r="AC150" s="16"/>
      <c r="AD150" s="16"/>
      <c r="AE150" s="19">
        <v>145</v>
      </c>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9">
        <v>145</v>
      </c>
      <c r="BE150" s="16"/>
      <c r="BF150" s="19">
        <v>145</v>
      </c>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9">
        <v>145</v>
      </c>
      <c r="CF150" s="18"/>
      <c r="CG150" s="18"/>
      <c r="CH150" s="18"/>
      <c r="CI150" s="18"/>
      <c r="CJ150" s="18"/>
      <c r="CK150" s="24"/>
      <c r="CL150" s="24"/>
    </row>
    <row r="151" spans="1:90" x14ac:dyDescent="0.2">
      <c r="A151" s="19">
        <v>146</v>
      </c>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9">
        <v>146</v>
      </c>
      <c r="AA151" s="16"/>
      <c r="AB151" s="16"/>
      <c r="AC151" s="16"/>
      <c r="AD151" s="16"/>
      <c r="AE151" s="19">
        <v>146</v>
      </c>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9">
        <v>146</v>
      </c>
      <c r="BE151" s="16"/>
      <c r="BF151" s="19">
        <v>146</v>
      </c>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9">
        <v>146</v>
      </c>
      <c r="CF151" s="18"/>
      <c r="CG151" s="18"/>
      <c r="CH151" s="18"/>
      <c r="CI151" s="18"/>
      <c r="CJ151" s="18"/>
      <c r="CK151" s="24"/>
      <c r="CL151" s="24"/>
    </row>
    <row r="152" spans="1:90" x14ac:dyDescent="0.2">
      <c r="A152" s="19">
        <v>147</v>
      </c>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9">
        <v>147</v>
      </c>
      <c r="AA152" s="16"/>
      <c r="AB152" s="16"/>
      <c r="AC152" s="16"/>
      <c r="AD152" s="16"/>
      <c r="AE152" s="19">
        <v>147</v>
      </c>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9">
        <v>147</v>
      </c>
      <c r="BE152" s="16"/>
      <c r="BF152" s="19">
        <v>147</v>
      </c>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9">
        <v>147</v>
      </c>
      <c r="CF152" s="18"/>
      <c r="CG152" s="18"/>
      <c r="CH152" s="18"/>
      <c r="CI152" s="18"/>
      <c r="CJ152" s="18"/>
      <c r="CK152" s="24"/>
      <c r="CL152" s="24"/>
    </row>
    <row r="153" spans="1:90" x14ac:dyDescent="0.2">
      <c r="A153" s="19">
        <v>148</v>
      </c>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9">
        <v>148</v>
      </c>
      <c r="AA153" s="16"/>
      <c r="AB153" s="16"/>
      <c r="AC153" s="16"/>
      <c r="AD153" s="16"/>
      <c r="AE153" s="19">
        <v>148</v>
      </c>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9">
        <v>148</v>
      </c>
      <c r="BE153" s="16"/>
      <c r="BF153" s="19">
        <v>148</v>
      </c>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9">
        <v>148</v>
      </c>
      <c r="CF153" s="18"/>
      <c r="CG153" s="18"/>
      <c r="CH153" s="18"/>
      <c r="CI153" s="18"/>
      <c r="CJ153" s="18"/>
      <c r="CK153" s="24"/>
      <c r="CL153" s="24"/>
    </row>
    <row r="154" spans="1:90" x14ac:dyDescent="0.2">
      <c r="A154" s="19">
        <v>149</v>
      </c>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9">
        <v>149</v>
      </c>
      <c r="AA154" s="16"/>
      <c r="AB154" s="16"/>
      <c r="AC154" s="16"/>
      <c r="AD154" s="16"/>
      <c r="AE154" s="19">
        <v>149</v>
      </c>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9">
        <v>149</v>
      </c>
      <c r="BE154" s="16"/>
      <c r="BF154" s="19">
        <v>149</v>
      </c>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9">
        <v>149</v>
      </c>
      <c r="CF154" s="18"/>
      <c r="CG154" s="18"/>
      <c r="CH154" s="18"/>
      <c r="CI154" s="18"/>
      <c r="CJ154" s="18"/>
      <c r="CK154" s="24"/>
      <c r="CL154" s="24"/>
    </row>
    <row r="155" spans="1:90" x14ac:dyDescent="0.2">
      <c r="A155" s="19">
        <v>150</v>
      </c>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9">
        <v>150</v>
      </c>
      <c r="AA155" s="16"/>
      <c r="AB155" s="16"/>
      <c r="AC155" s="16"/>
      <c r="AD155" s="16"/>
      <c r="AE155" s="19">
        <v>150</v>
      </c>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9">
        <v>150</v>
      </c>
      <c r="BE155" s="16"/>
      <c r="BF155" s="19">
        <v>150</v>
      </c>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9">
        <v>150</v>
      </c>
      <c r="CF155" s="18"/>
      <c r="CG155" s="18"/>
      <c r="CH155" s="18"/>
      <c r="CI155" s="18"/>
      <c r="CJ155" s="18"/>
      <c r="CK155" s="24"/>
      <c r="CL155" s="24"/>
    </row>
    <row r="156" spans="1:90" x14ac:dyDescent="0.2">
      <c r="A156" s="19">
        <v>151</v>
      </c>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9">
        <v>151</v>
      </c>
      <c r="AA156" s="16"/>
      <c r="AB156" s="16"/>
      <c r="AC156" s="16"/>
      <c r="AD156" s="16"/>
      <c r="AE156" s="19">
        <v>151</v>
      </c>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9">
        <v>151</v>
      </c>
      <c r="BE156" s="16"/>
      <c r="BF156" s="19">
        <v>151</v>
      </c>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9">
        <v>151</v>
      </c>
      <c r="CF156" s="18"/>
      <c r="CG156" s="18"/>
      <c r="CH156" s="18"/>
      <c r="CI156" s="18"/>
      <c r="CJ156" s="18"/>
      <c r="CK156" s="24"/>
      <c r="CL156" s="24"/>
    </row>
    <row r="157" spans="1:90" x14ac:dyDescent="0.2">
      <c r="A157" s="19">
        <v>152</v>
      </c>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9">
        <v>152</v>
      </c>
      <c r="AA157" s="16"/>
      <c r="AB157" s="16"/>
      <c r="AC157" s="16"/>
      <c r="AD157" s="16"/>
      <c r="AE157" s="19">
        <v>152</v>
      </c>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9">
        <v>152</v>
      </c>
      <c r="BE157" s="16"/>
      <c r="BF157" s="19">
        <v>152</v>
      </c>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9">
        <v>152</v>
      </c>
      <c r="CF157" s="18"/>
      <c r="CG157" s="18"/>
      <c r="CH157" s="18"/>
      <c r="CI157" s="18"/>
      <c r="CJ157" s="18"/>
      <c r="CK157" s="24"/>
      <c r="CL157" s="24"/>
    </row>
    <row r="158" spans="1:90" x14ac:dyDescent="0.2">
      <c r="A158" s="19">
        <v>153</v>
      </c>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9">
        <v>153</v>
      </c>
      <c r="AA158" s="16"/>
      <c r="AB158" s="16"/>
      <c r="AC158" s="16"/>
      <c r="AD158" s="16"/>
      <c r="AE158" s="19">
        <v>153</v>
      </c>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9">
        <v>153</v>
      </c>
      <c r="BE158" s="16"/>
      <c r="BF158" s="19">
        <v>153</v>
      </c>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9">
        <v>153</v>
      </c>
      <c r="CF158" s="18"/>
      <c r="CG158" s="18"/>
      <c r="CH158" s="18"/>
      <c r="CI158" s="18"/>
      <c r="CJ158" s="18"/>
      <c r="CK158" s="24"/>
      <c r="CL158" s="24"/>
    </row>
    <row r="159" spans="1:90" x14ac:dyDescent="0.2">
      <c r="A159" s="19">
        <v>154</v>
      </c>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9">
        <v>154</v>
      </c>
      <c r="AA159" s="16"/>
      <c r="AB159" s="16"/>
      <c r="AC159" s="16"/>
      <c r="AD159" s="16"/>
      <c r="AE159" s="19">
        <v>154</v>
      </c>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9">
        <v>154</v>
      </c>
      <c r="BE159" s="16"/>
      <c r="BF159" s="19">
        <v>154</v>
      </c>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9">
        <v>154</v>
      </c>
      <c r="CF159" s="18"/>
      <c r="CG159" s="18"/>
      <c r="CH159" s="18"/>
      <c r="CI159" s="18"/>
      <c r="CJ159" s="18"/>
      <c r="CK159" s="24"/>
      <c r="CL159" s="24"/>
    </row>
    <row r="160" spans="1:90" x14ac:dyDescent="0.2">
      <c r="A160" s="19">
        <v>155</v>
      </c>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9">
        <v>155</v>
      </c>
      <c r="AA160" s="16"/>
      <c r="AB160" s="16"/>
      <c r="AC160" s="16"/>
      <c r="AD160" s="16"/>
      <c r="AE160" s="19">
        <v>155</v>
      </c>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9">
        <v>155</v>
      </c>
      <c r="BE160" s="16"/>
      <c r="BF160" s="19">
        <v>155</v>
      </c>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9">
        <v>155</v>
      </c>
      <c r="CF160" s="18"/>
      <c r="CG160" s="18"/>
      <c r="CH160" s="18"/>
      <c r="CI160" s="18"/>
      <c r="CJ160" s="18"/>
      <c r="CK160" s="24"/>
      <c r="CL160" s="24"/>
    </row>
    <row r="161" spans="1:90" x14ac:dyDescent="0.2">
      <c r="A161" s="19">
        <v>156</v>
      </c>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9">
        <v>156</v>
      </c>
      <c r="AA161" s="16"/>
      <c r="AB161" s="16"/>
      <c r="AC161" s="16"/>
      <c r="AD161" s="16"/>
      <c r="AE161" s="19">
        <v>156</v>
      </c>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9">
        <v>156</v>
      </c>
      <c r="BE161" s="16"/>
      <c r="BF161" s="19">
        <v>156</v>
      </c>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9">
        <v>156</v>
      </c>
      <c r="CF161" s="18"/>
      <c r="CG161" s="18"/>
      <c r="CH161" s="18"/>
      <c r="CI161" s="18"/>
      <c r="CJ161" s="18"/>
      <c r="CK161" s="24"/>
      <c r="CL161" s="24"/>
    </row>
    <row r="162" spans="1:90" x14ac:dyDescent="0.2">
      <c r="A162" s="19">
        <v>157</v>
      </c>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9">
        <v>157</v>
      </c>
      <c r="AA162" s="16"/>
      <c r="AB162" s="16"/>
      <c r="AC162" s="16"/>
      <c r="AD162" s="16"/>
      <c r="AE162" s="19">
        <v>157</v>
      </c>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9">
        <v>157</v>
      </c>
      <c r="BE162" s="16"/>
      <c r="BF162" s="19">
        <v>157</v>
      </c>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9">
        <v>157</v>
      </c>
      <c r="CF162" s="18"/>
      <c r="CG162" s="18"/>
      <c r="CH162" s="18"/>
      <c r="CI162" s="18"/>
      <c r="CJ162" s="18"/>
      <c r="CK162" s="24"/>
      <c r="CL162" s="24"/>
    </row>
    <row r="163" spans="1:90" x14ac:dyDescent="0.2">
      <c r="A163" s="19">
        <v>158</v>
      </c>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9">
        <v>158</v>
      </c>
      <c r="AA163" s="16"/>
      <c r="AB163" s="16"/>
      <c r="AC163" s="16"/>
      <c r="AD163" s="16"/>
      <c r="AE163" s="19">
        <v>158</v>
      </c>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9">
        <v>158</v>
      </c>
      <c r="BE163" s="16"/>
      <c r="BF163" s="19">
        <v>158</v>
      </c>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9">
        <v>158</v>
      </c>
      <c r="CF163" s="18"/>
      <c r="CG163" s="18"/>
      <c r="CH163" s="18"/>
      <c r="CI163" s="18"/>
      <c r="CJ163" s="18"/>
      <c r="CK163" s="24"/>
      <c r="CL163" s="24"/>
    </row>
    <row r="164" spans="1:90" x14ac:dyDescent="0.2">
      <c r="A164" s="19">
        <v>159</v>
      </c>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9">
        <v>159</v>
      </c>
      <c r="AA164" s="16"/>
      <c r="AB164" s="16"/>
      <c r="AC164" s="16"/>
      <c r="AD164" s="16"/>
      <c r="AE164" s="19">
        <v>159</v>
      </c>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9">
        <v>159</v>
      </c>
      <c r="BE164" s="16"/>
      <c r="BF164" s="19">
        <v>159</v>
      </c>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9">
        <v>159</v>
      </c>
      <c r="CF164" s="18"/>
      <c r="CG164" s="18"/>
      <c r="CH164" s="18"/>
      <c r="CI164" s="18"/>
      <c r="CJ164" s="18"/>
      <c r="CK164" s="24"/>
      <c r="CL164" s="24"/>
    </row>
    <row r="165" spans="1:90" x14ac:dyDescent="0.2">
      <c r="A165" s="19">
        <v>160</v>
      </c>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9">
        <v>160</v>
      </c>
      <c r="AA165" s="16"/>
      <c r="AB165" s="16"/>
      <c r="AC165" s="16"/>
      <c r="AD165" s="16"/>
      <c r="AE165" s="19">
        <v>160</v>
      </c>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9">
        <v>160</v>
      </c>
      <c r="BE165" s="16"/>
      <c r="BF165" s="19">
        <v>160</v>
      </c>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9">
        <v>160</v>
      </c>
      <c r="CF165" s="18"/>
      <c r="CG165" s="18"/>
      <c r="CH165" s="18"/>
      <c r="CI165" s="18"/>
      <c r="CJ165" s="18"/>
      <c r="CK165" s="24"/>
      <c r="CL165" s="24"/>
    </row>
    <row r="166" spans="1:90" x14ac:dyDescent="0.2">
      <c r="A166" s="19">
        <v>161</v>
      </c>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9">
        <v>161</v>
      </c>
      <c r="AA166" s="16"/>
      <c r="AB166" s="16"/>
      <c r="AC166" s="16"/>
      <c r="AD166" s="16"/>
      <c r="AE166" s="19">
        <v>161</v>
      </c>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9">
        <v>161</v>
      </c>
      <c r="BE166" s="16"/>
      <c r="BF166" s="19">
        <v>161</v>
      </c>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9">
        <v>161</v>
      </c>
      <c r="CF166" s="18"/>
      <c r="CG166" s="18"/>
      <c r="CH166" s="18"/>
      <c r="CI166" s="18"/>
      <c r="CJ166" s="18"/>
      <c r="CK166" s="24"/>
      <c r="CL166" s="24"/>
    </row>
    <row r="167" spans="1:90" x14ac:dyDescent="0.2">
      <c r="A167" s="19">
        <v>162</v>
      </c>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9">
        <v>162</v>
      </c>
      <c r="AA167" s="16"/>
      <c r="AB167" s="16"/>
      <c r="AC167" s="16"/>
      <c r="AD167" s="16"/>
      <c r="AE167" s="19">
        <v>162</v>
      </c>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9">
        <v>162</v>
      </c>
      <c r="BE167" s="16"/>
      <c r="BF167" s="19">
        <v>162</v>
      </c>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9">
        <v>162</v>
      </c>
      <c r="CF167" s="18"/>
      <c r="CG167" s="18"/>
      <c r="CH167" s="18"/>
      <c r="CI167" s="18"/>
      <c r="CJ167" s="18"/>
      <c r="CK167" s="24"/>
      <c r="CL167" s="24"/>
    </row>
    <row r="168" spans="1:90" x14ac:dyDescent="0.2">
      <c r="A168" s="19">
        <v>163</v>
      </c>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9">
        <v>163</v>
      </c>
      <c r="AA168" s="16"/>
      <c r="AB168" s="16"/>
      <c r="AC168" s="16"/>
      <c r="AD168" s="16"/>
      <c r="AE168" s="19">
        <v>163</v>
      </c>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9">
        <v>163</v>
      </c>
      <c r="BE168" s="16"/>
      <c r="BF168" s="19">
        <v>163</v>
      </c>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9">
        <v>163</v>
      </c>
      <c r="CF168" s="18"/>
      <c r="CG168" s="18"/>
      <c r="CH168" s="18"/>
      <c r="CI168" s="18"/>
      <c r="CJ168" s="18"/>
      <c r="CK168" s="24"/>
      <c r="CL168" s="24"/>
    </row>
    <row r="169" spans="1:90" x14ac:dyDescent="0.2">
      <c r="A169" s="19">
        <v>164</v>
      </c>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9">
        <v>164</v>
      </c>
      <c r="AA169" s="16"/>
      <c r="AB169" s="16"/>
      <c r="AC169" s="16"/>
      <c r="AD169" s="16"/>
      <c r="AE169" s="19">
        <v>164</v>
      </c>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9">
        <v>164</v>
      </c>
      <c r="BE169" s="16"/>
      <c r="BF169" s="19">
        <v>164</v>
      </c>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9">
        <v>164</v>
      </c>
      <c r="CF169" s="18"/>
      <c r="CG169" s="18"/>
      <c r="CH169" s="18"/>
      <c r="CI169" s="18"/>
      <c r="CJ169" s="18"/>
      <c r="CK169" s="24"/>
      <c r="CL169" s="24"/>
    </row>
    <row r="170" spans="1:90" x14ac:dyDescent="0.2">
      <c r="A170" s="19">
        <v>165</v>
      </c>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9">
        <v>165</v>
      </c>
      <c r="AA170" s="16"/>
      <c r="AB170" s="16"/>
      <c r="AC170" s="16"/>
      <c r="AD170" s="16"/>
      <c r="AE170" s="19">
        <v>165</v>
      </c>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9">
        <v>165</v>
      </c>
      <c r="BE170" s="16"/>
      <c r="BF170" s="19">
        <v>165</v>
      </c>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9">
        <v>165</v>
      </c>
      <c r="CF170" s="18"/>
      <c r="CG170" s="18"/>
      <c r="CH170" s="18"/>
      <c r="CI170" s="18"/>
      <c r="CJ170" s="18"/>
      <c r="CK170" s="24"/>
      <c r="CL170" s="24"/>
    </row>
    <row r="171" spans="1:90" x14ac:dyDescent="0.2">
      <c r="A171" s="19">
        <v>166</v>
      </c>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9">
        <v>166</v>
      </c>
      <c r="AA171" s="16"/>
      <c r="AB171" s="16"/>
      <c r="AC171" s="16"/>
      <c r="AD171" s="16"/>
      <c r="AE171" s="19">
        <v>166</v>
      </c>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9">
        <v>166</v>
      </c>
      <c r="BE171" s="16"/>
      <c r="BF171" s="19">
        <v>166</v>
      </c>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9">
        <v>166</v>
      </c>
      <c r="CF171" s="18"/>
      <c r="CG171" s="18"/>
      <c r="CH171" s="18"/>
      <c r="CI171" s="18"/>
      <c r="CJ171" s="18"/>
      <c r="CK171" s="24"/>
      <c r="CL171" s="24"/>
    </row>
    <row r="172" spans="1:90" x14ac:dyDescent="0.2">
      <c r="A172" s="19">
        <v>167</v>
      </c>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9">
        <v>167</v>
      </c>
      <c r="AA172" s="16"/>
      <c r="AB172" s="16"/>
      <c r="AC172" s="16"/>
      <c r="AD172" s="16"/>
      <c r="AE172" s="19">
        <v>167</v>
      </c>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9">
        <v>167</v>
      </c>
      <c r="BE172" s="16"/>
      <c r="BF172" s="19">
        <v>167</v>
      </c>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9">
        <v>167</v>
      </c>
      <c r="CF172" s="18"/>
      <c r="CG172" s="18"/>
      <c r="CH172" s="18"/>
      <c r="CI172" s="18"/>
      <c r="CJ172" s="18"/>
      <c r="CK172" s="24"/>
      <c r="CL172" s="24"/>
    </row>
    <row r="173" spans="1:90" x14ac:dyDescent="0.2">
      <c r="A173" s="19">
        <v>168</v>
      </c>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9">
        <v>168</v>
      </c>
      <c r="AA173" s="16"/>
      <c r="AB173" s="16"/>
      <c r="AC173" s="16"/>
      <c r="AD173" s="16"/>
      <c r="AE173" s="19">
        <v>168</v>
      </c>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9">
        <v>168</v>
      </c>
      <c r="BE173" s="16"/>
      <c r="BF173" s="19">
        <v>168</v>
      </c>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9">
        <v>168</v>
      </c>
      <c r="CF173" s="18"/>
      <c r="CG173" s="18"/>
      <c r="CH173" s="18"/>
      <c r="CI173" s="18"/>
      <c r="CJ173" s="18"/>
      <c r="CK173" s="24"/>
      <c r="CL173" s="24"/>
    </row>
    <row r="174" spans="1:90" x14ac:dyDescent="0.2">
      <c r="A174" s="19">
        <v>169</v>
      </c>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9">
        <v>169</v>
      </c>
      <c r="AA174" s="16"/>
      <c r="AB174" s="16"/>
      <c r="AC174" s="16"/>
      <c r="AD174" s="16"/>
      <c r="AE174" s="19">
        <v>169</v>
      </c>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9">
        <v>169</v>
      </c>
      <c r="BE174" s="16"/>
      <c r="BF174" s="19">
        <v>169</v>
      </c>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9">
        <v>169</v>
      </c>
      <c r="CF174" s="18"/>
      <c r="CG174" s="18"/>
      <c r="CH174" s="18"/>
      <c r="CI174" s="18"/>
      <c r="CJ174" s="18"/>
      <c r="CK174" s="24"/>
      <c r="CL174" s="24"/>
    </row>
    <row r="175" spans="1:90" x14ac:dyDescent="0.2">
      <c r="A175" s="19">
        <v>170</v>
      </c>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9">
        <v>170</v>
      </c>
      <c r="AA175" s="16"/>
      <c r="AB175" s="16"/>
      <c r="AC175" s="16"/>
      <c r="AD175" s="16"/>
      <c r="AE175" s="19">
        <v>170</v>
      </c>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9">
        <v>170</v>
      </c>
      <c r="BE175" s="16"/>
      <c r="BF175" s="19">
        <v>170</v>
      </c>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9">
        <v>170</v>
      </c>
      <c r="CF175" s="18"/>
      <c r="CG175" s="18"/>
      <c r="CH175" s="18"/>
      <c r="CI175" s="18"/>
      <c r="CJ175" s="18"/>
      <c r="CK175" s="24"/>
      <c r="CL175" s="24"/>
    </row>
    <row r="176" spans="1:90" x14ac:dyDescent="0.2">
      <c r="A176" s="19">
        <v>171</v>
      </c>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9">
        <v>171</v>
      </c>
      <c r="AA176" s="16"/>
      <c r="AB176" s="16"/>
      <c r="AC176" s="16"/>
      <c r="AD176" s="16"/>
      <c r="AE176" s="19">
        <v>171</v>
      </c>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9">
        <v>171</v>
      </c>
      <c r="BE176" s="16"/>
      <c r="BF176" s="19">
        <v>171</v>
      </c>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9">
        <v>171</v>
      </c>
      <c r="CF176" s="18"/>
      <c r="CG176" s="18"/>
      <c r="CH176" s="18"/>
      <c r="CI176" s="18"/>
      <c r="CJ176" s="18"/>
      <c r="CK176" s="24"/>
      <c r="CL176" s="24"/>
    </row>
    <row r="177" spans="1:90" x14ac:dyDescent="0.2">
      <c r="A177" s="19">
        <v>172</v>
      </c>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9">
        <v>172</v>
      </c>
      <c r="AA177" s="16"/>
      <c r="AB177" s="16"/>
      <c r="AC177" s="16"/>
      <c r="AD177" s="16"/>
      <c r="AE177" s="19">
        <v>172</v>
      </c>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9">
        <v>172</v>
      </c>
      <c r="BE177" s="16"/>
      <c r="BF177" s="19">
        <v>172</v>
      </c>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9">
        <v>172</v>
      </c>
      <c r="CF177" s="18"/>
      <c r="CG177" s="18"/>
      <c r="CH177" s="18"/>
      <c r="CI177" s="18"/>
      <c r="CJ177" s="18"/>
      <c r="CK177" s="24"/>
      <c r="CL177" s="24"/>
    </row>
    <row r="178" spans="1:90" x14ac:dyDescent="0.2">
      <c r="A178" s="19">
        <v>173</v>
      </c>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9">
        <v>173</v>
      </c>
      <c r="AA178" s="16"/>
      <c r="AB178" s="16"/>
      <c r="AC178" s="16"/>
      <c r="AD178" s="16"/>
      <c r="AE178" s="19">
        <v>173</v>
      </c>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9">
        <v>173</v>
      </c>
      <c r="BE178" s="16"/>
      <c r="BF178" s="19">
        <v>173</v>
      </c>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9">
        <v>173</v>
      </c>
      <c r="CF178" s="18"/>
      <c r="CG178" s="18"/>
      <c r="CH178" s="18"/>
      <c r="CI178" s="18"/>
      <c r="CJ178" s="18"/>
      <c r="CK178" s="24"/>
      <c r="CL178" s="24"/>
    </row>
    <row r="179" spans="1:90" x14ac:dyDescent="0.2">
      <c r="A179" s="19">
        <v>174</v>
      </c>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9">
        <v>174</v>
      </c>
      <c r="AA179" s="16"/>
      <c r="AB179" s="16"/>
      <c r="AC179" s="16"/>
      <c r="AD179" s="16"/>
      <c r="AE179" s="19">
        <v>174</v>
      </c>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9">
        <v>174</v>
      </c>
      <c r="BE179" s="16"/>
      <c r="BF179" s="19">
        <v>174</v>
      </c>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9">
        <v>174</v>
      </c>
      <c r="CF179" s="18"/>
      <c r="CG179" s="18"/>
      <c r="CH179" s="18"/>
      <c r="CI179" s="18"/>
      <c r="CJ179" s="18"/>
      <c r="CK179" s="24"/>
      <c r="CL179" s="24"/>
    </row>
    <row r="180" spans="1:90" x14ac:dyDescent="0.2">
      <c r="A180" s="19">
        <v>175</v>
      </c>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9">
        <v>175</v>
      </c>
      <c r="AA180" s="16"/>
      <c r="AB180" s="16"/>
      <c r="AC180" s="16"/>
      <c r="AD180" s="16"/>
      <c r="AE180" s="19">
        <v>175</v>
      </c>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9">
        <v>175</v>
      </c>
      <c r="BE180" s="16"/>
      <c r="BF180" s="19">
        <v>175</v>
      </c>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9">
        <v>175</v>
      </c>
      <c r="CF180" s="18"/>
      <c r="CG180" s="18"/>
      <c r="CH180" s="18"/>
      <c r="CI180" s="18"/>
      <c r="CJ180" s="18"/>
      <c r="CK180" s="24"/>
      <c r="CL180" s="24"/>
    </row>
    <row r="181" spans="1:90" x14ac:dyDescent="0.2">
      <c r="A181" s="19">
        <v>176</v>
      </c>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9">
        <v>176</v>
      </c>
      <c r="AA181" s="16"/>
      <c r="AB181" s="16"/>
      <c r="AC181" s="16"/>
      <c r="AD181" s="16"/>
      <c r="AE181" s="19">
        <v>176</v>
      </c>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9">
        <v>176</v>
      </c>
      <c r="BE181" s="16"/>
      <c r="BF181" s="19">
        <v>176</v>
      </c>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9">
        <v>176</v>
      </c>
      <c r="CF181" s="18"/>
      <c r="CG181" s="18"/>
      <c r="CH181" s="18"/>
      <c r="CI181" s="18"/>
      <c r="CJ181" s="18"/>
      <c r="CK181" s="24"/>
      <c r="CL181" s="24"/>
    </row>
    <row r="182" spans="1:90" x14ac:dyDescent="0.2">
      <c r="A182" s="19">
        <v>177</v>
      </c>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9">
        <v>177</v>
      </c>
      <c r="AA182" s="16"/>
      <c r="AB182" s="16"/>
      <c r="AC182" s="16"/>
      <c r="AD182" s="16"/>
      <c r="AE182" s="19">
        <v>177</v>
      </c>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9">
        <v>177</v>
      </c>
      <c r="BE182" s="16"/>
      <c r="BF182" s="19">
        <v>177</v>
      </c>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9">
        <v>177</v>
      </c>
      <c r="CF182" s="18"/>
      <c r="CG182" s="18"/>
      <c r="CH182" s="18"/>
      <c r="CI182" s="18"/>
      <c r="CJ182" s="18"/>
      <c r="CK182" s="24"/>
      <c r="CL182" s="24"/>
    </row>
    <row r="183" spans="1:90" x14ac:dyDescent="0.2">
      <c r="A183" s="19">
        <v>178</v>
      </c>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9">
        <v>178</v>
      </c>
      <c r="AA183" s="16"/>
      <c r="AB183" s="16"/>
      <c r="AC183" s="16"/>
      <c r="AD183" s="16"/>
      <c r="AE183" s="19">
        <v>178</v>
      </c>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9">
        <v>178</v>
      </c>
      <c r="BE183" s="16"/>
      <c r="BF183" s="19">
        <v>178</v>
      </c>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9">
        <v>178</v>
      </c>
      <c r="CF183" s="18"/>
      <c r="CG183" s="18"/>
      <c r="CH183" s="18"/>
      <c r="CI183" s="18"/>
      <c r="CJ183" s="18"/>
      <c r="CK183" s="24"/>
      <c r="CL183" s="24"/>
    </row>
    <row r="184" spans="1:90" x14ac:dyDescent="0.2">
      <c r="A184" s="19">
        <v>179</v>
      </c>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9">
        <v>179</v>
      </c>
      <c r="AA184" s="16"/>
      <c r="AB184" s="16"/>
      <c r="AC184" s="16"/>
      <c r="AD184" s="16"/>
      <c r="AE184" s="19">
        <v>179</v>
      </c>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9">
        <v>179</v>
      </c>
      <c r="BE184" s="16"/>
      <c r="BF184" s="19">
        <v>179</v>
      </c>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9">
        <v>179</v>
      </c>
      <c r="CF184" s="18"/>
      <c r="CG184" s="18"/>
      <c r="CH184" s="18"/>
      <c r="CI184" s="18"/>
      <c r="CJ184" s="18"/>
      <c r="CK184" s="24"/>
      <c r="CL184" s="24"/>
    </row>
    <row r="185" spans="1:90" x14ac:dyDescent="0.2">
      <c r="A185" s="19">
        <v>180</v>
      </c>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9">
        <v>180</v>
      </c>
      <c r="AA185" s="16"/>
      <c r="AB185" s="16"/>
      <c r="AC185" s="16"/>
      <c r="AD185" s="16"/>
      <c r="AE185" s="19">
        <v>180</v>
      </c>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9">
        <v>180</v>
      </c>
      <c r="BE185" s="16"/>
      <c r="BF185" s="19">
        <v>180</v>
      </c>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9">
        <v>180</v>
      </c>
      <c r="CF185" s="18"/>
      <c r="CG185" s="18"/>
      <c r="CH185" s="18"/>
      <c r="CI185" s="18"/>
      <c r="CJ185" s="18"/>
      <c r="CK185" s="24"/>
      <c r="CL185" s="24"/>
    </row>
    <row r="186" spans="1:90" x14ac:dyDescent="0.2">
      <c r="A186" s="19">
        <v>181</v>
      </c>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9">
        <v>181</v>
      </c>
      <c r="AA186" s="16"/>
      <c r="AB186" s="16"/>
      <c r="AC186" s="16"/>
      <c r="AD186" s="16"/>
      <c r="AE186" s="19">
        <v>181</v>
      </c>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9">
        <v>181</v>
      </c>
      <c r="BE186" s="16"/>
      <c r="BF186" s="19">
        <v>181</v>
      </c>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9">
        <v>181</v>
      </c>
      <c r="CF186" s="18"/>
      <c r="CG186" s="18"/>
      <c r="CH186" s="18"/>
      <c r="CI186" s="18"/>
      <c r="CJ186" s="18"/>
      <c r="CK186" s="24"/>
      <c r="CL186" s="24"/>
    </row>
    <row r="187" spans="1:90" x14ac:dyDescent="0.2">
      <c r="A187" s="19">
        <v>182</v>
      </c>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9">
        <v>182</v>
      </c>
      <c r="AA187" s="16"/>
      <c r="AB187" s="16"/>
      <c r="AC187" s="16"/>
      <c r="AD187" s="16"/>
      <c r="AE187" s="19">
        <v>182</v>
      </c>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9">
        <v>182</v>
      </c>
      <c r="BE187" s="16"/>
      <c r="BF187" s="19">
        <v>182</v>
      </c>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9">
        <v>182</v>
      </c>
      <c r="CF187" s="18"/>
      <c r="CG187" s="18"/>
      <c r="CH187" s="18"/>
      <c r="CI187" s="18"/>
      <c r="CJ187" s="18"/>
      <c r="CK187" s="24"/>
      <c r="CL187" s="24"/>
    </row>
    <row r="188" spans="1:90" x14ac:dyDescent="0.2">
      <c r="A188" s="19">
        <v>183</v>
      </c>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9">
        <v>183</v>
      </c>
      <c r="AA188" s="16"/>
      <c r="AB188" s="16"/>
      <c r="AC188" s="16"/>
      <c r="AD188" s="16"/>
      <c r="AE188" s="19">
        <v>183</v>
      </c>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9">
        <v>183</v>
      </c>
      <c r="BE188" s="16"/>
      <c r="BF188" s="19">
        <v>183</v>
      </c>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9">
        <v>183</v>
      </c>
      <c r="CF188" s="18"/>
      <c r="CG188" s="18"/>
      <c r="CH188" s="18"/>
      <c r="CI188" s="18"/>
      <c r="CJ188" s="18"/>
      <c r="CK188" s="24"/>
      <c r="CL188" s="24"/>
    </row>
    <row r="189" spans="1:90" x14ac:dyDescent="0.2">
      <c r="A189" s="19">
        <v>184</v>
      </c>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9">
        <v>184</v>
      </c>
      <c r="AA189" s="16"/>
      <c r="AB189" s="16"/>
      <c r="AC189" s="16"/>
      <c r="AD189" s="16"/>
      <c r="AE189" s="19">
        <v>184</v>
      </c>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9">
        <v>184</v>
      </c>
      <c r="BE189" s="16"/>
      <c r="BF189" s="19">
        <v>184</v>
      </c>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9">
        <v>184</v>
      </c>
      <c r="CF189" s="18"/>
      <c r="CG189" s="18"/>
      <c r="CH189" s="18"/>
      <c r="CI189" s="18"/>
      <c r="CJ189" s="18"/>
      <c r="CK189" s="24"/>
      <c r="CL189" s="24"/>
    </row>
    <row r="190" spans="1:90" x14ac:dyDescent="0.2">
      <c r="A190" s="19">
        <v>185</v>
      </c>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9">
        <v>185</v>
      </c>
      <c r="AA190" s="16"/>
      <c r="AB190" s="16"/>
      <c r="AC190" s="16"/>
      <c r="AD190" s="16"/>
      <c r="AE190" s="19">
        <v>185</v>
      </c>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9">
        <v>185</v>
      </c>
      <c r="BE190" s="16"/>
      <c r="BF190" s="19">
        <v>185</v>
      </c>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9">
        <v>185</v>
      </c>
      <c r="CF190" s="18"/>
      <c r="CG190" s="18"/>
      <c r="CH190" s="18"/>
      <c r="CI190" s="18"/>
      <c r="CJ190" s="18"/>
      <c r="CK190" s="24"/>
      <c r="CL190" s="24"/>
    </row>
    <row r="191" spans="1:90" x14ac:dyDescent="0.2">
      <c r="A191" s="19">
        <v>186</v>
      </c>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9">
        <v>186</v>
      </c>
      <c r="AA191" s="16"/>
      <c r="AB191" s="16"/>
      <c r="AC191" s="16"/>
      <c r="AD191" s="16"/>
      <c r="AE191" s="19">
        <v>186</v>
      </c>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9">
        <v>186</v>
      </c>
      <c r="BE191" s="16"/>
      <c r="BF191" s="19">
        <v>186</v>
      </c>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9">
        <v>186</v>
      </c>
      <c r="CF191" s="18"/>
      <c r="CG191" s="18"/>
      <c r="CH191" s="18"/>
      <c r="CI191" s="18"/>
      <c r="CJ191" s="18"/>
      <c r="CK191" s="24"/>
      <c r="CL191" s="24"/>
    </row>
    <row r="192" spans="1:90" x14ac:dyDescent="0.2">
      <c r="A192" s="19">
        <v>187</v>
      </c>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9">
        <v>187</v>
      </c>
      <c r="AA192" s="16"/>
      <c r="AB192" s="16"/>
      <c r="AC192" s="16"/>
      <c r="AD192" s="16"/>
      <c r="AE192" s="19">
        <v>187</v>
      </c>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9">
        <v>187</v>
      </c>
      <c r="BE192" s="16"/>
      <c r="BF192" s="19">
        <v>187</v>
      </c>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9">
        <v>187</v>
      </c>
      <c r="CF192" s="18"/>
      <c r="CG192" s="18"/>
      <c r="CH192" s="18"/>
      <c r="CI192" s="18"/>
      <c r="CJ192" s="18"/>
      <c r="CK192" s="24"/>
      <c r="CL192" s="24"/>
    </row>
    <row r="193" spans="1:90" x14ac:dyDescent="0.2">
      <c r="A193" s="19">
        <v>188</v>
      </c>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9">
        <v>188</v>
      </c>
      <c r="AA193" s="16"/>
      <c r="AB193" s="16"/>
      <c r="AC193" s="16"/>
      <c r="AD193" s="16"/>
      <c r="AE193" s="19">
        <v>188</v>
      </c>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9">
        <v>188</v>
      </c>
      <c r="BE193" s="16"/>
      <c r="BF193" s="19">
        <v>188</v>
      </c>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9">
        <v>188</v>
      </c>
      <c r="CF193" s="18"/>
      <c r="CG193" s="18"/>
      <c r="CH193" s="18"/>
      <c r="CI193" s="18"/>
      <c r="CJ193" s="18"/>
      <c r="CK193" s="24"/>
      <c r="CL193" s="24"/>
    </row>
    <row r="194" spans="1:90" x14ac:dyDescent="0.2">
      <c r="A194" s="19">
        <v>189</v>
      </c>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9">
        <v>189</v>
      </c>
      <c r="AA194" s="16"/>
      <c r="AB194" s="16"/>
      <c r="AC194" s="16"/>
      <c r="AD194" s="16"/>
      <c r="AE194" s="19">
        <v>189</v>
      </c>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9">
        <v>189</v>
      </c>
      <c r="BE194" s="16"/>
      <c r="BF194" s="19">
        <v>189</v>
      </c>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9">
        <v>189</v>
      </c>
      <c r="CF194" s="18"/>
      <c r="CG194" s="18"/>
      <c r="CH194" s="18"/>
      <c r="CI194" s="18"/>
      <c r="CJ194" s="18"/>
      <c r="CK194" s="24"/>
      <c r="CL194" s="24"/>
    </row>
    <row r="195" spans="1:90" x14ac:dyDescent="0.2">
      <c r="A195" s="19">
        <v>190</v>
      </c>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9">
        <v>190</v>
      </c>
      <c r="AA195" s="16"/>
      <c r="AB195" s="16"/>
      <c r="AC195" s="16"/>
      <c r="AD195" s="16"/>
      <c r="AE195" s="19">
        <v>190</v>
      </c>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9">
        <v>190</v>
      </c>
      <c r="BE195" s="16"/>
      <c r="BF195" s="19">
        <v>190</v>
      </c>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9">
        <v>190</v>
      </c>
      <c r="CF195" s="18"/>
      <c r="CG195" s="18"/>
      <c r="CH195" s="18"/>
      <c r="CI195" s="18"/>
      <c r="CJ195" s="18"/>
      <c r="CK195" s="24"/>
      <c r="CL195" s="24"/>
    </row>
    <row r="196" spans="1:90" x14ac:dyDescent="0.2">
      <c r="A196" s="19">
        <v>191</v>
      </c>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9">
        <v>191</v>
      </c>
      <c r="AA196" s="16"/>
      <c r="AB196" s="16"/>
      <c r="AC196" s="16"/>
      <c r="AD196" s="16"/>
      <c r="AE196" s="19">
        <v>191</v>
      </c>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9">
        <v>191</v>
      </c>
      <c r="BE196" s="16"/>
      <c r="BF196" s="19">
        <v>191</v>
      </c>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9">
        <v>191</v>
      </c>
      <c r="CF196" s="18"/>
      <c r="CG196" s="18"/>
      <c r="CH196" s="18"/>
      <c r="CI196" s="18"/>
      <c r="CJ196" s="18"/>
      <c r="CK196" s="24"/>
      <c r="CL196" s="24"/>
    </row>
    <row r="197" spans="1:90" x14ac:dyDescent="0.2">
      <c r="A197" s="19">
        <v>192</v>
      </c>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9">
        <v>192</v>
      </c>
      <c r="AA197" s="16"/>
      <c r="AB197" s="16"/>
      <c r="AC197" s="16"/>
      <c r="AD197" s="16"/>
      <c r="AE197" s="19">
        <v>192</v>
      </c>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9">
        <v>192</v>
      </c>
      <c r="BE197" s="16"/>
      <c r="BF197" s="19">
        <v>192</v>
      </c>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9">
        <v>192</v>
      </c>
      <c r="CF197" s="18"/>
      <c r="CG197" s="18"/>
      <c r="CH197" s="18"/>
      <c r="CI197" s="18"/>
      <c r="CJ197" s="18"/>
      <c r="CK197" s="24"/>
      <c r="CL197" s="24"/>
    </row>
    <row r="198" spans="1:90" x14ac:dyDescent="0.2">
      <c r="A198" s="19">
        <v>193</v>
      </c>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9">
        <v>193</v>
      </c>
      <c r="AA198" s="16"/>
      <c r="AB198" s="16"/>
      <c r="AC198" s="16"/>
      <c r="AD198" s="16"/>
      <c r="AE198" s="19">
        <v>193</v>
      </c>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9">
        <v>193</v>
      </c>
      <c r="BE198" s="16"/>
      <c r="BF198" s="19">
        <v>193</v>
      </c>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9">
        <v>193</v>
      </c>
      <c r="CF198" s="18"/>
      <c r="CG198" s="18"/>
      <c r="CH198" s="18"/>
      <c r="CI198" s="18"/>
      <c r="CJ198" s="18"/>
      <c r="CK198" s="24"/>
      <c r="CL198" s="24"/>
    </row>
    <row r="199" spans="1:90" x14ac:dyDescent="0.2">
      <c r="A199" s="19">
        <v>194</v>
      </c>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9">
        <v>194</v>
      </c>
      <c r="AA199" s="16"/>
      <c r="AB199" s="16"/>
      <c r="AC199" s="16"/>
      <c r="AD199" s="16"/>
      <c r="AE199" s="19">
        <v>194</v>
      </c>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9">
        <v>194</v>
      </c>
      <c r="BE199" s="16"/>
      <c r="BF199" s="19">
        <v>194</v>
      </c>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9">
        <v>194</v>
      </c>
      <c r="CF199" s="18"/>
      <c r="CG199" s="18"/>
      <c r="CH199" s="18"/>
      <c r="CI199" s="18"/>
      <c r="CJ199" s="18"/>
      <c r="CK199" s="24"/>
      <c r="CL199" s="24"/>
    </row>
    <row r="200" spans="1:90" x14ac:dyDescent="0.2">
      <c r="A200" s="19">
        <v>195</v>
      </c>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9">
        <v>195</v>
      </c>
      <c r="AA200" s="16"/>
      <c r="AB200" s="16"/>
      <c r="AC200" s="16"/>
      <c r="AD200" s="16"/>
      <c r="AE200" s="19">
        <v>195</v>
      </c>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9">
        <v>195</v>
      </c>
      <c r="BE200" s="16"/>
      <c r="BF200" s="19">
        <v>195</v>
      </c>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9">
        <v>195</v>
      </c>
      <c r="CF200" s="18"/>
      <c r="CG200" s="18"/>
      <c r="CH200" s="18"/>
      <c r="CI200" s="18"/>
      <c r="CJ200" s="18"/>
      <c r="CK200" s="24"/>
      <c r="CL200" s="24"/>
    </row>
    <row r="201" spans="1:90" x14ac:dyDescent="0.2">
      <c r="A201" s="19">
        <v>196</v>
      </c>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9">
        <v>196</v>
      </c>
      <c r="AA201" s="16"/>
      <c r="AB201" s="16"/>
      <c r="AC201" s="16"/>
      <c r="AD201" s="16"/>
      <c r="AE201" s="19">
        <v>196</v>
      </c>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9">
        <v>196</v>
      </c>
      <c r="BE201" s="16"/>
      <c r="BF201" s="19">
        <v>196</v>
      </c>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9">
        <v>196</v>
      </c>
      <c r="CF201" s="18"/>
      <c r="CG201" s="18"/>
      <c r="CH201" s="18"/>
      <c r="CI201" s="18"/>
      <c r="CJ201" s="18"/>
      <c r="CK201" s="24"/>
      <c r="CL201" s="24"/>
    </row>
    <row r="202" spans="1:90" x14ac:dyDescent="0.2">
      <c r="A202" s="19">
        <v>197</v>
      </c>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9">
        <v>197</v>
      </c>
      <c r="AA202" s="16"/>
      <c r="AB202" s="16"/>
      <c r="AC202" s="16"/>
      <c r="AD202" s="16"/>
      <c r="AE202" s="19">
        <v>197</v>
      </c>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9">
        <v>197</v>
      </c>
      <c r="BE202" s="16"/>
      <c r="BF202" s="19">
        <v>197</v>
      </c>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9">
        <v>197</v>
      </c>
      <c r="CF202" s="18"/>
      <c r="CG202" s="18"/>
      <c r="CH202" s="18"/>
      <c r="CI202" s="18"/>
      <c r="CJ202" s="18"/>
      <c r="CK202" s="24"/>
      <c r="CL202" s="24"/>
    </row>
    <row r="203" spans="1:90" x14ac:dyDescent="0.2">
      <c r="A203" s="19">
        <v>198</v>
      </c>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9">
        <v>198</v>
      </c>
      <c r="AA203" s="16"/>
      <c r="AB203" s="16"/>
      <c r="AC203" s="16"/>
      <c r="AD203" s="16"/>
      <c r="AE203" s="19">
        <v>198</v>
      </c>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9">
        <v>198</v>
      </c>
      <c r="BE203" s="16"/>
      <c r="BF203" s="19">
        <v>198</v>
      </c>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9">
        <v>198</v>
      </c>
      <c r="CF203" s="18"/>
      <c r="CG203" s="18"/>
      <c r="CH203" s="18"/>
      <c r="CI203" s="18"/>
      <c r="CJ203" s="18"/>
      <c r="CK203" s="24"/>
      <c r="CL203" s="24"/>
    </row>
    <row r="204" spans="1:90" x14ac:dyDescent="0.2">
      <c r="A204" s="19">
        <v>199</v>
      </c>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9">
        <v>199</v>
      </c>
      <c r="AA204" s="16"/>
      <c r="AB204" s="16"/>
      <c r="AC204" s="16"/>
      <c r="AD204" s="16"/>
      <c r="AE204" s="19">
        <v>199</v>
      </c>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9">
        <v>199</v>
      </c>
      <c r="BE204" s="16"/>
      <c r="BF204" s="19">
        <v>199</v>
      </c>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9">
        <v>199</v>
      </c>
      <c r="CF204" s="18"/>
      <c r="CG204" s="18"/>
      <c r="CH204" s="18"/>
      <c r="CI204" s="18"/>
      <c r="CJ204" s="18"/>
      <c r="CK204" s="24"/>
      <c r="CL204" s="24"/>
    </row>
    <row r="205" spans="1:90" x14ac:dyDescent="0.2">
      <c r="A205" s="19">
        <v>200</v>
      </c>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9">
        <v>200</v>
      </c>
      <c r="AA205" s="16"/>
      <c r="AB205" s="16"/>
      <c r="AC205" s="16"/>
      <c r="AD205" s="16"/>
      <c r="AE205" s="19">
        <v>200</v>
      </c>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9">
        <v>200</v>
      </c>
      <c r="BE205" s="16"/>
      <c r="BF205" s="19">
        <v>200</v>
      </c>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9">
        <v>200</v>
      </c>
      <c r="CF205" s="18"/>
      <c r="CG205" s="18"/>
      <c r="CH205" s="18"/>
      <c r="CI205" s="18"/>
      <c r="CJ205" s="18"/>
      <c r="CK205" s="24"/>
      <c r="CL205" s="24"/>
    </row>
    <row r="206" spans="1:90" x14ac:dyDescent="0.2">
      <c r="A206" s="19">
        <v>201</v>
      </c>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9">
        <v>201</v>
      </c>
      <c r="AA206" s="16"/>
      <c r="AB206" s="16"/>
      <c r="AC206" s="16"/>
      <c r="AD206" s="16"/>
      <c r="AE206" s="19">
        <v>201</v>
      </c>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9">
        <v>201</v>
      </c>
      <c r="BE206" s="16"/>
      <c r="BF206" s="19">
        <v>201</v>
      </c>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9">
        <v>201</v>
      </c>
      <c r="CF206" s="18"/>
      <c r="CG206" s="18"/>
      <c r="CH206" s="18"/>
      <c r="CI206" s="18"/>
      <c r="CJ206" s="18"/>
      <c r="CK206" s="24"/>
      <c r="CL206" s="24"/>
    </row>
    <row r="207" spans="1:90" x14ac:dyDescent="0.2">
      <c r="A207" s="19">
        <v>202</v>
      </c>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9">
        <v>202</v>
      </c>
      <c r="AA207" s="16"/>
      <c r="AB207" s="16"/>
      <c r="AC207" s="16"/>
      <c r="AD207" s="16"/>
      <c r="AE207" s="19">
        <v>202</v>
      </c>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9">
        <v>202</v>
      </c>
      <c r="BE207" s="16"/>
      <c r="BF207" s="19">
        <v>202</v>
      </c>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9">
        <v>202</v>
      </c>
      <c r="CF207" s="18"/>
      <c r="CG207" s="18"/>
      <c r="CH207" s="18"/>
      <c r="CI207" s="18"/>
      <c r="CJ207" s="18"/>
      <c r="CK207" s="24"/>
      <c r="CL207" s="24"/>
    </row>
    <row r="208" spans="1:90" x14ac:dyDescent="0.2">
      <c r="A208" s="19">
        <v>203</v>
      </c>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9">
        <v>203</v>
      </c>
      <c r="AA208" s="16"/>
      <c r="AB208" s="16"/>
      <c r="AC208" s="16"/>
      <c r="AD208" s="16"/>
      <c r="AE208" s="19">
        <v>203</v>
      </c>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9">
        <v>203</v>
      </c>
      <c r="BE208" s="16"/>
      <c r="BF208" s="19">
        <v>203</v>
      </c>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9">
        <v>203</v>
      </c>
      <c r="CF208" s="18"/>
      <c r="CG208" s="18"/>
      <c r="CH208" s="18"/>
      <c r="CI208" s="18"/>
      <c r="CJ208" s="18"/>
      <c r="CK208" s="24"/>
      <c r="CL208" s="24"/>
    </row>
    <row r="209" spans="1:90" x14ac:dyDescent="0.2">
      <c r="A209" s="19">
        <v>204</v>
      </c>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9">
        <v>204</v>
      </c>
      <c r="AA209" s="16"/>
      <c r="AB209" s="16"/>
      <c r="AC209" s="16"/>
      <c r="AD209" s="16"/>
      <c r="AE209" s="19">
        <v>204</v>
      </c>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9">
        <v>204</v>
      </c>
      <c r="BE209" s="16"/>
      <c r="BF209" s="19">
        <v>204</v>
      </c>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9">
        <v>204</v>
      </c>
      <c r="CF209" s="18"/>
      <c r="CG209" s="18"/>
      <c r="CH209" s="18"/>
      <c r="CI209" s="18"/>
      <c r="CJ209" s="18"/>
      <c r="CK209" s="24"/>
      <c r="CL209" s="24"/>
    </row>
    <row r="210" spans="1:90" x14ac:dyDescent="0.2">
      <c r="A210" s="19">
        <v>205</v>
      </c>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9">
        <v>205</v>
      </c>
      <c r="AA210" s="16"/>
      <c r="AB210" s="16"/>
      <c r="AC210" s="16"/>
      <c r="AD210" s="16"/>
      <c r="AE210" s="19">
        <v>205</v>
      </c>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9">
        <v>205</v>
      </c>
      <c r="BE210" s="16"/>
      <c r="BF210" s="19">
        <v>205</v>
      </c>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9">
        <v>205</v>
      </c>
      <c r="CF210" s="18"/>
      <c r="CG210" s="18"/>
      <c r="CH210" s="18"/>
      <c r="CI210" s="18"/>
      <c r="CJ210" s="18"/>
      <c r="CK210" s="24"/>
      <c r="CL210" s="24"/>
    </row>
    <row r="211" spans="1:90" x14ac:dyDescent="0.2">
      <c r="A211" s="19">
        <v>206</v>
      </c>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9">
        <v>206</v>
      </c>
      <c r="AA211" s="16"/>
      <c r="AB211" s="16"/>
      <c r="AC211" s="16"/>
      <c r="AD211" s="16"/>
      <c r="AE211" s="19">
        <v>206</v>
      </c>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9">
        <v>206</v>
      </c>
      <c r="BE211" s="16"/>
      <c r="BF211" s="19">
        <v>206</v>
      </c>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9">
        <v>206</v>
      </c>
      <c r="CF211" s="18"/>
      <c r="CG211" s="18"/>
      <c r="CH211" s="18"/>
      <c r="CI211" s="18"/>
      <c r="CJ211" s="18"/>
      <c r="CK211" s="24"/>
      <c r="CL211" s="24"/>
    </row>
    <row r="212" spans="1:90" x14ac:dyDescent="0.2">
      <c r="A212" s="19">
        <v>207</v>
      </c>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9">
        <v>207</v>
      </c>
      <c r="AA212" s="16"/>
      <c r="AB212" s="16"/>
      <c r="AC212" s="16"/>
      <c r="AD212" s="16"/>
      <c r="AE212" s="19">
        <v>207</v>
      </c>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9">
        <v>207</v>
      </c>
      <c r="BE212" s="16"/>
      <c r="BF212" s="19">
        <v>207</v>
      </c>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9">
        <v>207</v>
      </c>
      <c r="CF212" s="18"/>
      <c r="CG212" s="18"/>
      <c r="CH212" s="18"/>
      <c r="CI212" s="18"/>
      <c r="CJ212" s="18"/>
      <c r="CK212" s="24"/>
      <c r="CL212" s="24"/>
    </row>
    <row r="213" spans="1:90" x14ac:dyDescent="0.2">
      <c r="A213" s="19">
        <v>208</v>
      </c>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9">
        <v>208</v>
      </c>
      <c r="AA213" s="16"/>
      <c r="AB213" s="16"/>
      <c r="AC213" s="16"/>
      <c r="AD213" s="16"/>
      <c r="AE213" s="19">
        <v>208</v>
      </c>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9">
        <v>208</v>
      </c>
      <c r="BE213" s="16"/>
      <c r="BF213" s="19">
        <v>208</v>
      </c>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9">
        <v>208</v>
      </c>
      <c r="CF213" s="18"/>
      <c r="CG213" s="18"/>
      <c r="CH213" s="18"/>
      <c r="CI213" s="18"/>
      <c r="CJ213" s="18"/>
      <c r="CK213" s="24"/>
      <c r="CL213" s="24"/>
    </row>
    <row r="214" spans="1:90" x14ac:dyDescent="0.2">
      <c r="A214" s="19">
        <v>209</v>
      </c>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9">
        <v>209</v>
      </c>
      <c r="AA214" s="16"/>
      <c r="AB214" s="16"/>
      <c r="AC214" s="16"/>
      <c r="AD214" s="16"/>
      <c r="AE214" s="19">
        <v>209</v>
      </c>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9">
        <v>209</v>
      </c>
      <c r="BE214" s="16"/>
      <c r="BF214" s="19">
        <v>209</v>
      </c>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9">
        <v>209</v>
      </c>
      <c r="CF214" s="18"/>
      <c r="CG214" s="18"/>
      <c r="CH214" s="18"/>
      <c r="CI214" s="18"/>
      <c r="CJ214" s="18"/>
      <c r="CK214" s="24"/>
      <c r="CL214" s="24"/>
    </row>
    <row r="215" spans="1:90" x14ac:dyDescent="0.2">
      <c r="A215" s="19">
        <v>210</v>
      </c>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9">
        <v>210</v>
      </c>
      <c r="AA215" s="16"/>
      <c r="AB215" s="16"/>
      <c r="AC215" s="16"/>
      <c r="AD215" s="16"/>
      <c r="AE215" s="19">
        <v>210</v>
      </c>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9">
        <v>210</v>
      </c>
      <c r="BE215" s="16"/>
      <c r="BF215" s="19">
        <v>210</v>
      </c>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9">
        <v>210</v>
      </c>
      <c r="CF215" s="18"/>
      <c r="CG215" s="18"/>
      <c r="CH215" s="18"/>
      <c r="CI215" s="18"/>
      <c r="CJ215" s="18"/>
      <c r="CK215" s="24"/>
      <c r="CL215" s="24"/>
    </row>
    <row r="216" spans="1:90" x14ac:dyDescent="0.2">
      <c r="A216" s="19">
        <v>211</v>
      </c>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9">
        <v>211</v>
      </c>
      <c r="AA216" s="16"/>
      <c r="AB216" s="16"/>
      <c r="AC216" s="16"/>
      <c r="AD216" s="16"/>
      <c r="AE216" s="19">
        <v>211</v>
      </c>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9">
        <v>211</v>
      </c>
      <c r="BE216" s="16"/>
      <c r="BF216" s="19">
        <v>211</v>
      </c>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9">
        <v>211</v>
      </c>
      <c r="CF216" s="18"/>
      <c r="CG216" s="18"/>
      <c r="CH216" s="18"/>
      <c r="CI216" s="18"/>
      <c r="CJ216" s="18"/>
      <c r="CK216" s="24"/>
      <c r="CL216" s="24"/>
    </row>
    <row r="217" spans="1:90" x14ac:dyDescent="0.2">
      <c r="A217" s="19">
        <v>212</v>
      </c>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9">
        <v>212</v>
      </c>
      <c r="AA217" s="16"/>
      <c r="AB217" s="16"/>
      <c r="AC217" s="16"/>
      <c r="AD217" s="16"/>
      <c r="AE217" s="19">
        <v>212</v>
      </c>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9">
        <v>212</v>
      </c>
      <c r="BE217" s="16"/>
      <c r="BF217" s="19">
        <v>212</v>
      </c>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9">
        <v>212</v>
      </c>
      <c r="CF217" s="18"/>
      <c r="CG217" s="18"/>
      <c r="CH217" s="18"/>
      <c r="CI217" s="18"/>
      <c r="CJ217" s="18"/>
      <c r="CK217" s="24"/>
      <c r="CL217" s="24"/>
    </row>
    <row r="218" spans="1:90" x14ac:dyDescent="0.2">
      <c r="A218" s="19">
        <v>213</v>
      </c>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9">
        <v>213</v>
      </c>
      <c r="AA218" s="16"/>
      <c r="AB218" s="16"/>
      <c r="AC218" s="16"/>
      <c r="AD218" s="16"/>
      <c r="AE218" s="19">
        <v>213</v>
      </c>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9">
        <v>213</v>
      </c>
      <c r="BE218" s="16"/>
      <c r="BF218" s="19">
        <v>213</v>
      </c>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9">
        <v>213</v>
      </c>
      <c r="CF218" s="18"/>
      <c r="CG218" s="18"/>
      <c r="CH218" s="18"/>
      <c r="CI218" s="18"/>
      <c r="CJ218" s="18"/>
      <c r="CK218" s="24"/>
      <c r="CL218" s="24"/>
    </row>
    <row r="219" spans="1:90" x14ac:dyDescent="0.2">
      <c r="A219" s="19">
        <v>214</v>
      </c>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9">
        <v>214</v>
      </c>
      <c r="AA219" s="16"/>
      <c r="AB219" s="16"/>
      <c r="AC219" s="16"/>
      <c r="AD219" s="16"/>
      <c r="AE219" s="19">
        <v>214</v>
      </c>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9">
        <v>214</v>
      </c>
      <c r="BE219" s="16"/>
      <c r="BF219" s="19">
        <v>214</v>
      </c>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9">
        <v>214</v>
      </c>
      <c r="CF219" s="18"/>
      <c r="CG219" s="18"/>
      <c r="CH219" s="18"/>
      <c r="CI219" s="18"/>
      <c r="CJ219" s="18"/>
      <c r="CK219" s="24"/>
      <c r="CL219" s="24"/>
    </row>
    <row r="220" spans="1:90" x14ac:dyDescent="0.2">
      <c r="A220" s="19">
        <v>215</v>
      </c>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9">
        <v>215</v>
      </c>
      <c r="AA220" s="16"/>
      <c r="AB220" s="16"/>
      <c r="AC220" s="16"/>
      <c r="AD220" s="16"/>
      <c r="AE220" s="19">
        <v>215</v>
      </c>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9">
        <v>215</v>
      </c>
      <c r="BE220" s="16"/>
      <c r="BF220" s="19">
        <v>215</v>
      </c>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9">
        <v>215</v>
      </c>
      <c r="CF220" s="18"/>
      <c r="CG220" s="18"/>
      <c r="CH220" s="18"/>
      <c r="CI220" s="18"/>
      <c r="CJ220" s="18"/>
      <c r="CK220" s="24"/>
      <c r="CL220" s="24"/>
    </row>
    <row r="221" spans="1:90" x14ac:dyDescent="0.2">
      <c r="A221" s="19">
        <v>216</v>
      </c>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9">
        <v>216</v>
      </c>
      <c r="AA221" s="16"/>
      <c r="AB221" s="16"/>
      <c r="AC221" s="16"/>
      <c r="AD221" s="16"/>
      <c r="AE221" s="19">
        <v>216</v>
      </c>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9">
        <v>216</v>
      </c>
      <c r="BE221" s="16"/>
      <c r="BF221" s="19">
        <v>216</v>
      </c>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9">
        <v>216</v>
      </c>
      <c r="CF221" s="18"/>
      <c r="CG221" s="18"/>
      <c r="CH221" s="18"/>
      <c r="CI221" s="18"/>
      <c r="CJ221" s="18"/>
      <c r="CK221" s="24"/>
      <c r="CL221" s="24"/>
    </row>
    <row r="222" spans="1:90" x14ac:dyDescent="0.2">
      <c r="A222" s="19">
        <v>217</v>
      </c>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9">
        <v>217</v>
      </c>
      <c r="AA222" s="16"/>
      <c r="AB222" s="16"/>
      <c r="AC222" s="16"/>
      <c r="AD222" s="16"/>
      <c r="AE222" s="19">
        <v>217</v>
      </c>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9">
        <v>217</v>
      </c>
      <c r="BE222" s="16"/>
      <c r="BF222" s="19">
        <v>217</v>
      </c>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9">
        <v>217</v>
      </c>
      <c r="CF222" s="18"/>
      <c r="CG222" s="18"/>
      <c r="CH222" s="18"/>
      <c r="CI222" s="18"/>
      <c r="CJ222" s="18"/>
      <c r="CK222" s="24"/>
      <c r="CL222" s="24"/>
    </row>
    <row r="223" spans="1:90" x14ac:dyDescent="0.2">
      <c r="A223" s="19">
        <v>218</v>
      </c>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9">
        <v>218</v>
      </c>
      <c r="AA223" s="16"/>
      <c r="AB223" s="16"/>
      <c r="AC223" s="16"/>
      <c r="AD223" s="16"/>
      <c r="AE223" s="19">
        <v>218</v>
      </c>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9">
        <v>218</v>
      </c>
      <c r="BE223" s="16"/>
      <c r="BF223" s="19">
        <v>218</v>
      </c>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9">
        <v>218</v>
      </c>
      <c r="CF223" s="18"/>
      <c r="CG223" s="18"/>
      <c r="CH223" s="18"/>
      <c r="CI223" s="18"/>
      <c r="CJ223" s="18"/>
      <c r="CK223" s="24"/>
      <c r="CL223" s="24"/>
    </row>
    <row r="224" spans="1:90" x14ac:dyDescent="0.2">
      <c r="A224" s="19">
        <v>219</v>
      </c>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9">
        <v>219</v>
      </c>
      <c r="AA224" s="16"/>
      <c r="AB224" s="16"/>
      <c r="AC224" s="16"/>
      <c r="AD224" s="16"/>
      <c r="AE224" s="19">
        <v>219</v>
      </c>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9">
        <v>219</v>
      </c>
      <c r="BE224" s="16"/>
      <c r="BF224" s="19">
        <v>219</v>
      </c>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9">
        <v>219</v>
      </c>
      <c r="CF224" s="18"/>
      <c r="CG224" s="18"/>
      <c r="CH224" s="18"/>
      <c r="CI224" s="18"/>
      <c r="CJ224" s="18"/>
      <c r="CK224" s="24"/>
      <c r="CL224" s="24"/>
    </row>
    <row r="225" spans="1:90" x14ac:dyDescent="0.2">
      <c r="A225" s="19">
        <v>220</v>
      </c>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9">
        <v>220</v>
      </c>
      <c r="AA225" s="16"/>
      <c r="AB225" s="16"/>
      <c r="AC225" s="16"/>
      <c r="AD225" s="16"/>
      <c r="AE225" s="19">
        <v>220</v>
      </c>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9">
        <v>220</v>
      </c>
      <c r="BE225" s="16"/>
      <c r="BF225" s="19">
        <v>220</v>
      </c>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9">
        <v>220</v>
      </c>
      <c r="CF225" s="18"/>
      <c r="CG225" s="18"/>
      <c r="CH225" s="18"/>
      <c r="CI225" s="18"/>
      <c r="CJ225" s="18"/>
      <c r="CK225" s="24"/>
      <c r="CL225" s="24"/>
    </row>
    <row r="226" spans="1:90" x14ac:dyDescent="0.2">
      <c r="A226" s="19">
        <v>221</v>
      </c>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9">
        <v>221</v>
      </c>
      <c r="AA226" s="16"/>
      <c r="AB226" s="16"/>
      <c r="AC226" s="16"/>
      <c r="AD226" s="16"/>
      <c r="AE226" s="19">
        <v>221</v>
      </c>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9">
        <v>221</v>
      </c>
      <c r="BE226" s="16"/>
      <c r="BF226" s="19">
        <v>221</v>
      </c>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9">
        <v>221</v>
      </c>
      <c r="CF226" s="18"/>
      <c r="CG226" s="18"/>
      <c r="CH226" s="18"/>
      <c r="CI226" s="18"/>
      <c r="CJ226" s="18"/>
      <c r="CK226" s="24"/>
      <c r="CL226" s="24"/>
    </row>
    <row r="227" spans="1:90" x14ac:dyDescent="0.2">
      <c r="A227" s="19">
        <v>222</v>
      </c>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9">
        <v>222</v>
      </c>
      <c r="AA227" s="16"/>
      <c r="AB227" s="16"/>
      <c r="AC227" s="16"/>
      <c r="AD227" s="16"/>
      <c r="AE227" s="19">
        <v>222</v>
      </c>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9">
        <v>222</v>
      </c>
      <c r="BE227" s="16"/>
      <c r="BF227" s="19">
        <v>222</v>
      </c>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9">
        <v>222</v>
      </c>
      <c r="CF227" s="18"/>
      <c r="CG227" s="18"/>
      <c r="CH227" s="18"/>
      <c r="CI227" s="18"/>
      <c r="CJ227" s="18"/>
      <c r="CK227" s="24"/>
      <c r="CL227" s="24"/>
    </row>
    <row r="228" spans="1:90" x14ac:dyDescent="0.2">
      <c r="A228" s="19">
        <v>223</v>
      </c>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9">
        <v>223</v>
      </c>
      <c r="AA228" s="16"/>
      <c r="AB228" s="16"/>
      <c r="AC228" s="16"/>
      <c r="AD228" s="16"/>
      <c r="AE228" s="19">
        <v>223</v>
      </c>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9">
        <v>223</v>
      </c>
      <c r="BE228" s="16"/>
      <c r="BF228" s="19">
        <v>223</v>
      </c>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9">
        <v>223</v>
      </c>
      <c r="CF228" s="18"/>
      <c r="CG228" s="18"/>
      <c r="CH228" s="18"/>
      <c r="CI228" s="18"/>
      <c r="CJ228" s="18"/>
      <c r="CK228" s="24"/>
      <c r="CL228" s="24"/>
    </row>
    <row r="229" spans="1:90" x14ac:dyDescent="0.2">
      <c r="A229" s="19">
        <v>224</v>
      </c>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9">
        <v>224</v>
      </c>
      <c r="AA229" s="16"/>
      <c r="AB229" s="16"/>
      <c r="AC229" s="16"/>
      <c r="AD229" s="16"/>
      <c r="AE229" s="19">
        <v>224</v>
      </c>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9">
        <v>224</v>
      </c>
      <c r="BE229" s="16"/>
      <c r="BF229" s="19">
        <v>224</v>
      </c>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9">
        <v>224</v>
      </c>
      <c r="CF229" s="18"/>
      <c r="CG229" s="18"/>
      <c r="CH229" s="18"/>
      <c r="CI229" s="18"/>
      <c r="CJ229" s="18"/>
      <c r="CK229" s="24"/>
      <c r="CL229" s="24"/>
    </row>
    <row r="230" spans="1:90" x14ac:dyDescent="0.2">
      <c r="A230" s="19">
        <v>225</v>
      </c>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9">
        <v>225</v>
      </c>
      <c r="AA230" s="16"/>
      <c r="AB230" s="16"/>
      <c r="AC230" s="16"/>
      <c r="AD230" s="16"/>
      <c r="AE230" s="19">
        <v>225</v>
      </c>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9">
        <v>225</v>
      </c>
      <c r="BE230" s="16"/>
      <c r="BF230" s="19">
        <v>225</v>
      </c>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9">
        <v>225</v>
      </c>
      <c r="CF230" s="18"/>
      <c r="CG230" s="18"/>
      <c r="CH230" s="18"/>
      <c r="CI230" s="18"/>
      <c r="CJ230" s="18"/>
      <c r="CK230" s="24"/>
      <c r="CL230" s="24"/>
    </row>
    <row r="231" spans="1:90" x14ac:dyDescent="0.2">
      <c r="A231" s="19">
        <v>226</v>
      </c>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9">
        <v>226</v>
      </c>
      <c r="AA231" s="16"/>
      <c r="AB231" s="16"/>
      <c r="AC231" s="16"/>
      <c r="AD231" s="16"/>
      <c r="AE231" s="19">
        <v>226</v>
      </c>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9">
        <v>226</v>
      </c>
      <c r="BE231" s="16"/>
      <c r="BF231" s="19">
        <v>226</v>
      </c>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9">
        <v>226</v>
      </c>
      <c r="CF231" s="18"/>
      <c r="CG231" s="18"/>
      <c r="CH231" s="18"/>
      <c r="CI231" s="18"/>
      <c r="CJ231" s="18"/>
      <c r="CK231" s="24"/>
      <c r="CL231" s="24"/>
    </row>
    <row r="232" spans="1:90" x14ac:dyDescent="0.2">
      <c r="A232" s="19">
        <v>227</v>
      </c>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9">
        <v>227</v>
      </c>
      <c r="AA232" s="16"/>
      <c r="AB232" s="16"/>
      <c r="AC232" s="16"/>
      <c r="AD232" s="16"/>
      <c r="AE232" s="19">
        <v>227</v>
      </c>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9">
        <v>227</v>
      </c>
      <c r="BE232" s="16"/>
      <c r="BF232" s="19">
        <v>227</v>
      </c>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9">
        <v>227</v>
      </c>
      <c r="CF232" s="18"/>
      <c r="CG232" s="18"/>
      <c r="CH232" s="18"/>
      <c r="CI232" s="18"/>
      <c r="CJ232" s="18"/>
      <c r="CK232" s="24"/>
      <c r="CL232" s="24"/>
    </row>
    <row r="233" spans="1:90" x14ac:dyDescent="0.2">
      <c r="A233" s="19">
        <v>228</v>
      </c>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9">
        <v>228</v>
      </c>
      <c r="AA233" s="16"/>
      <c r="AB233" s="16"/>
      <c r="AC233" s="16"/>
      <c r="AD233" s="16"/>
      <c r="AE233" s="19">
        <v>228</v>
      </c>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9">
        <v>228</v>
      </c>
      <c r="BE233" s="16"/>
      <c r="BF233" s="19">
        <v>228</v>
      </c>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9">
        <v>228</v>
      </c>
      <c r="CF233" s="18"/>
      <c r="CG233" s="18"/>
      <c r="CH233" s="18"/>
      <c r="CI233" s="18"/>
      <c r="CJ233" s="18"/>
      <c r="CK233" s="24"/>
      <c r="CL233" s="24"/>
    </row>
    <row r="234" spans="1:90" x14ac:dyDescent="0.2">
      <c r="A234" s="19">
        <v>229</v>
      </c>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9">
        <v>229</v>
      </c>
      <c r="AA234" s="16"/>
      <c r="AB234" s="16"/>
      <c r="AC234" s="16"/>
      <c r="AD234" s="16"/>
      <c r="AE234" s="19">
        <v>229</v>
      </c>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9">
        <v>229</v>
      </c>
      <c r="BE234" s="16"/>
      <c r="BF234" s="19">
        <v>229</v>
      </c>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9">
        <v>229</v>
      </c>
      <c r="CF234" s="18"/>
      <c r="CG234" s="18"/>
      <c r="CH234" s="18"/>
      <c r="CI234" s="18"/>
      <c r="CJ234" s="18"/>
      <c r="CK234" s="24"/>
      <c r="CL234" s="24"/>
    </row>
    <row r="235" spans="1:90" x14ac:dyDescent="0.2">
      <c r="A235" s="19">
        <v>230</v>
      </c>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9">
        <v>230</v>
      </c>
      <c r="AA235" s="16"/>
      <c r="AB235" s="16"/>
      <c r="AC235" s="16"/>
      <c r="AD235" s="16"/>
      <c r="AE235" s="19">
        <v>230</v>
      </c>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9">
        <v>230</v>
      </c>
      <c r="BE235" s="16"/>
      <c r="BF235" s="19">
        <v>230</v>
      </c>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9">
        <v>230</v>
      </c>
      <c r="CF235" s="18"/>
      <c r="CG235" s="18"/>
      <c r="CH235" s="18"/>
      <c r="CI235" s="18"/>
      <c r="CJ235" s="18"/>
      <c r="CK235" s="24"/>
      <c r="CL235" s="24"/>
    </row>
    <row r="236" spans="1:90" x14ac:dyDescent="0.2">
      <c r="A236" s="19">
        <v>231</v>
      </c>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9">
        <v>231</v>
      </c>
      <c r="AA236" s="16"/>
      <c r="AB236" s="16"/>
      <c r="AC236" s="16"/>
      <c r="AD236" s="16"/>
      <c r="AE236" s="19">
        <v>231</v>
      </c>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9">
        <v>231</v>
      </c>
      <c r="BE236" s="16"/>
      <c r="BF236" s="19">
        <v>231</v>
      </c>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9">
        <v>231</v>
      </c>
      <c r="CF236" s="18"/>
      <c r="CG236" s="18"/>
      <c r="CH236" s="18"/>
      <c r="CI236" s="18"/>
      <c r="CJ236" s="18"/>
      <c r="CK236" s="24"/>
      <c r="CL236" s="24"/>
    </row>
    <row r="237" spans="1:90" x14ac:dyDescent="0.2">
      <c r="A237" s="19">
        <v>232</v>
      </c>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9">
        <v>232</v>
      </c>
      <c r="AA237" s="16"/>
      <c r="AB237" s="16"/>
      <c r="AC237" s="16"/>
      <c r="AD237" s="16"/>
      <c r="AE237" s="19">
        <v>232</v>
      </c>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9">
        <v>232</v>
      </c>
      <c r="BE237" s="16"/>
      <c r="BF237" s="19">
        <v>232</v>
      </c>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9">
        <v>232</v>
      </c>
      <c r="CF237" s="18"/>
      <c r="CG237" s="18"/>
      <c r="CH237" s="18"/>
      <c r="CI237" s="18"/>
      <c r="CJ237" s="18"/>
      <c r="CK237" s="24"/>
      <c r="CL237" s="24"/>
    </row>
    <row r="238" spans="1:90" x14ac:dyDescent="0.2">
      <c r="A238" s="19">
        <v>233</v>
      </c>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9">
        <v>233</v>
      </c>
      <c r="AA238" s="16"/>
      <c r="AB238" s="16"/>
      <c r="AC238" s="16"/>
      <c r="AD238" s="16"/>
      <c r="AE238" s="19">
        <v>233</v>
      </c>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9">
        <v>233</v>
      </c>
      <c r="BE238" s="16"/>
      <c r="BF238" s="19">
        <v>233</v>
      </c>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9">
        <v>233</v>
      </c>
      <c r="CF238" s="18"/>
      <c r="CG238" s="18"/>
      <c r="CH238" s="18"/>
      <c r="CI238" s="18"/>
      <c r="CJ238" s="18"/>
      <c r="CK238" s="24"/>
      <c r="CL238" s="24"/>
    </row>
    <row r="239" spans="1:90" x14ac:dyDescent="0.2">
      <c r="A239" s="19">
        <v>234</v>
      </c>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9">
        <v>234</v>
      </c>
      <c r="AA239" s="16"/>
      <c r="AB239" s="16"/>
      <c r="AC239" s="16"/>
      <c r="AD239" s="16"/>
      <c r="AE239" s="19">
        <v>234</v>
      </c>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9">
        <v>234</v>
      </c>
      <c r="BE239" s="16"/>
      <c r="BF239" s="19">
        <v>234</v>
      </c>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9">
        <v>234</v>
      </c>
      <c r="CF239" s="18"/>
      <c r="CG239" s="18"/>
      <c r="CH239" s="18"/>
      <c r="CI239" s="18"/>
      <c r="CJ239" s="18"/>
      <c r="CK239" s="24"/>
      <c r="CL239" s="24"/>
    </row>
    <row r="240" spans="1:90" x14ac:dyDescent="0.2">
      <c r="A240" s="19">
        <v>235</v>
      </c>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9">
        <v>235</v>
      </c>
      <c r="AA240" s="16"/>
      <c r="AB240" s="16"/>
      <c r="AC240" s="16"/>
      <c r="AD240" s="16"/>
      <c r="AE240" s="19">
        <v>235</v>
      </c>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9">
        <v>235</v>
      </c>
      <c r="BE240" s="16"/>
      <c r="BF240" s="19">
        <v>235</v>
      </c>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9">
        <v>235</v>
      </c>
      <c r="CF240" s="18"/>
      <c r="CG240" s="18"/>
      <c r="CH240" s="18"/>
      <c r="CI240" s="18"/>
      <c r="CJ240" s="18"/>
      <c r="CK240" s="24"/>
      <c r="CL240" s="24"/>
    </row>
    <row r="241" spans="1:90" x14ac:dyDescent="0.2">
      <c r="A241" s="19">
        <v>236</v>
      </c>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9">
        <v>236</v>
      </c>
      <c r="AA241" s="16"/>
      <c r="AB241" s="16"/>
      <c r="AC241" s="16"/>
      <c r="AD241" s="16"/>
      <c r="AE241" s="19">
        <v>236</v>
      </c>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9">
        <v>236</v>
      </c>
      <c r="BE241" s="16"/>
      <c r="BF241" s="19">
        <v>236</v>
      </c>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9">
        <v>236</v>
      </c>
      <c r="CF241" s="18"/>
      <c r="CG241" s="18"/>
      <c r="CH241" s="18"/>
      <c r="CI241" s="18"/>
      <c r="CJ241" s="18"/>
      <c r="CK241" s="24"/>
      <c r="CL241" s="24"/>
    </row>
    <row r="242" spans="1:90" x14ac:dyDescent="0.2">
      <c r="A242" s="19">
        <v>237</v>
      </c>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9">
        <v>237</v>
      </c>
      <c r="AA242" s="16"/>
      <c r="AB242" s="16"/>
      <c r="AC242" s="16"/>
      <c r="AD242" s="16"/>
      <c r="AE242" s="19">
        <v>237</v>
      </c>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9">
        <v>237</v>
      </c>
      <c r="BE242" s="16"/>
      <c r="BF242" s="19">
        <v>237</v>
      </c>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9">
        <v>237</v>
      </c>
      <c r="CF242" s="18"/>
      <c r="CG242" s="18"/>
      <c r="CH242" s="18"/>
      <c r="CI242" s="18"/>
      <c r="CJ242" s="18"/>
      <c r="CK242" s="24"/>
      <c r="CL242" s="24"/>
    </row>
    <row r="243" spans="1:90" x14ac:dyDescent="0.2">
      <c r="A243" s="19">
        <v>238</v>
      </c>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9">
        <v>238</v>
      </c>
      <c r="AA243" s="16"/>
      <c r="AB243" s="16"/>
      <c r="AC243" s="16"/>
      <c r="AD243" s="16"/>
      <c r="AE243" s="19">
        <v>238</v>
      </c>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9">
        <v>238</v>
      </c>
      <c r="BE243" s="16"/>
      <c r="BF243" s="19">
        <v>238</v>
      </c>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9">
        <v>238</v>
      </c>
      <c r="CF243" s="18"/>
      <c r="CG243" s="18"/>
      <c r="CH243" s="18"/>
      <c r="CI243" s="18"/>
      <c r="CJ243" s="18"/>
      <c r="CK243" s="24"/>
      <c r="CL243" s="24"/>
    </row>
    <row r="244" spans="1:90" x14ac:dyDescent="0.2">
      <c r="A244" s="19">
        <v>239</v>
      </c>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9">
        <v>239</v>
      </c>
      <c r="AA244" s="16"/>
      <c r="AB244" s="16"/>
      <c r="AC244" s="16"/>
      <c r="AD244" s="16"/>
      <c r="AE244" s="19">
        <v>239</v>
      </c>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9">
        <v>239</v>
      </c>
      <c r="BE244" s="16"/>
      <c r="BF244" s="19">
        <v>239</v>
      </c>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9">
        <v>239</v>
      </c>
      <c r="CF244" s="18"/>
      <c r="CG244" s="18"/>
      <c r="CH244" s="18"/>
      <c r="CI244" s="18"/>
      <c r="CJ244" s="18"/>
      <c r="CK244" s="24"/>
      <c r="CL244" s="24"/>
    </row>
    <row r="245" spans="1:90" x14ac:dyDescent="0.2">
      <c r="A245" s="19">
        <v>240</v>
      </c>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9">
        <v>240</v>
      </c>
      <c r="AA245" s="16"/>
      <c r="AB245" s="16"/>
      <c r="AC245" s="16"/>
      <c r="AD245" s="16"/>
      <c r="AE245" s="19">
        <v>240</v>
      </c>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9">
        <v>240</v>
      </c>
      <c r="BE245" s="16"/>
      <c r="BF245" s="19">
        <v>240</v>
      </c>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9">
        <v>240</v>
      </c>
      <c r="CF245" s="18"/>
      <c r="CG245" s="18"/>
      <c r="CH245" s="18"/>
      <c r="CI245" s="18"/>
      <c r="CJ245" s="18"/>
      <c r="CK245" s="24"/>
      <c r="CL245"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I299"/>
  <sheetViews>
    <sheetView showGridLines="0" topLeftCell="B1" workbookViewId="0">
      <selection activeCell="N14" sqref="N14"/>
    </sheetView>
  </sheetViews>
  <sheetFormatPr baseColWidth="10" defaultColWidth="10.83203125" defaultRowHeight="15" x14ac:dyDescent="0.2"/>
  <cols>
    <col min="1" max="1" width="10.83203125" style="20"/>
    <col min="2" max="2" width="10.83203125" style="21"/>
    <col min="3" max="16384" width="10.83203125" style="20"/>
  </cols>
  <sheetData>
    <row r="1" spans="1:87" x14ac:dyDescent="0.2">
      <c r="B1" s="21" t="s">
        <v>116</v>
      </c>
      <c r="C1" s="20">
        <v>3.883283</v>
      </c>
      <c r="D1" s="20">
        <v>3.6316359999999999</v>
      </c>
      <c r="E1" s="20">
        <v>3.690229</v>
      </c>
      <c r="F1" s="20">
        <v>4.198442</v>
      </c>
      <c r="G1" s="20">
        <v>4.4055569999999999</v>
      </c>
      <c r="H1" s="20">
        <v>1.947776</v>
      </c>
      <c r="I1" s="20">
        <v>1.978844</v>
      </c>
      <c r="J1" s="20">
        <v>2.160247</v>
      </c>
      <c r="K1" s="20">
        <v>3.6121620000000001</v>
      </c>
      <c r="L1" s="20">
        <v>3.9027980000000002</v>
      </c>
      <c r="M1" s="20">
        <v>3.9908480000000002</v>
      </c>
      <c r="N1" s="20">
        <v>4.5834010000000003</v>
      </c>
      <c r="O1" s="20">
        <v>4.7063470000000001</v>
      </c>
      <c r="P1" s="20">
        <v>0.57737119999999997</v>
      </c>
      <c r="Q1" s="20">
        <v>0.87289110000000003</v>
      </c>
      <c r="R1" s="20">
        <v>1.129734</v>
      </c>
      <c r="S1" s="20">
        <v>7</v>
      </c>
      <c r="T1" s="20">
        <v>6.5</v>
      </c>
      <c r="U1" s="20">
        <v>7.5</v>
      </c>
      <c r="V1" s="20">
        <v>8</v>
      </c>
      <c r="W1" s="20">
        <v>4.0882399999999999</v>
      </c>
      <c r="X1" s="20">
        <v>1.9511000000000001</v>
      </c>
      <c r="Y1" s="20">
        <v>3.9883000000000002</v>
      </c>
      <c r="Z1" s="20">
        <v>0.38429999999999997</v>
      </c>
    </row>
    <row r="2" spans="1:87" x14ac:dyDescent="0.2">
      <c r="B2" s="21" t="s">
        <v>115</v>
      </c>
      <c r="C2" s="20">
        <v>0.48732009999999998</v>
      </c>
      <c r="D2" s="20">
        <v>1.8204819999999999</v>
      </c>
      <c r="E2" s="20">
        <v>3.6424759999999998</v>
      </c>
      <c r="F2" s="20">
        <v>1.807326</v>
      </c>
      <c r="G2" s="20">
        <v>3.5640849999999999</v>
      </c>
      <c r="H2" s="20">
        <v>0.56072889999999997</v>
      </c>
      <c r="I2" s="20">
        <v>1.86696</v>
      </c>
      <c r="J2" s="20">
        <v>3.77678</v>
      </c>
      <c r="K2" s="20">
        <v>0.54775830000000003</v>
      </c>
      <c r="L2" s="20">
        <v>1.822762</v>
      </c>
      <c r="M2" s="20">
        <v>3.4611610000000002</v>
      </c>
      <c r="N2" s="20">
        <v>1.783304</v>
      </c>
      <c r="O2" s="20">
        <v>3.395165</v>
      </c>
      <c r="P2" s="20">
        <v>0.54530679999999998</v>
      </c>
      <c r="Q2" s="20">
        <v>1.9462060000000001</v>
      </c>
      <c r="R2" s="20">
        <v>3.9742950000000001</v>
      </c>
      <c r="S2" s="20">
        <v>0</v>
      </c>
      <c r="T2" s="20">
        <v>0</v>
      </c>
      <c r="U2" s="20">
        <v>0</v>
      </c>
      <c r="V2" s="20">
        <v>0</v>
      </c>
      <c r="W2" s="20">
        <v>8.3333333333333329E-2</v>
      </c>
      <c r="X2" s="20">
        <v>8.3333333333333329E-2</v>
      </c>
      <c r="Y2" s="20">
        <v>8.3333333333333329E-2</v>
      </c>
      <c r="Z2" s="20">
        <v>8.3333333333333329E-2</v>
      </c>
    </row>
    <row r="3" spans="1:87" x14ac:dyDescent="0.2">
      <c r="B3" s="21" t="s">
        <v>80</v>
      </c>
      <c r="C3" s="20">
        <v>1</v>
      </c>
      <c r="D3" s="20">
        <v>1</v>
      </c>
      <c r="E3" s="20">
        <v>1</v>
      </c>
      <c r="F3" s="20">
        <v>1</v>
      </c>
      <c r="G3" s="20">
        <v>1</v>
      </c>
      <c r="H3" s="20">
        <v>2</v>
      </c>
      <c r="I3" s="20">
        <v>2</v>
      </c>
      <c r="J3" s="20">
        <v>2</v>
      </c>
      <c r="K3" s="20">
        <v>3</v>
      </c>
      <c r="L3" s="20">
        <v>3</v>
      </c>
      <c r="M3" s="20">
        <v>3</v>
      </c>
      <c r="N3" s="20">
        <v>3</v>
      </c>
      <c r="O3" s="20">
        <v>3</v>
      </c>
      <c r="P3" s="20">
        <v>4</v>
      </c>
      <c r="Q3" s="20">
        <v>4</v>
      </c>
      <c r="R3" s="20">
        <v>4</v>
      </c>
      <c r="S3" s="20">
        <v>1</v>
      </c>
      <c r="T3" s="20">
        <v>2</v>
      </c>
      <c r="U3" s="20">
        <v>3</v>
      </c>
      <c r="V3" s="20">
        <v>4</v>
      </c>
      <c r="W3" s="20">
        <v>1</v>
      </c>
      <c r="X3" s="20">
        <v>2</v>
      </c>
      <c r="Y3" s="20">
        <v>3</v>
      </c>
      <c r="Z3" s="20">
        <v>4</v>
      </c>
      <c r="AA3" s="20">
        <v>1</v>
      </c>
      <c r="AB3" s="20">
        <v>2</v>
      </c>
      <c r="AC3" s="20">
        <v>3</v>
      </c>
      <c r="AD3" s="20">
        <v>4</v>
      </c>
      <c r="AF3" s="22">
        <f>(1+AF5)^12-1</f>
        <v>1.8573900023624024E-2</v>
      </c>
      <c r="AG3" s="22">
        <f t="shared" ref="AG3:BG3" si="0">(1+AG5)^12-1</f>
        <v>2.1228669119849775E-2</v>
      </c>
      <c r="AH3" s="22">
        <f t="shared" si="0"/>
        <v>2.9280001423267255E-2</v>
      </c>
      <c r="AI3" s="22">
        <f t="shared" si="0"/>
        <v>3.2267560555329089E-2</v>
      </c>
      <c r="AJ3" s="22">
        <f t="shared" si="0"/>
        <v>4.1320511503990742E-2</v>
      </c>
      <c r="AK3" s="22">
        <f t="shared" si="0"/>
        <v>8.9538930977988151E-3</v>
      </c>
      <c r="AL3" s="22">
        <f t="shared" si="0"/>
        <v>1.0424292927797563E-2</v>
      </c>
      <c r="AM3" s="22">
        <f t="shared" si="0"/>
        <v>1.5984456858278318E-2</v>
      </c>
      <c r="AN3" s="22">
        <f t="shared" si="0"/>
        <v>1.6534659932049944E-2</v>
      </c>
      <c r="AO3" s="22">
        <f t="shared" si="0"/>
        <v>2.0441471174454051E-2</v>
      </c>
      <c r="AP3" s="22">
        <f t="shared" si="0"/>
        <v>2.6257027837796709E-2</v>
      </c>
      <c r="AQ3" s="22">
        <f t="shared" si="0"/>
        <v>3.3912762090645199E-2</v>
      </c>
      <c r="AR3" s="22">
        <f t="shared" si="0"/>
        <v>4.0215610535899282E-2</v>
      </c>
      <c r="AS3" s="22">
        <f t="shared" si="0"/>
        <v>7.4330002730360611E-4</v>
      </c>
      <c r="AT3" s="22">
        <f t="shared" si="0"/>
        <v>1.6699802710924416E-3</v>
      </c>
      <c r="AU3" s="22">
        <f t="shared" si="0"/>
        <v>4.080322844195905E-3</v>
      </c>
      <c r="AV3" s="22">
        <f t="shared" si="0"/>
        <v>0.11592139395451762</v>
      </c>
      <c r="AW3" s="22">
        <f t="shared" si="0"/>
        <v>3.9265721020454558E-2</v>
      </c>
      <c r="AX3" s="22">
        <f t="shared" si="0"/>
        <v>3.5817997791250056E-2</v>
      </c>
      <c r="AY3" s="22">
        <f t="shared" si="0"/>
        <v>7.9787953077035567E-2</v>
      </c>
      <c r="AZ3" s="22">
        <f t="shared" si="0"/>
        <v>1.8931858324145345E-2</v>
      </c>
      <c r="BA3" s="22">
        <f t="shared" si="0"/>
        <v>9.2134627924602697E-3</v>
      </c>
      <c r="BB3" s="22">
        <f t="shared" si="0"/>
        <v>1.8654969736042304E-2</v>
      </c>
      <c r="BC3" s="22">
        <f t="shared" si="0"/>
        <v>-5.9438801064159996E-4</v>
      </c>
      <c r="BD3" s="22">
        <f t="shared" si="0"/>
        <v>0</v>
      </c>
      <c r="BE3" s="22">
        <f t="shared" si="0"/>
        <v>2.9920938945806608E-3</v>
      </c>
      <c r="BF3" s="22">
        <f t="shared" si="0"/>
        <v>-9.7675090849843604E-3</v>
      </c>
      <c r="BG3" s="22">
        <f t="shared" si="0"/>
        <v>-8.5965220877355364E-3</v>
      </c>
      <c r="BH3" s="22">
        <f t="shared" ref="BH3:BM3" si="1">(1+BH5)^12-1</f>
        <v>0</v>
      </c>
      <c r="BI3" s="22">
        <f t="shared" si="1"/>
        <v>0</v>
      </c>
      <c r="BJ3" s="22">
        <f t="shared" si="1"/>
        <v>0</v>
      </c>
      <c r="BK3" s="22">
        <f t="shared" si="1"/>
        <v>0</v>
      </c>
      <c r="BL3" s="22">
        <f t="shared" si="1"/>
        <v>0</v>
      </c>
      <c r="BM3" s="22">
        <f t="shared" si="1"/>
        <v>0</v>
      </c>
      <c r="BN3" s="22">
        <f t="shared" ref="BN3:CI3" si="2">(1+BN5)^12-1</f>
        <v>0</v>
      </c>
      <c r="BO3" s="22">
        <f t="shared" si="2"/>
        <v>0</v>
      </c>
      <c r="BP3" s="22">
        <f t="shared" si="2"/>
        <v>0</v>
      </c>
      <c r="BQ3" s="22">
        <f t="shared" si="2"/>
        <v>0</v>
      </c>
      <c r="BR3" s="22">
        <f t="shared" si="2"/>
        <v>0</v>
      </c>
      <c r="BS3" s="22">
        <f t="shared" si="2"/>
        <v>0</v>
      </c>
      <c r="BT3" s="22">
        <f t="shared" si="2"/>
        <v>0</v>
      </c>
      <c r="BU3" s="22">
        <f t="shared" si="2"/>
        <v>0</v>
      </c>
      <c r="BV3" s="22">
        <f t="shared" si="2"/>
        <v>0</v>
      </c>
      <c r="BW3" s="22">
        <f t="shared" si="2"/>
        <v>0</v>
      </c>
      <c r="BX3" s="22">
        <f t="shared" si="2"/>
        <v>0</v>
      </c>
      <c r="BY3" s="22">
        <f t="shared" si="2"/>
        <v>0</v>
      </c>
      <c r="BZ3" s="22">
        <f t="shared" si="2"/>
        <v>0</v>
      </c>
      <c r="CA3" s="22">
        <f t="shared" si="2"/>
        <v>0</v>
      </c>
      <c r="CB3" s="22">
        <f t="shared" si="2"/>
        <v>0</v>
      </c>
      <c r="CC3" s="22">
        <f t="shared" si="2"/>
        <v>0</v>
      </c>
      <c r="CD3" s="22">
        <f t="shared" si="2"/>
        <v>0</v>
      </c>
      <c r="CE3" s="22">
        <f t="shared" si="2"/>
        <v>0</v>
      </c>
      <c r="CF3" s="22">
        <f t="shared" si="2"/>
        <v>0</v>
      </c>
      <c r="CG3" s="22">
        <f t="shared" si="2"/>
        <v>0</v>
      </c>
      <c r="CH3" s="22">
        <f t="shared" si="2"/>
        <v>0</v>
      </c>
      <c r="CI3" s="22">
        <f t="shared" si="2"/>
        <v>0</v>
      </c>
    </row>
    <row r="4" spans="1:87" x14ac:dyDescent="0.2">
      <c r="B4" s="21" t="s">
        <v>134</v>
      </c>
      <c r="C4" s="20" t="s">
        <v>73</v>
      </c>
      <c r="D4" s="20" t="s">
        <v>73</v>
      </c>
      <c r="E4" s="20" t="s">
        <v>73</v>
      </c>
      <c r="F4" s="20" t="s">
        <v>73</v>
      </c>
      <c r="G4" s="20" t="s">
        <v>73</v>
      </c>
      <c r="H4" s="20" t="s">
        <v>73</v>
      </c>
      <c r="I4" s="20" t="s">
        <v>73</v>
      </c>
      <c r="J4" s="20" t="s">
        <v>73</v>
      </c>
      <c r="K4" s="20" t="s">
        <v>73</v>
      </c>
      <c r="L4" s="20" t="s">
        <v>73</v>
      </c>
      <c r="M4" s="20" t="s">
        <v>73</v>
      </c>
      <c r="N4" s="20" t="s">
        <v>73</v>
      </c>
      <c r="O4" s="20" t="s">
        <v>73</v>
      </c>
      <c r="P4" s="20" t="s">
        <v>73</v>
      </c>
      <c r="Q4" s="20" t="s">
        <v>73</v>
      </c>
      <c r="R4" s="20" t="s">
        <v>73</v>
      </c>
      <c r="S4" s="20" t="s">
        <v>73</v>
      </c>
      <c r="T4" s="20" t="s">
        <v>73</v>
      </c>
      <c r="U4" s="20" t="s">
        <v>73</v>
      </c>
      <c r="V4" s="20" t="s">
        <v>73</v>
      </c>
      <c r="W4" s="20" t="s">
        <v>72</v>
      </c>
      <c r="X4" s="20" t="s">
        <v>72</v>
      </c>
      <c r="Y4" s="20" t="s">
        <v>72</v>
      </c>
      <c r="Z4" s="20" t="s">
        <v>72</v>
      </c>
      <c r="AA4" s="20" t="s">
        <v>74</v>
      </c>
      <c r="AB4" s="20" t="s">
        <v>74</v>
      </c>
      <c r="AC4" s="20" t="s">
        <v>74</v>
      </c>
      <c r="AD4" s="20" t="s">
        <v>74</v>
      </c>
      <c r="AF4" s="22">
        <f>AF6*SQRT(12)</f>
        <v>6.2717021356323522E-3</v>
      </c>
      <c r="AG4" s="22">
        <f t="shared" ref="AG4:BG4" si="3">AG6*SQRT(12)</f>
        <v>1.4536778488918867E-2</v>
      </c>
      <c r="AH4" s="22">
        <f t="shared" si="3"/>
        <v>3.2480382091548222E-2</v>
      </c>
      <c r="AI4" s="22">
        <f t="shared" si="3"/>
        <v>2.484124917415451E-2</v>
      </c>
      <c r="AJ4" s="22">
        <f t="shared" si="3"/>
        <v>4.0582592214317266E-2</v>
      </c>
      <c r="AK4" s="22">
        <f t="shared" si="3"/>
        <v>5.5273211150516054E-3</v>
      </c>
      <c r="AL4" s="22">
        <f t="shared" si="3"/>
        <v>1.264830336964431E-2</v>
      </c>
      <c r="AM4" s="22">
        <f t="shared" si="3"/>
        <v>2.7007232277741579E-2</v>
      </c>
      <c r="AN4" s="22">
        <f t="shared" si="3"/>
        <v>6.5834593083236928E-3</v>
      </c>
      <c r="AO4" s="22">
        <f t="shared" si="3"/>
        <v>1.7115261661429636E-2</v>
      </c>
      <c r="AP4" s="22">
        <f t="shared" si="3"/>
        <v>3.3175267050976863E-2</v>
      </c>
      <c r="AQ4" s="22">
        <f t="shared" si="3"/>
        <v>2.4482802447907813E-2</v>
      </c>
      <c r="AR4" s="22">
        <f t="shared" si="3"/>
        <v>4.385950000607354E-2</v>
      </c>
      <c r="AS4" s="22">
        <f t="shared" si="3"/>
        <v>1.0430707926673386E-3</v>
      </c>
      <c r="AT4" s="22">
        <f t="shared" si="3"/>
        <v>3.8716628810762316E-3</v>
      </c>
      <c r="AU4" s="22">
        <f t="shared" si="3"/>
        <v>9.819264625118708E-3</v>
      </c>
      <c r="AV4" s="22">
        <f t="shared" si="3"/>
        <v>0.15112179477970702</v>
      </c>
      <c r="AW4" s="22">
        <f t="shared" si="3"/>
        <v>0.17066997150248883</v>
      </c>
      <c r="AX4" s="22">
        <f t="shared" si="3"/>
        <v>0.12964439559713234</v>
      </c>
      <c r="AY4" s="22">
        <f t="shared" si="3"/>
        <v>0.18303706723863247</v>
      </c>
      <c r="AZ4" s="22">
        <f t="shared" si="3"/>
        <v>5.7514439838474577E-3</v>
      </c>
      <c r="BA4" s="22">
        <f t="shared" si="3"/>
        <v>4.9485274746051845E-3</v>
      </c>
      <c r="BB4" s="22">
        <f t="shared" si="3"/>
        <v>6.0553219875064531E-3</v>
      </c>
      <c r="BC4" s="22">
        <f t="shared" si="3"/>
        <v>1.152687700220614E-3</v>
      </c>
      <c r="BD4" s="22">
        <f t="shared" si="3"/>
        <v>0</v>
      </c>
      <c r="BE4" s="22">
        <f t="shared" si="3"/>
        <v>9.1915760894588763E-2</v>
      </c>
      <c r="BF4" s="22">
        <f t="shared" si="3"/>
        <v>8.6955358743119618E-2</v>
      </c>
      <c r="BG4" s="22">
        <f t="shared" si="3"/>
        <v>9.5993675362000708E-2</v>
      </c>
      <c r="BH4" s="22">
        <f t="shared" ref="BH4:BM4" si="4">BH6*SQRT(12)</f>
        <v>6.271702135632354E-3</v>
      </c>
      <c r="BI4" s="22">
        <f t="shared" si="4"/>
        <v>1.4536778488918871E-2</v>
      </c>
      <c r="BJ4" s="22">
        <f t="shared" si="4"/>
        <v>3.2480382091548209E-2</v>
      </c>
      <c r="BK4" s="22">
        <f t="shared" si="4"/>
        <v>2.4841249174154506E-2</v>
      </c>
      <c r="BL4" s="22">
        <f t="shared" si="4"/>
        <v>4.0582592214317266E-2</v>
      </c>
      <c r="BM4" s="22">
        <f t="shared" si="4"/>
        <v>5.5273211150516045E-3</v>
      </c>
      <c r="BN4" s="22">
        <f t="shared" ref="BN4:CI4" si="5">BN6*SQRT(12)</f>
        <v>1.2648303369644315E-2</v>
      </c>
      <c r="BO4" s="22">
        <f t="shared" si="5"/>
        <v>2.7007232277741579E-2</v>
      </c>
      <c r="BP4" s="22">
        <f t="shared" si="5"/>
        <v>6.5834593083236911E-3</v>
      </c>
      <c r="BQ4" s="22">
        <f t="shared" si="5"/>
        <v>1.7115261661429636E-2</v>
      </c>
      <c r="BR4" s="22">
        <f t="shared" si="5"/>
        <v>3.3175267050976849E-2</v>
      </c>
      <c r="BS4" s="22">
        <f t="shared" si="5"/>
        <v>2.4482802447907809E-2</v>
      </c>
      <c r="BT4" s="22">
        <f t="shared" si="5"/>
        <v>4.385950000607354E-2</v>
      </c>
      <c r="BU4" s="22">
        <f t="shared" si="5"/>
        <v>1.0430707926673386E-3</v>
      </c>
      <c r="BV4" s="22">
        <f t="shared" si="5"/>
        <v>3.8716628810762325E-3</v>
      </c>
      <c r="BW4" s="22">
        <f t="shared" si="5"/>
        <v>9.8192646251187097E-3</v>
      </c>
      <c r="BX4" s="22">
        <f t="shared" si="5"/>
        <v>0.15112179477970702</v>
      </c>
      <c r="BY4" s="22">
        <f t="shared" si="5"/>
        <v>0.17066997150248886</v>
      </c>
      <c r="BZ4" s="22">
        <f t="shared" si="5"/>
        <v>0.12964439559713231</v>
      </c>
      <c r="CA4" s="22">
        <f t="shared" si="5"/>
        <v>0.18303706723863253</v>
      </c>
      <c r="CB4" s="22">
        <f t="shared" si="5"/>
        <v>5.7514439838474525E-3</v>
      </c>
      <c r="CC4" s="22">
        <f t="shared" si="5"/>
        <v>4.9485274746051845E-3</v>
      </c>
      <c r="CD4" s="22">
        <f t="shared" si="5"/>
        <v>6.0553219875064531E-3</v>
      </c>
      <c r="CE4" s="22">
        <f t="shared" si="5"/>
        <v>1.1526877002206147E-3</v>
      </c>
      <c r="CF4" s="22">
        <f t="shared" si="5"/>
        <v>0</v>
      </c>
      <c r="CG4" s="22">
        <f t="shared" si="5"/>
        <v>9.1915760894588763E-2</v>
      </c>
      <c r="CH4" s="22">
        <f t="shared" si="5"/>
        <v>8.6955358743119576E-2</v>
      </c>
      <c r="CI4" s="22">
        <f t="shared" si="5"/>
        <v>9.5993675362000735E-2</v>
      </c>
    </row>
    <row r="5" spans="1:87" x14ac:dyDescent="0.2">
      <c r="B5" s="21" t="s">
        <v>129</v>
      </c>
      <c r="C5" s="20" t="s">
        <v>48</v>
      </c>
      <c r="D5" s="20" t="s">
        <v>52</v>
      </c>
      <c r="E5" s="20" t="s">
        <v>56</v>
      </c>
      <c r="F5" s="20" t="s">
        <v>130</v>
      </c>
      <c r="G5" s="20" t="s">
        <v>131</v>
      </c>
      <c r="H5" s="20" t="s">
        <v>49</v>
      </c>
      <c r="I5" s="20" t="s">
        <v>53</v>
      </c>
      <c r="J5" s="20" t="s">
        <v>57</v>
      </c>
      <c r="K5" s="20" t="s">
        <v>50</v>
      </c>
      <c r="L5" s="20" t="s">
        <v>54</v>
      </c>
      <c r="M5" s="20" t="s">
        <v>58</v>
      </c>
      <c r="N5" s="20" t="s">
        <v>132</v>
      </c>
      <c r="O5" s="20" t="s">
        <v>133</v>
      </c>
      <c r="P5" s="20" t="s">
        <v>51</v>
      </c>
      <c r="Q5" s="20" t="s">
        <v>55</v>
      </c>
      <c r="R5" s="20" t="s">
        <v>59</v>
      </c>
      <c r="S5" s="20" t="s">
        <v>60</v>
      </c>
      <c r="T5" s="20" t="s">
        <v>61</v>
      </c>
      <c r="U5" s="20" t="s">
        <v>62</v>
      </c>
      <c r="V5" s="20" t="s">
        <v>63</v>
      </c>
      <c r="W5" s="20" t="s">
        <v>64</v>
      </c>
      <c r="X5" s="20" t="s">
        <v>65</v>
      </c>
      <c r="Y5" s="20" t="s">
        <v>66</v>
      </c>
      <c r="Z5" s="20" t="s">
        <v>67</v>
      </c>
      <c r="AA5" s="20" t="s">
        <v>68</v>
      </c>
      <c r="AB5" s="20" t="s">
        <v>69</v>
      </c>
      <c r="AC5" s="20" t="s">
        <v>70</v>
      </c>
      <c r="AD5" s="20" t="s">
        <v>71</v>
      </c>
      <c r="AE5" s="20" t="s">
        <v>75</v>
      </c>
      <c r="AF5" s="23">
        <f>AVERAGE(AF$10:AF$299)</f>
        <v>1.5348025856208444E-3</v>
      </c>
      <c r="AG5" s="23">
        <f t="shared" ref="AG5:CI5" si="6">AVERAGE(AG$10:AG$299)</f>
        <v>1.7520730848513341E-3</v>
      </c>
      <c r="AH5" s="23">
        <f t="shared" si="6"/>
        <v>2.4078550766400068E-3</v>
      </c>
      <c r="AI5" s="23">
        <f t="shared" si="6"/>
        <v>2.64999651323261E-3</v>
      </c>
      <c r="AJ5" s="23">
        <f t="shared" si="6"/>
        <v>3.379834665552106E-3</v>
      </c>
      <c r="AK5" s="23">
        <f t="shared" si="6"/>
        <v>7.4311302894039121E-4</v>
      </c>
      <c r="AL5" s="23">
        <f t="shared" si="6"/>
        <v>8.6456807761690067E-4</v>
      </c>
      <c r="AM5" s="23">
        <f t="shared" si="6"/>
        <v>1.3223777940917206E-3</v>
      </c>
      <c r="AN5" s="23">
        <f t="shared" si="6"/>
        <v>1.3675551544810336E-3</v>
      </c>
      <c r="AO5" s="23">
        <f t="shared" si="6"/>
        <v>1.6877016126575592E-3</v>
      </c>
      <c r="AP5" s="23">
        <f t="shared" si="6"/>
        <v>2.162186647965472E-3</v>
      </c>
      <c r="AQ5" s="23">
        <f t="shared" si="6"/>
        <v>2.7830658219066811E-3</v>
      </c>
      <c r="AR5" s="23">
        <f t="shared" si="6"/>
        <v>3.2910711793849735E-3</v>
      </c>
      <c r="AS5" s="23">
        <f t="shared" si="6"/>
        <v>6.1920576720785511E-5</v>
      </c>
      <c r="AT5" s="23">
        <f t="shared" si="6"/>
        <v>1.3905861813081529E-4</v>
      </c>
      <c r="AU5" s="23">
        <f t="shared" si="6"/>
        <v>3.3939265585492033E-4</v>
      </c>
      <c r="AV5" s="23">
        <f t="shared" si="6"/>
        <v>9.1819331720478861E-3</v>
      </c>
      <c r="AW5" s="23">
        <f t="shared" si="6"/>
        <v>3.2146915997968966E-3</v>
      </c>
      <c r="AX5" s="23">
        <f t="shared" si="6"/>
        <v>2.936925222296998E-3</v>
      </c>
      <c r="AY5" s="23">
        <f t="shared" si="6"/>
        <v>6.4175617113664462E-3</v>
      </c>
      <c r="AZ5" s="23">
        <f t="shared" si="6"/>
        <v>1.5641287152777768E-3</v>
      </c>
      <c r="BA5" s="23">
        <f t="shared" si="6"/>
        <v>7.6456527777777727E-4</v>
      </c>
      <c r="BB5" s="23">
        <f t="shared" si="6"/>
        <v>1.5414451388888889E-3</v>
      </c>
      <c r="BC5" s="23">
        <f t="shared" si="6"/>
        <v>-4.9545833333333302E-5</v>
      </c>
      <c r="BD5" s="23">
        <f t="shared" si="6"/>
        <v>0</v>
      </c>
      <c r="BE5" s="23">
        <f t="shared" si="6"/>
        <v>2.4899986954638972E-4</v>
      </c>
      <c r="BF5" s="23">
        <f t="shared" si="6"/>
        <v>-8.176259046172446E-4</v>
      </c>
      <c r="BG5" s="23">
        <f t="shared" si="6"/>
        <v>-7.1921501747365712E-4</v>
      </c>
      <c r="BH5" s="23">
        <f t="shared" si="6"/>
        <v>-7.9508159315603655E-19</v>
      </c>
      <c r="BI5" s="23">
        <f t="shared" si="6"/>
        <v>-2.0527561132392218E-18</v>
      </c>
      <c r="BJ5" s="23">
        <f t="shared" si="6"/>
        <v>-2.397893804813774E-18</v>
      </c>
      <c r="BK5" s="23">
        <f t="shared" si="6"/>
        <v>-7.9508159315603655E-19</v>
      </c>
      <c r="BL5" s="23">
        <f t="shared" si="6"/>
        <v>-2.5569101234449812E-18</v>
      </c>
      <c r="BM5" s="23">
        <f t="shared" si="6"/>
        <v>-9.143438321294421E-19</v>
      </c>
      <c r="BN5" s="23">
        <f t="shared" si="6"/>
        <v>2.6594575789259017E-18</v>
      </c>
      <c r="BO5" s="23">
        <f t="shared" si="6"/>
        <v>-1.2504465055999484E-18</v>
      </c>
      <c r="BP5" s="23">
        <f t="shared" si="6"/>
        <v>9.2337885023348803E-19</v>
      </c>
      <c r="BQ5" s="23">
        <f t="shared" si="6"/>
        <v>1.6199787460554245E-18</v>
      </c>
      <c r="BR5" s="23">
        <f t="shared" si="6"/>
        <v>1.9913179901317099E-18</v>
      </c>
      <c r="BS5" s="23">
        <f t="shared" si="6"/>
        <v>-1.4383748821641026E-18</v>
      </c>
      <c r="BT5" s="23">
        <f t="shared" si="6"/>
        <v>8.5290570902193011E-19</v>
      </c>
      <c r="BU5" s="23">
        <f t="shared" si="6"/>
        <v>-1.5720931501039814E-19</v>
      </c>
      <c r="BV5" s="23">
        <f t="shared" si="6"/>
        <v>3.6682173502426233E-19</v>
      </c>
      <c r="BW5" s="23">
        <f t="shared" si="6"/>
        <v>3.8669877485316327E-19</v>
      </c>
      <c r="BX5" s="23">
        <f t="shared" si="6"/>
        <v>-1.2721305490496584E-18</v>
      </c>
      <c r="BY5" s="23">
        <f t="shared" si="6"/>
        <v>-5.6667633548575697E-18</v>
      </c>
      <c r="BZ5" s="23">
        <f t="shared" si="6"/>
        <v>2.616541242931684E-18</v>
      </c>
      <c r="CA5" s="23">
        <f t="shared" si="6"/>
        <v>1.1044406130385671E-17</v>
      </c>
      <c r="CB5" s="23">
        <f t="shared" si="6"/>
        <v>1.0462550964485118E-18</v>
      </c>
      <c r="CC5" s="23">
        <f t="shared" si="6"/>
        <v>5.2854855908668341E-19</v>
      </c>
      <c r="CD5" s="23">
        <f t="shared" si="6"/>
        <v>-1.192622389734055E-19</v>
      </c>
      <c r="CE5" s="23">
        <f t="shared" si="6"/>
        <v>-1.0751671543814586E-19</v>
      </c>
      <c r="CF5" s="23">
        <f t="shared" si="6"/>
        <v>0</v>
      </c>
      <c r="CG5" s="23">
        <f t="shared" si="6"/>
        <v>-1.0119220276531375E-18</v>
      </c>
      <c r="CH5" s="23">
        <f t="shared" si="6"/>
        <v>2.4864369822334235E-18</v>
      </c>
      <c r="CI5" s="23">
        <f t="shared" si="6"/>
        <v>-2.4286128663675298E-18</v>
      </c>
    </row>
    <row r="6" spans="1:87" x14ac:dyDescent="0.2">
      <c r="C6" s="20" t="s">
        <v>25</v>
      </c>
      <c r="D6" s="20" t="s">
        <v>29</v>
      </c>
      <c r="E6" s="20" t="s">
        <v>33</v>
      </c>
      <c r="F6" s="20" t="s">
        <v>135</v>
      </c>
      <c r="G6" s="20" t="s">
        <v>136</v>
      </c>
      <c r="H6" s="20" t="s">
        <v>26</v>
      </c>
      <c r="I6" s="20" t="s">
        <v>30</v>
      </c>
      <c r="J6" s="20" t="s">
        <v>34</v>
      </c>
      <c r="K6" s="20" t="s">
        <v>27</v>
      </c>
      <c r="L6" s="20" t="s">
        <v>31</v>
      </c>
      <c r="M6" s="20" t="s">
        <v>35</v>
      </c>
      <c r="N6" s="20" t="s">
        <v>137</v>
      </c>
      <c r="O6" s="20" t="s">
        <v>138</v>
      </c>
      <c r="P6" s="20" t="s">
        <v>28</v>
      </c>
      <c r="Q6" s="20" t="s">
        <v>32</v>
      </c>
      <c r="R6" s="20" t="s">
        <v>36</v>
      </c>
      <c r="S6" s="20" t="s">
        <v>37</v>
      </c>
      <c r="T6" s="20" t="s">
        <v>38</v>
      </c>
      <c r="U6" s="20" t="s">
        <v>39</v>
      </c>
      <c r="V6" s="20" t="s">
        <v>40</v>
      </c>
      <c r="W6" s="20" t="s">
        <v>143</v>
      </c>
      <c r="X6" s="20" t="s">
        <v>41</v>
      </c>
      <c r="Y6" s="20" t="s">
        <v>42</v>
      </c>
      <c r="Z6" s="20" t="s">
        <v>43</v>
      </c>
      <c r="AA6" s="20" t="s">
        <v>44</v>
      </c>
      <c r="AB6" s="20" t="s">
        <v>45</v>
      </c>
      <c r="AC6" s="20" t="s">
        <v>46</v>
      </c>
      <c r="AD6" s="20" t="s">
        <v>47</v>
      </c>
      <c r="AE6" s="20" t="s">
        <v>76</v>
      </c>
      <c r="AF6" s="23">
        <f>_xlfn.STDEV.S(AF$10:AF$299)</f>
        <v>1.8104844581422449E-3</v>
      </c>
      <c r="AG6" s="23">
        <f t="shared" ref="AG6:CI6" si="7">_xlfn.STDEV.S(AG$10:AG$299)</f>
        <v>4.1964064868636351E-3</v>
      </c>
      <c r="AH6" s="23">
        <f t="shared" si="7"/>
        <v>9.3762786719686336E-3</v>
      </c>
      <c r="AI6" s="23">
        <f t="shared" si="7"/>
        <v>7.1710509488523378E-3</v>
      </c>
      <c r="AJ6" s="23">
        <f t="shared" si="7"/>
        <v>1.1715185269674444E-2</v>
      </c>
      <c r="AK6" s="23">
        <f t="shared" si="7"/>
        <v>1.5956001668362735E-3</v>
      </c>
      <c r="AL6" s="23">
        <f t="shared" si="7"/>
        <v>3.6512506776280968E-3</v>
      </c>
      <c r="AM6" s="23">
        <f t="shared" si="7"/>
        <v>7.7963164128104258E-3</v>
      </c>
      <c r="AN6" s="23">
        <f t="shared" si="7"/>
        <v>1.9004810019298158E-3</v>
      </c>
      <c r="AO6" s="23">
        <f t="shared" si="7"/>
        <v>4.9407504637386411E-3</v>
      </c>
      <c r="AP6" s="23">
        <f t="shared" si="7"/>
        <v>9.576874681159607E-3</v>
      </c>
      <c r="AQ6" s="23">
        <f t="shared" si="7"/>
        <v>7.0675762919080029E-3</v>
      </c>
      <c r="AR6" s="23">
        <f t="shared" si="7"/>
        <v>1.2661147067514476E-2</v>
      </c>
      <c r="AS6" s="23">
        <f t="shared" si="7"/>
        <v>3.0110860146516214E-4</v>
      </c>
      <c r="AT6" s="23">
        <f t="shared" si="7"/>
        <v>1.1176528033004223E-3</v>
      </c>
      <c r="AU6" s="23">
        <f t="shared" si="7"/>
        <v>2.834577537278228E-3</v>
      </c>
      <c r="AV6" s="23">
        <f t="shared" si="7"/>
        <v>4.3625104448241615E-2</v>
      </c>
      <c r="AW6" s="23">
        <f t="shared" si="7"/>
        <v>4.9268176994773843E-2</v>
      </c>
      <c r="AX6" s="23">
        <f t="shared" si="7"/>
        <v>3.742511334846535E-2</v>
      </c>
      <c r="AY6" s="23">
        <f t="shared" si="7"/>
        <v>5.2838250020952049E-2</v>
      </c>
      <c r="AZ6" s="23">
        <f t="shared" si="7"/>
        <v>1.6602988661516918E-3</v>
      </c>
      <c r="BA6" s="23">
        <f t="shared" si="7"/>
        <v>1.4285168347777813E-3</v>
      </c>
      <c r="BB6" s="23">
        <f t="shared" si="7"/>
        <v>1.7480208897583552E-3</v>
      </c>
      <c r="BC6" s="23">
        <f t="shared" si="7"/>
        <v>3.3275227700697109E-4</v>
      </c>
      <c r="BD6" s="23">
        <f t="shared" si="7"/>
        <v>0</v>
      </c>
      <c r="BE6" s="23">
        <f t="shared" si="7"/>
        <v>2.6533794647630053E-2</v>
      </c>
      <c r="BF6" s="23">
        <f t="shared" si="7"/>
        <v>2.5101849888910295E-2</v>
      </c>
      <c r="BG6" s="23">
        <f t="shared" si="7"/>
        <v>2.7710987155376329E-2</v>
      </c>
      <c r="BH6" s="23">
        <f t="shared" si="7"/>
        <v>1.8104844581422453E-3</v>
      </c>
      <c r="BI6" s="23">
        <f t="shared" si="7"/>
        <v>4.196406486863636E-3</v>
      </c>
      <c r="BJ6" s="23">
        <f t="shared" si="7"/>
        <v>9.3762786719686301E-3</v>
      </c>
      <c r="BK6" s="23">
        <f t="shared" si="7"/>
        <v>7.171050948852337E-3</v>
      </c>
      <c r="BL6" s="23">
        <f t="shared" si="7"/>
        <v>1.1715185269674444E-2</v>
      </c>
      <c r="BM6" s="23">
        <f t="shared" si="7"/>
        <v>1.5956001668362733E-3</v>
      </c>
      <c r="BN6" s="23">
        <f t="shared" si="7"/>
        <v>3.6512506776280981E-3</v>
      </c>
      <c r="BO6" s="23">
        <f t="shared" si="7"/>
        <v>7.7963164128104258E-3</v>
      </c>
      <c r="BP6" s="23">
        <f t="shared" si="7"/>
        <v>1.9004810019298153E-3</v>
      </c>
      <c r="BQ6" s="23">
        <f t="shared" si="7"/>
        <v>4.9407504637386411E-3</v>
      </c>
      <c r="BR6" s="23">
        <f t="shared" si="7"/>
        <v>9.5768746811596035E-3</v>
      </c>
      <c r="BS6" s="23">
        <f t="shared" si="7"/>
        <v>7.067576291908002E-3</v>
      </c>
      <c r="BT6" s="23">
        <f t="shared" si="7"/>
        <v>1.2661147067514476E-2</v>
      </c>
      <c r="BU6" s="23">
        <f t="shared" si="7"/>
        <v>3.0110860146516214E-4</v>
      </c>
      <c r="BV6" s="23">
        <f t="shared" si="7"/>
        <v>1.1176528033004225E-3</v>
      </c>
      <c r="BW6" s="23">
        <f t="shared" si="7"/>
        <v>2.8345775372782284E-3</v>
      </c>
      <c r="BX6" s="23">
        <f t="shared" si="7"/>
        <v>4.3625104448241622E-2</v>
      </c>
      <c r="BY6" s="23">
        <f t="shared" si="7"/>
        <v>4.9268176994773857E-2</v>
      </c>
      <c r="BZ6" s="23">
        <f t="shared" si="7"/>
        <v>3.7425113348465336E-2</v>
      </c>
      <c r="CA6" s="23">
        <f t="shared" si="7"/>
        <v>5.2838250020952063E-2</v>
      </c>
      <c r="CB6" s="23">
        <f t="shared" si="7"/>
        <v>1.6602988661516902E-3</v>
      </c>
      <c r="CC6" s="23">
        <f t="shared" si="7"/>
        <v>1.4285168347777813E-3</v>
      </c>
      <c r="CD6" s="23">
        <f t="shared" si="7"/>
        <v>1.7480208897583552E-3</v>
      </c>
      <c r="CE6" s="23">
        <f t="shared" si="7"/>
        <v>3.327522770069713E-4</v>
      </c>
      <c r="CF6" s="23">
        <f t="shared" si="7"/>
        <v>0</v>
      </c>
      <c r="CG6" s="23">
        <f t="shared" si="7"/>
        <v>2.6533794647630053E-2</v>
      </c>
      <c r="CH6" s="23">
        <f t="shared" si="7"/>
        <v>2.5101849888910285E-2</v>
      </c>
      <c r="CI6" s="23">
        <f t="shared" si="7"/>
        <v>2.7710987155376336E-2</v>
      </c>
    </row>
    <row r="7" spans="1:87" x14ac:dyDescent="0.2">
      <c r="C7" s="20" t="s">
        <v>0</v>
      </c>
      <c r="D7" s="20" t="s">
        <v>4</v>
      </c>
      <c r="E7" s="20" t="s">
        <v>8</v>
      </c>
      <c r="F7" s="20" t="s">
        <v>125</v>
      </c>
      <c r="G7" s="20" t="s">
        <v>126</v>
      </c>
      <c r="H7" s="20" t="s">
        <v>1</v>
      </c>
      <c r="I7" s="20" t="s">
        <v>5</v>
      </c>
      <c r="J7" s="20" t="s">
        <v>9</v>
      </c>
      <c r="K7" s="20" t="s">
        <v>2</v>
      </c>
      <c r="L7" s="20" t="s">
        <v>6</v>
      </c>
      <c r="M7" s="20" t="s">
        <v>10</v>
      </c>
      <c r="N7" s="20" t="s">
        <v>127</v>
      </c>
      <c r="O7" s="20" t="s">
        <v>128</v>
      </c>
      <c r="P7" s="20" t="s">
        <v>3</v>
      </c>
      <c r="Q7" s="20" t="s">
        <v>7</v>
      </c>
      <c r="R7" s="20" t="s">
        <v>11</v>
      </c>
      <c r="S7" s="20" t="s">
        <v>12</v>
      </c>
      <c r="T7" s="20" t="s">
        <v>13</v>
      </c>
      <c r="U7" s="20" t="s">
        <v>14</v>
      </c>
      <c r="V7" s="20" t="s">
        <v>15</v>
      </c>
      <c r="W7" s="20" t="s">
        <v>141</v>
      </c>
      <c r="X7" s="20" t="s">
        <v>16</v>
      </c>
      <c r="Y7" s="20" t="s">
        <v>17</v>
      </c>
      <c r="Z7" s="20" t="s">
        <v>18</v>
      </c>
      <c r="AA7" s="20" t="s">
        <v>19</v>
      </c>
      <c r="AB7" s="20" t="s">
        <v>20</v>
      </c>
      <c r="AC7" s="20" t="s">
        <v>21</v>
      </c>
      <c r="AD7" s="20" t="s">
        <v>22</v>
      </c>
      <c r="AF7" s="20">
        <v>1</v>
      </c>
      <c r="AG7" s="20">
        <v>2</v>
      </c>
      <c r="AH7" s="20">
        <v>3</v>
      </c>
      <c r="AI7" s="20">
        <v>4</v>
      </c>
      <c r="AJ7" s="20">
        <v>5</v>
      </c>
      <c r="AK7" s="20">
        <v>6</v>
      </c>
      <c r="AL7" s="20">
        <v>7</v>
      </c>
      <c r="AM7" s="20">
        <v>8</v>
      </c>
      <c r="AN7" s="20">
        <v>9</v>
      </c>
      <c r="AO7" s="20">
        <v>10</v>
      </c>
      <c r="AP7" s="20">
        <v>11</v>
      </c>
      <c r="AQ7" s="20">
        <v>12</v>
      </c>
      <c r="AR7" s="20">
        <v>13</v>
      </c>
      <c r="AS7" s="20">
        <v>14</v>
      </c>
      <c r="AT7" s="20">
        <v>15</v>
      </c>
      <c r="AU7" s="20">
        <v>16</v>
      </c>
      <c r="AV7" s="20">
        <v>17</v>
      </c>
      <c r="AW7" s="20">
        <v>18</v>
      </c>
      <c r="AX7" s="20">
        <v>19</v>
      </c>
      <c r="AY7" s="20">
        <v>20</v>
      </c>
      <c r="AZ7" s="20">
        <v>21</v>
      </c>
      <c r="BA7" s="20">
        <v>22</v>
      </c>
      <c r="BB7" s="20">
        <v>23</v>
      </c>
      <c r="BC7" s="20">
        <v>24</v>
      </c>
      <c r="BD7" s="20">
        <v>25</v>
      </c>
      <c r="BE7" s="20">
        <v>26</v>
      </c>
      <c r="BF7" s="20">
        <v>27</v>
      </c>
      <c r="BG7" s="20">
        <v>28</v>
      </c>
    </row>
    <row r="8" spans="1:87" x14ac:dyDescent="0.2">
      <c r="B8" s="21" t="s">
        <v>23</v>
      </c>
      <c r="C8" s="20" t="s">
        <v>24</v>
      </c>
      <c r="D8" s="20" t="s">
        <v>24</v>
      </c>
      <c r="E8" s="20" t="s">
        <v>24</v>
      </c>
      <c r="F8" s="20" t="s">
        <v>24</v>
      </c>
      <c r="G8" s="20" t="s">
        <v>24</v>
      </c>
      <c r="H8" s="20" t="s">
        <v>24</v>
      </c>
      <c r="I8" s="20" t="s">
        <v>24</v>
      </c>
      <c r="J8" s="20" t="s">
        <v>24</v>
      </c>
      <c r="K8" s="20" t="s">
        <v>24</v>
      </c>
      <c r="L8" s="20" t="s">
        <v>24</v>
      </c>
      <c r="M8" s="20" t="s">
        <v>24</v>
      </c>
      <c r="N8" s="20" t="s">
        <v>24</v>
      </c>
      <c r="O8" s="20" t="s">
        <v>24</v>
      </c>
      <c r="P8" s="20" t="s">
        <v>24</v>
      </c>
      <c r="Q8" s="20" t="s">
        <v>24</v>
      </c>
      <c r="R8" s="20" t="s">
        <v>24</v>
      </c>
      <c r="S8" s="20" t="s">
        <v>24</v>
      </c>
      <c r="T8" s="20" t="s">
        <v>24</v>
      </c>
      <c r="U8" s="20" t="s">
        <v>24</v>
      </c>
      <c r="V8" s="20" t="s">
        <v>24</v>
      </c>
      <c r="W8" s="20" t="s">
        <v>24</v>
      </c>
      <c r="X8" s="20" t="s">
        <v>24</v>
      </c>
      <c r="Y8" s="20" t="s">
        <v>24</v>
      </c>
      <c r="Z8" s="20" t="s">
        <v>24</v>
      </c>
      <c r="AA8" s="20" t="s">
        <v>24</v>
      </c>
      <c r="AB8" s="20" t="s">
        <v>24</v>
      </c>
      <c r="AC8" s="20" t="s">
        <v>24</v>
      </c>
      <c r="AD8" s="20" t="s">
        <v>24</v>
      </c>
    </row>
    <row r="9" spans="1:87" x14ac:dyDescent="0.2">
      <c r="A9" s="20">
        <v>0</v>
      </c>
      <c r="B9" s="21">
        <v>38625</v>
      </c>
      <c r="C9" s="20">
        <v>174.16399999999999</v>
      </c>
      <c r="D9" s="20">
        <v>900.56500000000005</v>
      </c>
      <c r="E9" s="20">
        <v>1292.6010000000001</v>
      </c>
      <c r="F9" s="20">
        <v>1125.778</v>
      </c>
      <c r="G9" s="20">
        <v>1256.905</v>
      </c>
      <c r="H9" s="20">
        <v>123.69199999999999</v>
      </c>
      <c r="I9" s="20">
        <v>296.07</v>
      </c>
      <c r="J9" s="20">
        <v>353.04599999999999</v>
      </c>
      <c r="K9" s="67">
        <v>89.177740863787363</v>
      </c>
      <c r="L9" s="20">
        <v>482.61799999999999</v>
      </c>
      <c r="M9" s="20">
        <v>530.78300000000002</v>
      </c>
      <c r="N9" s="20">
        <v>174.566</v>
      </c>
      <c r="O9" s="20">
        <v>181.119</v>
      </c>
      <c r="P9" s="20">
        <v>101.267</v>
      </c>
      <c r="Q9" s="20">
        <v>185.40199999999999</v>
      </c>
      <c r="R9" s="20">
        <v>231.61099999999999</v>
      </c>
      <c r="S9" s="20">
        <v>1791.6</v>
      </c>
      <c r="T9" s="20">
        <v>3428.51</v>
      </c>
      <c r="U9" s="20">
        <v>5477.7</v>
      </c>
      <c r="V9" s="20">
        <v>13574.3</v>
      </c>
      <c r="W9" s="20">
        <v>3.86375</v>
      </c>
      <c r="X9" s="20">
        <v>2.3288000000000002</v>
      </c>
      <c r="Y9" s="20">
        <v>4.7831000000000001</v>
      </c>
      <c r="Z9" s="20">
        <v>0.21920000000000001</v>
      </c>
      <c r="AA9" s="20">
        <v>1</v>
      </c>
      <c r="AB9" s="20">
        <v>0.83150000000000002</v>
      </c>
      <c r="AC9" s="20">
        <v>0.5665</v>
      </c>
      <c r="AD9" s="20">
        <v>113.51</v>
      </c>
      <c r="AE9" s="21"/>
      <c r="AF9" s="20" t="str">
        <f t="array" ref="AF9:BC9">asset_names</f>
        <v>US.GOVT.01</v>
      </c>
      <c r="AG9" s="20" t="str">
        <v>US.GOVT.13</v>
      </c>
      <c r="AH9" s="20" t="str">
        <v>US.GOVT.35</v>
      </c>
      <c r="AI9" s="20" t="str">
        <v>US.CORP.13</v>
      </c>
      <c r="AJ9" s="20" t="str">
        <v>US.CORP.35</v>
      </c>
      <c r="AK9" s="20" t="str">
        <v>DE.GOVT.01</v>
      </c>
      <c r="AL9" s="20" t="str">
        <v>DE.GOVT.13</v>
      </c>
      <c r="AM9" s="20" t="str">
        <v>DE.GOVT.35</v>
      </c>
      <c r="AN9" s="20" t="str">
        <v>UK.GOVT.01</v>
      </c>
      <c r="AO9" s="20" t="str">
        <v>UK.GOVT.13</v>
      </c>
      <c r="AP9" s="20" t="str">
        <v>UK.GOVT.35</v>
      </c>
      <c r="AQ9" s="20" t="str">
        <v>UK.CORP.13</v>
      </c>
      <c r="AR9" s="20" t="str">
        <v>UK.CORP.35</v>
      </c>
      <c r="AS9" s="20" t="str">
        <v>JP.GOVT.01</v>
      </c>
      <c r="AT9" s="20" t="str">
        <v>JP.GOVT.13</v>
      </c>
      <c r="AU9" s="20" t="str">
        <v>JP.GOVT.35</v>
      </c>
      <c r="AV9" s="20" t="str">
        <v>US.EQ</v>
      </c>
      <c r="AW9" s="20" t="str">
        <v>EU.EQ</v>
      </c>
      <c r="AX9" s="20" t="str">
        <v>UK.EQ</v>
      </c>
      <c r="AY9" s="20" t="str">
        <v>JP.EQ</v>
      </c>
      <c r="AZ9" s="20" t="str">
        <v>USD.FWD</v>
      </c>
      <c r="BA9" s="20" t="str">
        <v>EUR.FWD</v>
      </c>
      <c r="BB9" s="20" t="str">
        <v>GBP.FWD</v>
      </c>
      <c r="BC9" s="20" t="str">
        <v>JPY.FWD</v>
      </c>
      <c r="BD9" s="20" t="str">
        <f t="array" ref="BD9:BG9">fx_names</f>
        <v>USD</v>
      </c>
      <c r="BE9" s="20" t="str">
        <v>EUR</v>
      </c>
      <c r="BF9" s="20" t="str">
        <v>GBP</v>
      </c>
      <c r="BG9" s="20" t="str">
        <v>JPY</v>
      </c>
      <c r="BH9" s="20" t="str">
        <f t="array" ref="BH9:CE9">asset_names</f>
        <v>US.GOVT.01</v>
      </c>
      <c r="BI9" s="20" t="str">
        <v>US.GOVT.13</v>
      </c>
      <c r="BJ9" s="20" t="str">
        <v>US.GOVT.35</v>
      </c>
      <c r="BK9" s="20" t="str">
        <v>US.CORP.13</v>
      </c>
      <c r="BL9" s="20" t="str">
        <v>US.CORP.35</v>
      </c>
      <c r="BM9" s="20" t="str">
        <v>DE.GOVT.01</v>
      </c>
      <c r="BN9" s="20" t="str">
        <v>DE.GOVT.13</v>
      </c>
      <c r="BO9" s="20" t="str">
        <v>DE.GOVT.35</v>
      </c>
      <c r="BP9" s="20" t="str">
        <v>UK.GOVT.01</v>
      </c>
      <c r="BQ9" s="20" t="str">
        <v>UK.GOVT.13</v>
      </c>
      <c r="BR9" s="20" t="str">
        <v>UK.GOVT.35</v>
      </c>
      <c r="BS9" s="20" t="str">
        <v>UK.CORP.13</v>
      </c>
      <c r="BT9" s="20" t="str">
        <v>UK.CORP.35</v>
      </c>
      <c r="BU9" s="20" t="str">
        <v>JP.GOVT.01</v>
      </c>
      <c r="BV9" s="20" t="str">
        <v>JP.GOVT.13</v>
      </c>
      <c r="BW9" s="20" t="str">
        <v>JP.GOVT.35</v>
      </c>
      <c r="BX9" s="20" t="str">
        <v>US.EQ</v>
      </c>
      <c r="BY9" s="20" t="str">
        <v>EU.EQ</v>
      </c>
      <c r="BZ9" s="20" t="str">
        <v>UK.EQ</v>
      </c>
      <c r="CA9" s="20" t="str">
        <v>JP.EQ</v>
      </c>
      <c r="CB9" s="20" t="str">
        <v>USD.FWD</v>
      </c>
      <c r="CC9" s="20" t="str">
        <v>EUR.FWD</v>
      </c>
      <c r="CD9" s="20" t="str">
        <v>GBP.FWD</v>
      </c>
      <c r="CE9" s="20" t="str">
        <v>JPY.FWD</v>
      </c>
      <c r="CF9" s="20" t="str">
        <f t="array" ref="CF9:CI9">fx_names</f>
        <v>USD</v>
      </c>
      <c r="CG9" s="20" t="str">
        <v>EUR</v>
      </c>
      <c r="CH9" s="20" t="str">
        <v>GBP</v>
      </c>
      <c r="CI9" s="20" t="str">
        <v>JPY</v>
      </c>
    </row>
    <row r="10" spans="1:87" x14ac:dyDescent="0.2">
      <c r="A10" s="20">
        <v>1</v>
      </c>
      <c r="B10" s="21">
        <v>38656</v>
      </c>
      <c r="C10" s="20">
        <v>174.56</v>
      </c>
      <c r="D10" s="20">
        <v>900.48299999999995</v>
      </c>
      <c r="E10" s="20">
        <v>1286.056</v>
      </c>
      <c r="F10" s="20">
        <v>1125.49</v>
      </c>
      <c r="G10" s="20">
        <v>1250.662</v>
      </c>
      <c r="H10" s="20">
        <v>123.83499999999999</v>
      </c>
      <c r="I10" s="20">
        <v>295.45699999999999</v>
      </c>
      <c r="J10" s="20">
        <v>350.63600000000002</v>
      </c>
      <c r="K10" s="67">
        <v>89.490799897776625</v>
      </c>
      <c r="L10" s="20">
        <v>483.45100000000002</v>
      </c>
      <c r="M10" s="20">
        <v>530.45799999999997</v>
      </c>
      <c r="N10" s="20">
        <v>174.89</v>
      </c>
      <c r="O10" s="20">
        <v>181.02500000000001</v>
      </c>
      <c r="P10" s="20">
        <v>101.26600000000001</v>
      </c>
      <c r="Q10" s="20">
        <v>185.31399999999999</v>
      </c>
      <c r="R10" s="20">
        <v>231.22499999999999</v>
      </c>
      <c r="S10" s="20">
        <v>1761.15</v>
      </c>
      <c r="T10" s="20">
        <v>3320.15</v>
      </c>
      <c r="U10" s="20">
        <v>5317.3</v>
      </c>
      <c r="V10" s="20">
        <v>13606.5</v>
      </c>
      <c r="W10" s="20">
        <v>4.09</v>
      </c>
      <c r="X10" s="20">
        <v>2.2999000000000001</v>
      </c>
      <c r="Y10" s="20">
        <v>4.7283999999999997</v>
      </c>
      <c r="Z10" s="20">
        <v>0.17710000000000001</v>
      </c>
      <c r="AA10" s="20">
        <v>1</v>
      </c>
      <c r="AB10" s="20">
        <v>0.83389999999999997</v>
      </c>
      <c r="AC10" s="20">
        <v>0.56510000000000005</v>
      </c>
      <c r="AD10" s="20">
        <v>116.4</v>
      </c>
      <c r="AE10" s="21">
        <f t="shared" ref="AE10:AE73" si="8">B10</f>
        <v>38656</v>
      </c>
      <c r="AF10" s="22" cm="1">
        <f t="array" ref="AF10">IF(INDEX(calc_types,1,AF$7)="INDEX",C10/C9-1,IF(INDEX(calc_types,1,AF$7)="CASH", C9/1200,C9/C10-1))</f>
        <v>2.2737190234491944E-3</v>
      </c>
      <c r="AG10" s="22" cm="1">
        <f t="array" ref="AG10">IF(INDEX(calc_types,1,AG$7)="INDEX",D10/D9-1,IF(INDEX(calc_types,1,AG$7)="CASH", D9/1200,D9/D10-1))</f>
        <v>-9.105394946518075E-5</v>
      </c>
      <c r="AH10" s="22" cm="1">
        <f t="array" ref="AH10">IF(INDEX(calc_types,1,AH$7)="INDEX",E10/E9-1,IF(INDEX(calc_types,1,AH$7)="CASH", E9/1200,E9/E10-1))</f>
        <v>-5.0634341146262862E-3</v>
      </c>
      <c r="AI10" s="22" cm="1">
        <f t="array" ref="AI10">IF(INDEX(calc_types,1,AI$7)="INDEX",F10/F9-1,IF(INDEX(calc_types,1,AI$7)="CASH", F9/1200,F9/F10-1))</f>
        <v>-2.5582308412497312E-4</v>
      </c>
      <c r="AJ10" s="22" cm="1">
        <f t="array" ref="AJ10">IF(INDEX(calc_types,1,AJ$7)="INDEX",G10/G9-1,IF(INDEX(calc_types,1,AJ$7)="CASH", G9/1200,G9/G10-1))</f>
        <v>-4.9669624991546257E-3</v>
      </c>
      <c r="AK10" s="22" cm="1">
        <f t="array" ref="AK10">IF(INDEX(calc_types,1,AK$7)="INDEX",H10/H9-1,IF(INDEX(calc_types,1,AK$7)="CASH", H9/1200,H9/H10-1))</f>
        <v>1.1560974032274185E-3</v>
      </c>
      <c r="AL10" s="22" cm="1">
        <f t="array" ref="AL10">IF(INDEX(calc_types,1,AL$7)="INDEX",I10/I9-1,IF(INDEX(calc_types,1,AL$7)="CASH", I9/1200,I9/I10-1))</f>
        <v>-2.0704563110075513E-3</v>
      </c>
      <c r="AM10" s="22" cm="1">
        <f t="array" ref="AM10">IF(INDEX(calc_types,1,AM$7)="INDEX",J10/J9-1,IF(INDEX(calc_types,1,AM$7)="CASH", J9/1200,J9/J10-1))</f>
        <v>-6.82630592047484E-3</v>
      </c>
      <c r="AN10" s="22" cm="1">
        <f t="array" ref="AN10">IF(INDEX(calc_types,1,AN$7)="INDEX",K10/K9-1,IF(INDEX(calc_types,1,AN$7)="CASH", K9/1200,K9/K10-1))</f>
        <v>3.5105064442868539E-3</v>
      </c>
      <c r="AO10" s="22" cm="1">
        <f t="array" ref="AO10">IF(INDEX(calc_types,1,AO$7)="INDEX",L10/L9-1,IF(INDEX(calc_types,1,AO$7)="CASH", L9/1200,L9/L10-1))</f>
        <v>1.7260027599468319E-3</v>
      </c>
      <c r="AP10" s="22" cm="1">
        <f t="array" ref="AP10">IF(INDEX(calc_types,1,AP$7)="INDEX",M10/M9-1,IF(INDEX(calc_types,1,AP$7)="CASH", M9/1200,M9/M10-1))</f>
        <v>-6.1230295619874031E-4</v>
      </c>
      <c r="AQ10" s="22" cm="1">
        <f t="array" ref="AQ10">IF(INDEX(calc_types,1,AQ$7)="INDEX",N10/N9-1,IF(INDEX(calc_types,1,AQ$7)="CASH", N9/1200,N9/N10-1))</f>
        <v>1.8560315296218821E-3</v>
      </c>
      <c r="AR10" s="22" cm="1">
        <f t="array" ref="AR10">IF(INDEX(calc_types,1,AR$7)="INDEX",O10/O9-1,IF(INDEX(calc_types,1,AR$7)="CASH", O9/1200,O9/O10-1))</f>
        <v>-5.1899579834246978E-4</v>
      </c>
      <c r="AS10" s="22" cm="1">
        <f t="array" ref="AS10">IF(INDEX(calc_types,1,AS$7)="INDEX",P10/P9-1,IF(INDEX(calc_types,1,AS$7)="CASH", P9/1200,P9/P10-1))</f>
        <v>-9.8748852043195612E-6</v>
      </c>
      <c r="AT10" s="22" cm="1">
        <f t="array" ref="AT10">IF(INDEX(calc_types,1,AT$7)="INDEX",Q10/Q9-1,IF(INDEX(calc_types,1,AT$7)="CASH", Q9/1200,Q9/Q10-1))</f>
        <v>-4.7464428646937229E-4</v>
      </c>
      <c r="AU10" s="22" cm="1">
        <f t="array" ref="AU10">IF(INDEX(calc_types,1,AU$7)="INDEX",R10/R9-1,IF(INDEX(calc_types,1,AU$7)="CASH", R9/1200,R9/R10-1))</f>
        <v>-1.6665875109558304E-3</v>
      </c>
      <c r="AV10" s="22" cm="1">
        <f t="array" ref="AV10">IF(INDEX(calc_types,1,AV$7)="INDEX",S10/S9-1,IF(INDEX(calc_types,1,AV$7)="CASH", S9/1200,S9/S10-1))</f>
        <v>-1.6995981245813696E-2</v>
      </c>
      <c r="AW10" s="22" cm="1">
        <f t="array" ref="AW10">IF(INDEX(calc_types,1,AW$7)="INDEX",T10/T9-1,IF(INDEX(calc_types,1,AW$7)="CASH", T9/1200,T9/T10-1))</f>
        <v>-3.1605566266395657E-2</v>
      </c>
      <c r="AX10" s="22" cm="1">
        <f t="array" ref="AX10">IF(INDEX(calc_types,1,AX$7)="INDEX",U10/U9-1,IF(INDEX(calc_types,1,AX$7)="CASH", U9/1200,U9/U10-1))</f>
        <v>-2.9282363035580516E-2</v>
      </c>
      <c r="AY10" s="22" cm="1">
        <f t="array" ref="AY10">IF(INDEX(calc_types,1,AY$7)="INDEX",V10/V9-1,IF(INDEX(calc_types,1,AY$7)="CASH", V9/1200,V9/V10-1))</f>
        <v>2.3721296862453389E-3</v>
      </c>
      <c r="AZ10" s="22" cm="1">
        <f t="array" ref="AZ10">IF(INDEX(calc_types,1,AZ$7)="INDEX",W10/W9-1,IF(INDEX(calc_types,1,AZ$7)="CASH", W9/1200,W9/W10-1))</f>
        <v>3.2197916666666668E-3</v>
      </c>
      <c r="BA10" s="22" cm="1">
        <f t="array" ref="BA10">IF(INDEX(calc_types,1,BA$7)="INDEX",X10/X9-1,IF(INDEX(calc_types,1,BA$7)="CASH", X9/1200,X9/X10-1))</f>
        <v>1.9406666666666669E-3</v>
      </c>
      <c r="BB10" s="22" cm="1">
        <f t="array" ref="BB10">IF(INDEX(calc_types,1,BB$7)="INDEX",Y10/Y9-1,IF(INDEX(calc_types,1,BB$7)="CASH", Y9/1200,Y9/Y10-1))</f>
        <v>3.9859166666666671E-3</v>
      </c>
      <c r="BC10" s="22" cm="1">
        <f t="array" ref="BC10">IF(INDEX(calc_types,1,BC$7)="INDEX",Z10/Z9-1,IF(INDEX(calc_types,1,BC$7)="CASH", Z9/1200,Z9/Z10-1))</f>
        <v>1.8266666666666667E-4</v>
      </c>
      <c r="BD10" s="22" cm="1">
        <f t="array" ref="BD10">IF(INDEX(calc_types,1,BD$7)="INDEX",AA10/AA9-1,IF(INDEX(calc_types,1,BD$7)="CASH", AA9/1200,AA9/AA10-1))</f>
        <v>0</v>
      </c>
      <c r="BE10" s="22" cm="1">
        <f t="array" ref="BE10">IF(INDEX(calc_types,1,BE$7)="INDEX",AB10/AB9-1,IF(INDEX(calc_types,1,BE$7)="CASH", AB9/1200,AB9/AB10-1))</f>
        <v>-2.8780429308069566E-3</v>
      </c>
      <c r="BF10" s="22" cm="1">
        <f t="array" ref="BF10">IF(INDEX(calc_types,1,BF$7)="INDEX",AC10/AC9-1,IF(INDEX(calc_types,1,BF$7)="CASH", AC9/1200,AC9/AC10-1))</f>
        <v>2.4774376216598615E-3</v>
      </c>
      <c r="BG10" s="22" cm="1">
        <f t="array" ref="BG10">IF(INDEX(calc_types,1,BG$7)="INDEX",AD10/AD9-1,IF(INDEX(calc_types,1,BG$7)="CASH", AD9/1200,AD9/AD10-1))</f>
        <v>-2.4828178694158098E-2</v>
      </c>
      <c r="BH10" s="23">
        <f>AF10-AF$5</f>
        <v>7.3891643782835002E-4</v>
      </c>
      <c r="BI10" s="23">
        <f t="shared" ref="BI10:CI10" si="9">AG10-AG$5</f>
        <v>-1.8431270343165149E-3</v>
      </c>
      <c r="BJ10" s="23">
        <f t="shared" si="9"/>
        <v>-7.4712891912662935E-3</v>
      </c>
      <c r="BK10" s="23">
        <f t="shared" si="9"/>
        <v>-2.9058195973575831E-3</v>
      </c>
      <c r="BL10" s="23">
        <f t="shared" si="9"/>
        <v>-8.3467971647067322E-3</v>
      </c>
      <c r="BM10" s="23">
        <f t="shared" si="9"/>
        <v>4.1298437428702729E-4</v>
      </c>
      <c r="BN10" s="23">
        <f t="shared" si="9"/>
        <v>-2.9350243886244521E-3</v>
      </c>
      <c r="BO10" s="23">
        <f t="shared" si="9"/>
        <v>-8.1486837145665608E-3</v>
      </c>
      <c r="BP10" s="23">
        <f t="shared" si="9"/>
        <v>2.1429512898058205E-3</v>
      </c>
      <c r="BQ10" s="23">
        <f t="shared" si="9"/>
        <v>3.8301147289272709E-5</v>
      </c>
      <c r="BR10" s="23">
        <f t="shared" si="9"/>
        <v>-2.7744896041642124E-3</v>
      </c>
      <c r="BS10" s="23">
        <f t="shared" si="9"/>
        <v>-9.2703429228479899E-4</v>
      </c>
      <c r="BT10" s="23">
        <f t="shared" si="9"/>
        <v>-3.8100669777274433E-3</v>
      </c>
      <c r="BU10" s="23">
        <f t="shared" si="9"/>
        <v>-7.1795461925105072E-5</v>
      </c>
      <c r="BV10" s="23">
        <f t="shared" si="9"/>
        <v>-6.1370290460018755E-4</v>
      </c>
      <c r="BW10" s="23">
        <f t="shared" si="9"/>
        <v>-2.0059801668107506E-3</v>
      </c>
      <c r="BX10" s="23">
        <f t="shared" si="9"/>
        <v>-2.6177914417861582E-2</v>
      </c>
      <c r="BY10" s="23">
        <f t="shared" si="9"/>
        <v>-3.4820257866192555E-2</v>
      </c>
      <c r="BZ10" s="23">
        <f t="shared" si="9"/>
        <v>-3.2219288257877517E-2</v>
      </c>
      <c r="CA10" s="23">
        <f t="shared" si="9"/>
        <v>-4.0454320251211073E-3</v>
      </c>
      <c r="CB10" s="23">
        <f t="shared" si="9"/>
        <v>1.65566295138889E-3</v>
      </c>
      <c r="CC10" s="23">
        <f t="shared" si="9"/>
        <v>1.1761013888888895E-3</v>
      </c>
      <c r="CD10" s="23">
        <f t="shared" si="9"/>
        <v>2.4444715277777782E-3</v>
      </c>
      <c r="CE10" s="23">
        <f t="shared" si="9"/>
        <v>2.3221249999999999E-4</v>
      </c>
      <c r="CF10" s="23">
        <f t="shared" si="9"/>
        <v>0</v>
      </c>
      <c r="CG10" s="23">
        <f t="shared" si="9"/>
        <v>-3.1270428003533461E-3</v>
      </c>
      <c r="CH10" s="23">
        <f t="shared" si="9"/>
        <v>3.2950635262771061E-3</v>
      </c>
      <c r="CI10" s="23">
        <f t="shared" si="9"/>
        <v>-2.4108963676684442E-2</v>
      </c>
    </row>
    <row r="11" spans="1:87" x14ac:dyDescent="0.2">
      <c r="A11" s="20">
        <v>2</v>
      </c>
      <c r="B11" s="21">
        <v>38686</v>
      </c>
      <c r="C11" s="20">
        <v>175.12100000000001</v>
      </c>
      <c r="D11" s="20">
        <v>903.351</v>
      </c>
      <c r="E11" s="20">
        <v>1292.1369999999999</v>
      </c>
      <c r="F11" s="20">
        <v>1128.463</v>
      </c>
      <c r="G11" s="20">
        <v>1254.4110000000001</v>
      </c>
      <c r="H11" s="20">
        <v>123.96899999999999</v>
      </c>
      <c r="I11" s="20">
        <v>295.36200000000002</v>
      </c>
      <c r="J11" s="20">
        <v>350.15300000000002</v>
      </c>
      <c r="K11" s="67">
        <v>89.811525683618683</v>
      </c>
      <c r="L11" s="20">
        <v>485.34</v>
      </c>
      <c r="M11" s="20">
        <v>533.28800000000001</v>
      </c>
      <c r="N11" s="20">
        <v>175.53700000000001</v>
      </c>
      <c r="O11" s="20">
        <v>182.00800000000001</v>
      </c>
      <c r="P11" s="20">
        <v>101.267</v>
      </c>
      <c r="Q11" s="20">
        <v>185.60900000000001</v>
      </c>
      <c r="R11" s="20">
        <v>232.18199999999999</v>
      </c>
      <c r="S11" s="20">
        <v>1826.37</v>
      </c>
      <c r="T11" s="20">
        <v>3447.07</v>
      </c>
      <c r="U11" s="20">
        <v>5423.2</v>
      </c>
      <c r="V11" s="20">
        <v>14872.15</v>
      </c>
      <c r="W11" s="20">
        <v>4.2937500000000002</v>
      </c>
      <c r="X11" s="20">
        <v>2.4828999999999999</v>
      </c>
      <c r="Y11" s="20">
        <v>4.7008999999999999</v>
      </c>
      <c r="Z11" s="20">
        <v>9.9199999999999997E-2</v>
      </c>
      <c r="AA11" s="20">
        <v>1</v>
      </c>
      <c r="AB11" s="20">
        <v>0.84840000000000004</v>
      </c>
      <c r="AC11" s="20">
        <v>0.57830000000000004</v>
      </c>
      <c r="AD11" s="20">
        <v>119.81</v>
      </c>
      <c r="AE11" s="21">
        <f t="shared" si="8"/>
        <v>38686</v>
      </c>
      <c r="AF11" s="22" cm="1">
        <f t="array" ref="AF11">IF(INDEX(calc_types,1,AF$7)="INDEX",C11/C10-1,IF(INDEX(calc_types,1,AF$7)="CASH", C10/1200,C10/C11-1))</f>
        <v>3.2137946837764719E-3</v>
      </c>
      <c r="AG11" s="22" cm="1">
        <f t="array" ref="AG11">IF(INDEX(calc_types,1,AG$7)="INDEX",D11/D10-1,IF(INDEX(calc_types,1,AG$7)="CASH", D10/1200,D10/D11-1))</f>
        <v>3.1849574061919572E-3</v>
      </c>
      <c r="AH11" s="22" cm="1">
        <f t="array" ref="AH11">IF(INDEX(calc_types,1,AH$7)="INDEX",E11/E10-1,IF(INDEX(calc_types,1,AH$7)="CASH", E10/1200,E10/E11-1))</f>
        <v>4.7284099603748242E-3</v>
      </c>
      <c r="AI11" s="22" cm="1">
        <f t="array" ref="AI11">IF(INDEX(calc_types,1,AI$7)="INDEX",F11/F10-1,IF(INDEX(calc_types,1,AI$7)="CASH", F10/1200,F10/F11-1))</f>
        <v>2.6415161396369236E-3</v>
      </c>
      <c r="AJ11" s="22" cm="1">
        <f t="array" ref="AJ11">IF(INDEX(calc_types,1,AJ$7)="INDEX",G11/G10-1,IF(INDEX(calc_types,1,AJ$7)="CASH", G10/1200,G10/G11-1))</f>
        <v>2.9976124644388591E-3</v>
      </c>
      <c r="AK11" s="22" cm="1">
        <f t="array" ref="AK11">IF(INDEX(calc_types,1,AK$7)="INDEX",H11/H10-1,IF(INDEX(calc_types,1,AK$7)="CASH", H10/1200,H10/H11-1))</f>
        <v>1.0820850325028442E-3</v>
      </c>
      <c r="AL11" s="22" cm="1">
        <f t="array" ref="AL11">IF(INDEX(calc_types,1,AL$7)="INDEX",I11/I10-1,IF(INDEX(calc_types,1,AL$7)="CASH", I10/1200,I10/I11-1))</f>
        <v>-3.2153579031790613E-4</v>
      </c>
      <c r="AM11" s="22" cm="1">
        <f t="array" ref="AM11">IF(INDEX(calc_types,1,AM$7)="INDEX",J11/J10-1,IF(INDEX(calc_types,1,AM$7)="CASH", J10/1200,J10/J11-1))</f>
        <v>-1.377496891363128E-3</v>
      </c>
      <c r="AN11" s="22" cm="1">
        <f t="array" ref="AN11">IF(INDEX(calc_types,1,AN$7)="INDEX",K11/K10-1,IF(INDEX(calc_types,1,AN$7)="CASH", K10/1200,K10/K11-1))</f>
        <v>3.5838967380827924E-3</v>
      </c>
      <c r="AO11" s="22" cm="1">
        <f t="array" ref="AO11">IF(INDEX(calc_types,1,AO$7)="INDEX",L11/L10-1,IF(INDEX(calc_types,1,AO$7)="CASH", L10/1200,L10/L11-1))</f>
        <v>3.9073246306242648E-3</v>
      </c>
      <c r="AP11" s="22" cm="1">
        <f t="array" ref="AP11">IF(INDEX(calc_types,1,AP$7)="INDEX",M11/M10-1,IF(INDEX(calc_types,1,AP$7)="CASH", M10/1200,M10/M11-1))</f>
        <v>5.3350123855235854E-3</v>
      </c>
      <c r="AQ11" s="22" cm="1">
        <f t="array" ref="AQ11">IF(INDEX(calc_types,1,AQ$7)="INDEX",N11/N10-1,IF(INDEX(calc_types,1,AQ$7)="CASH", N10/1200,N10/N11-1))</f>
        <v>3.6994682371778165E-3</v>
      </c>
      <c r="AR11" s="22" cm="1">
        <f t="array" ref="AR11">IF(INDEX(calc_types,1,AR$7)="INDEX",O11/O10-1,IF(INDEX(calc_types,1,AR$7)="CASH", O10/1200,O10/O11-1))</f>
        <v>5.4301892003867369E-3</v>
      </c>
      <c r="AS11" s="22" cm="1">
        <f t="array" ref="AS11">IF(INDEX(calc_types,1,AS$7)="INDEX",P11/P10-1,IF(INDEX(calc_types,1,AS$7)="CASH", P10/1200,P10/P11-1))</f>
        <v>9.8749827186495054E-6</v>
      </c>
      <c r="AT11" s="22" cm="1">
        <f t="array" ref="AT11">IF(INDEX(calc_types,1,AT$7)="INDEX",Q11/Q10-1,IF(INDEX(calc_types,1,AT$7)="CASH", Q10/1200,Q10/Q11-1))</f>
        <v>1.5918926794522559E-3</v>
      </c>
      <c r="AU11" s="22" cm="1">
        <f t="array" ref="AU11">IF(INDEX(calc_types,1,AU$7)="INDEX",R11/R10-1,IF(INDEX(calc_types,1,AU$7)="CASH", R10/1200,R10/R11-1))</f>
        <v>4.1388258190073746E-3</v>
      </c>
      <c r="AV11" s="22" cm="1">
        <f t="array" ref="AV11">IF(INDEX(calc_types,1,AV$7)="INDEX",S11/S10-1,IF(INDEX(calc_types,1,AV$7)="CASH", S10/1200,S10/S11-1))</f>
        <v>3.7032620730772292E-2</v>
      </c>
      <c r="AW11" s="22" cm="1">
        <f t="array" ref="AW11">IF(INDEX(calc_types,1,AW$7)="INDEX",T11/T10-1,IF(INDEX(calc_types,1,AW$7)="CASH", T10/1200,T10/T11-1))</f>
        <v>3.8227188530638667E-2</v>
      </c>
      <c r="AX11" s="22" cm="1">
        <f t="array" ref="AX11">IF(INDEX(calc_types,1,AX$7)="INDEX",U11/U10-1,IF(INDEX(calc_types,1,AX$7)="CASH", U10/1200,U10/U11-1))</f>
        <v>1.9916122844300554E-2</v>
      </c>
      <c r="AY11" s="22" cm="1">
        <f t="array" ref="AY11">IF(INDEX(calc_types,1,AY$7)="INDEX",V11/V10-1,IF(INDEX(calc_types,1,AY$7)="CASH", V10/1200,V10/V11-1))</f>
        <v>9.3018042847168525E-2</v>
      </c>
      <c r="AZ11" s="22" cm="1">
        <f t="array" ref="AZ11">IF(INDEX(calc_types,1,AZ$7)="INDEX",W11/W10-1,IF(INDEX(calc_types,1,AZ$7)="CASH", W10/1200,W10/W11-1))</f>
        <v>3.4083333333333331E-3</v>
      </c>
      <c r="BA11" s="22" cm="1">
        <f t="array" ref="BA11">IF(INDEX(calc_types,1,BA$7)="INDEX",X11/X10-1,IF(INDEX(calc_types,1,BA$7)="CASH", X10/1200,X10/X11-1))</f>
        <v>1.9165833333333333E-3</v>
      </c>
      <c r="BB11" s="22" cm="1">
        <f t="array" ref="BB11">IF(INDEX(calc_types,1,BB$7)="INDEX",Y11/Y10-1,IF(INDEX(calc_types,1,BB$7)="CASH", Y10/1200,Y10/Y11-1))</f>
        <v>3.940333333333333E-3</v>
      </c>
      <c r="BC11" s="22" cm="1">
        <f t="array" ref="BC11">IF(INDEX(calc_types,1,BC$7)="INDEX",Z11/Z10-1,IF(INDEX(calc_types,1,BC$7)="CASH", Z10/1200,Z10/Z11-1))</f>
        <v>1.4758333333333333E-4</v>
      </c>
      <c r="BD11" s="22" cm="1">
        <f t="array" ref="BD11">IF(INDEX(calc_types,1,BD$7)="INDEX",AA11/AA10-1,IF(INDEX(calc_types,1,BD$7)="CASH", AA10/1200,AA10/AA11-1))</f>
        <v>0</v>
      </c>
      <c r="BE11" s="22" cm="1">
        <f t="array" ref="BE11">IF(INDEX(calc_types,1,BE$7)="INDEX",AB11/AB10-1,IF(INDEX(calc_types,1,BE$7)="CASH", AB10/1200,AB10/AB11-1))</f>
        <v>-1.7090994813767191E-2</v>
      </c>
      <c r="BF11" s="22" cm="1">
        <f t="array" ref="BF11">IF(INDEX(calc_types,1,BF$7)="INDEX",AC11/AC10-1,IF(INDEX(calc_types,1,BF$7)="CASH", AC10/1200,AC10/AC11-1))</f>
        <v>-2.2825523084904042E-2</v>
      </c>
      <c r="BG11" s="22" cm="1">
        <f t="array" ref="BG11">IF(INDEX(calc_types,1,BG$7)="INDEX",AD11/AD10-1,IF(INDEX(calc_types,1,BG$7)="CASH", AD10/1200,AD10/AD11-1))</f>
        <v>-2.8461731074200802E-2</v>
      </c>
      <c r="BH11" s="23">
        <f t="shared" ref="BH11:BH74" si="10">AF11-AF$5</f>
        <v>1.6789920981556275E-3</v>
      </c>
      <c r="BI11" s="23">
        <f t="shared" ref="BI11:BI74" si="11">AG11-AG$5</f>
        <v>1.4328843213406231E-3</v>
      </c>
      <c r="BJ11" s="23">
        <f t="shared" ref="BJ11:BJ74" si="12">AH11-AH$5</f>
        <v>2.3205548837348174E-3</v>
      </c>
      <c r="BK11" s="23">
        <f t="shared" ref="BK11:BK74" si="13">AI11-AI$5</f>
        <v>-8.4803735956864509E-6</v>
      </c>
      <c r="BL11" s="23">
        <f t="shared" ref="BL11:BL74" si="14">AJ11-AJ$5</f>
        <v>-3.8222220111324692E-4</v>
      </c>
      <c r="BM11" s="23">
        <f t="shared" ref="BM11:BM74" si="15">AK11-AK$5</f>
        <v>3.3897200356245295E-4</v>
      </c>
      <c r="BN11" s="23">
        <f t="shared" ref="BN11:BN74" si="16">AL11-AL$5</f>
        <v>-1.1861038679348069E-3</v>
      </c>
      <c r="BO11" s="23">
        <f t="shared" ref="BO11:BO74" si="17">AM11-AM$5</f>
        <v>-2.6998746854548488E-3</v>
      </c>
      <c r="BP11" s="23">
        <f t="shared" ref="BP11:BP74" si="18">AN11-AN$5</f>
        <v>2.2163415836017591E-3</v>
      </c>
      <c r="BQ11" s="23">
        <f t="shared" ref="BQ11:BQ74" si="19">AO11-AO$5</f>
        <v>2.2196230179667058E-3</v>
      </c>
      <c r="BR11" s="23">
        <f t="shared" ref="BR11:BR74" si="20">AP11-AP$5</f>
        <v>3.1728257375581133E-3</v>
      </c>
      <c r="BS11" s="23">
        <f t="shared" ref="BS11:BS74" si="21">AQ11-AQ$5</f>
        <v>9.1640241527113538E-4</v>
      </c>
      <c r="BT11" s="23">
        <f t="shared" ref="BT11:BT74" si="22">AR11-AR$5</f>
        <v>2.1391180210017634E-3</v>
      </c>
      <c r="BU11" s="23">
        <f t="shared" ref="BU11:BU74" si="23">AS11-AS$5</f>
        <v>-5.2045594002136006E-5</v>
      </c>
      <c r="BV11" s="23">
        <f t="shared" ref="BV11:BV74" si="24">AT11-AT$5</f>
        <v>1.4528340613214406E-3</v>
      </c>
      <c r="BW11" s="23">
        <f t="shared" ref="BW11:BW74" si="25">AU11-AU$5</f>
        <v>3.7994331631524543E-3</v>
      </c>
      <c r="BX11" s="23">
        <f t="shared" ref="BX11:BX74" si="26">AV11-AV$5</f>
        <v>2.7850687558724406E-2</v>
      </c>
      <c r="BY11" s="23">
        <f t="shared" ref="BY11:BY74" si="27">AW11-AW$5</f>
        <v>3.5012496930841769E-2</v>
      </c>
      <c r="BZ11" s="23">
        <f t="shared" ref="BZ11:BZ74" si="28">AX11-AX$5</f>
        <v>1.6979197622003558E-2</v>
      </c>
      <c r="CA11" s="23">
        <f t="shared" ref="CA11:CA74" si="29">AY11-AY$5</f>
        <v>8.6600481135802085E-2</v>
      </c>
      <c r="CB11" s="23">
        <f t="shared" ref="CB11:CB74" si="30">AZ11-AZ$5</f>
        <v>1.8442046180555563E-3</v>
      </c>
      <c r="CC11" s="23">
        <f t="shared" ref="CC11:CC74" si="31">BA11-BA$5</f>
        <v>1.1520180555555561E-3</v>
      </c>
      <c r="CD11" s="23">
        <f t="shared" ref="CD11:CD74" si="32">BB11-BB$5</f>
        <v>2.3988881944444441E-3</v>
      </c>
      <c r="CE11" s="23">
        <f t="shared" ref="CE11:CE74" si="33">BC11-BC$5</f>
        <v>1.9712916666666662E-4</v>
      </c>
      <c r="CF11" s="23">
        <f t="shared" ref="CF11:CF74" si="34">BD11-BD$5</f>
        <v>0</v>
      </c>
      <c r="CG11" s="23">
        <f t="shared" ref="CG11:CG74" si="35">BE11-BE$5</f>
        <v>-1.733999468331358E-2</v>
      </c>
      <c r="CH11" s="23">
        <f t="shared" ref="CH11:CH74" si="36">BF11-BF$5</f>
        <v>-2.2007897180286798E-2</v>
      </c>
      <c r="CI11" s="23">
        <f t="shared" ref="CI11:CI74" si="37">BG11-BG$5</f>
        <v>-2.7742516056727146E-2</v>
      </c>
    </row>
    <row r="12" spans="1:87" x14ac:dyDescent="0.2">
      <c r="A12" s="20">
        <v>3</v>
      </c>
      <c r="B12" s="21">
        <v>38717</v>
      </c>
      <c r="C12" s="20">
        <v>175.74299999999999</v>
      </c>
      <c r="D12" s="20">
        <v>906.822</v>
      </c>
      <c r="E12" s="20">
        <v>1299.423</v>
      </c>
      <c r="F12" s="20">
        <v>1132.9670000000001</v>
      </c>
      <c r="G12" s="20">
        <v>1260.8510000000001</v>
      </c>
      <c r="H12" s="20">
        <v>124.232</v>
      </c>
      <c r="I12" s="20">
        <v>295.82100000000003</v>
      </c>
      <c r="J12" s="20">
        <v>351.10500000000002</v>
      </c>
      <c r="K12" s="67">
        <v>90.260669562995119</v>
      </c>
      <c r="L12" s="20">
        <v>487.86</v>
      </c>
      <c r="M12" s="20">
        <v>536.95899999999995</v>
      </c>
      <c r="N12" s="20">
        <v>176.50800000000001</v>
      </c>
      <c r="O12" s="20">
        <v>183.262</v>
      </c>
      <c r="P12" s="20">
        <v>101.26</v>
      </c>
      <c r="Q12" s="20">
        <v>185.489</v>
      </c>
      <c r="R12" s="20">
        <v>231.76499999999999</v>
      </c>
      <c r="S12" s="20">
        <v>1826.29</v>
      </c>
      <c r="T12" s="20">
        <v>3578.93</v>
      </c>
      <c r="U12" s="20">
        <v>5618.8</v>
      </c>
      <c r="V12" s="20">
        <v>16111.43</v>
      </c>
      <c r="W12" s="20">
        <v>4.3899999999999997</v>
      </c>
      <c r="X12" s="20">
        <v>2.5912000000000002</v>
      </c>
      <c r="Y12" s="20">
        <v>4.7812000000000001</v>
      </c>
      <c r="Z12" s="20">
        <v>0.17419999999999999</v>
      </c>
      <c r="AA12" s="20">
        <v>1</v>
      </c>
      <c r="AB12" s="20">
        <v>0.84399999999999997</v>
      </c>
      <c r="AC12" s="20">
        <v>0.58040000000000003</v>
      </c>
      <c r="AD12" s="20">
        <v>117.75</v>
      </c>
      <c r="AE12" s="21">
        <f t="shared" si="8"/>
        <v>38717</v>
      </c>
      <c r="AF12" s="22" cm="1">
        <f t="array" ref="AF12">IF(INDEX(calc_types,1,AF$7)="INDEX",C12/C11-1,IF(INDEX(calc_types,1,AF$7)="CASH", C11/1200,C11/C12-1))</f>
        <v>3.551829877627366E-3</v>
      </c>
      <c r="AG12" s="22" cm="1">
        <f t="array" ref="AG12">IF(INDEX(calc_types,1,AG$7)="INDEX",D12/D11-1,IF(INDEX(calc_types,1,AG$7)="CASH", D11/1200,D11/D12-1))</f>
        <v>3.8423602785628841E-3</v>
      </c>
      <c r="AH12" s="22" cm="1">
        <f t="array" ref="AH12">IF(INDEX(calc_types,1,AH$7)="INDEX",E12/E11-1,IF(INDEX(calc_types,1,AH$7)="CASH", E11/1200,E11/E12-1))</f>
        <v>5.6387209715378361E-3</v>
      </c>
      <c r="AI12" s="22" cm="1">
        <f t="array" ref="AI12">IF(INDEX(calc_types,1,AI$7)="INDEX",F12/F11-1,IF(INDEX(calc_types,1,AI$7)="CASH", F11/1200,F11/F12-1))</f>
        <v>3.991269540959852E-3</v>
      </c>
      <c r="AJ12" s="22" cm="1">
        <f t="array" ref="AJ12">IF(INDEX(calc_types,1,AJ$7)="INDEX",G12/G11-1,IF(INDEX(calc_types,1,AJ$7)="CASH", G11/1200,G11/G12-1))</f>
        <v>5.1338835517227288E-3</v>
      </c>
      <c r="AK12" s="22" cm="1">
        <f t="array" ref="AK12">IF(INDEX(calc_types,1,AK$7)="INDEX",H12/H11-1,IF(INDEX(calc_types,1,AK$7)="CASH", H11/1200,H11/H12-1))</f>
        <v>2.1214981164645597E-3</v>
      </c>
      <c r="AL12" s="22" cm="1">
        <f t="array" ref="AL12">IF(INDEX(calc_types,1,AL$7)="INDEX",I12/I11-1,IF(INDEX(calc_types,1,AL$7)="CASH", I11/1200,I11/I12-1))</f>
        <v>1.5540252300567658E-3</v>
      </c>
      <c r="AM12" s="22" cm="1">
        <f t="array" ref="AM12">IF(INDEX(calc_types,1,AM$7)="INDEX",J12/J11-1,IF(INDEX(calc_types,1,AM$7)="CASH", J11/1200,J11/J12-1))</f>
        <v>2.7188114909768579E-3</v>
      </c>
      <c r="AN12" s="22" cm="1">
        <f t="array" ref="AN12">IF(INDEX(calc_types,1,AN$7)="INDEX",K12/K11-1,IF(INDEX(calc_types,1,AN$7)="CASH", K11/1200,K11/K12-1))</f>
        <v>5.0009603551179893E-3</v>
      </c>
      <c r="AO12" s="22" cm="1">
        <f t="array" ref="AO12">IF(INDEX(calc_types,1,AO$7)="INDEX",L12/L11-1,IF(INDEX(calc_types,1,AO$7)="CASH", L11/1200,L11/L12-1))</f>
        <v>5.1922363703795771E-3</v>
      </c>
      <c r="AP12" s="22" cm="1">
        <f t="array" ref="AP12">IF(INDEX(calc_types,1,AP$7)="INDEX",M12/M11-1,IF(INDEX(calc_types,1,AP$7)="CASH", M11/1200,M11/M12-1))</f>
        <v>6.8837101153595981E-3</v>
      </c>
      <c r="AQ12" s="22" cm="1">
        <f t="array" ref="AQ12">IF(INDEX(calc_types,1,AQ$7)="INDEX",N12/N11-1,IF(INDEX(calc_types,1,AQ$7)="CASH", N11/1200,N11/N12-1))</f>
        <v>5.5315973270593233E-3</v>
      </c>
      <c r="AR12" s="22" cm="1">
        <f t="array" ref="AR12">IF(INDEX(calc_types,1,AR$7)="INDEX",O12/O11-1,IF(INDEX(calc_types,1,AR$7)="CASH", O11/1200,O11/O12-1))</f>
        <v>6.8898070414487034E-3</v>
      </c>
      <c r="AS12" s="22" cm="1">
        <f t="array" ref="AS12">IF(INDEX(calc_types,1,AS$7)="INDEX",P12/P11-1,IF(INDEX(calc_types,1,AS$7)="CASH", P11/1200,P11/P12-1))</f>
        <v>-6.9124196431125107E-5</v>
      </c>
      <c r="AT12" s="22" cm="1">
        <f t="array" ref="AT12">IF(INDEX(calc_types,1,AT$7)="INDEX",Q12/Q11-1,IF(INDEX(calc_types,1,AT$7)="CASH", Q11/1200,Q11/Q12-1))</f>
        <v>-6.4652037347334712E-4</v>
      </c>
      <c r="AU12" s="22" cm="1">
        <f t="array" ref="AU12">IF(INDEX(calc_types,1,AU$7)="INDEX",R12/R11-1,IF(INDEX(calc_types,1,AU$7)="CASH", R11/1200,R11/R12-1))</f>
        <v>-1.7960048582577048E-3</v>
      </c>
      <c r="AV12" s="22" cm="1">
        <f t="array" ref="AV12">IF(INDEX(calc_types,1,AV$7)="INDEX",S12/S11-1,IF(INDEX(calc_types,1,AV$7)="CASH", S11/1200,S11/S12-1))</f>
        <v>-4.3802734385645081E-5</v>
      </c>
      <c r="AW12" s="22" cm="1">
        <f t="array" ref="AW12">IF(INDEX(calc_types,1,AW$7)="INDEX",T12/T11-1,IF(INDEX(calc_types,1,AW$7)="CASH", T11/1200,T11/T12-1))</f>
        <v>3.8252776996115401E-2</v>
      </c>
      <c r="AX12" s="22" cm="1">
        <f t="array" ref="AX12">IF(INDEX(calc_types,1,AX$7)="INDEX",U12/U11-1,IF(INDEX(calc_types,1,AX$7)="CASH", U11/1200,U11/U12-1))</f>
        <v>3.6067266558489575E-2</v>
      </c>
      <c r="AY12" s="22" cm="1">
        <f t="array" ref="AY12">IF(INDEX(calc_types,1,AY$7)="INDEX",V12/V11-1,IF(INDEX(calc_types,1,AY$7)="CASH", V11/1200,V11/V12-1))</f>
        <v>8.3328906714900119E-2</v>
      </c>
      <c r="AZ12" s="22" cm="1">
        <f t="array" ref="AZ12">IF(INDEX(calc_types,1,AZ$7)="INDEX",W12/W11-1,IF(INDEX(calc_types,1,AZ$7)="CASH", W11/1200,W11/W12-1))</f>
        <v>3.5781250000000001E-3</v>
      </c>
      <c r="BA12" s="22" cm="1">
        <f t="array" ref="BA12">IF(INDEX(calc_types,1,BA$7)="INDEX",X12/X11-1,IF(INDEX(calc_types,1,BA$7)="CASH", X11/1200,X11/X12-1))</f>
        <v>2.0690833333333334E-3</v>
      </c>
      <c r="BB12" s="22" cm="1">
        <f t="array" ref="BB12">IF(INDEX(calc_types,1,BB$7)="INDEX",Y12/Y11-1,IF(INDEX(calc_types,1,BB$7)="CASH", Y11/1200,Y11/Y12-1))</f>
        <v>3.9174166666666663E-3</v>
      </c>
      <c r="BC12" s="22" cm="1">
        <f t="array" ref="BC12">IF(INDEX(calc_types,1,BC$7)="INDEX",Z12/Z11-1,IF(INDEX(calc_types,1,BC$7)="CASH", Z11/1200,Z11/Z12-1))</f>
        <v>8.2666666666666666E-5</v>
      </c>
      <c r="BD12" s="22" cm="1">
        <f t="array" ref="BD12">IF(INDEX(calc_types,1,BD$7)="INDEX",AA12/AA11-1,IF(INDEX(calc_types,1,BD$7)="CASH", AA11/1200,AA11/AA12-1))</f>
        <v>0</v>
      </c>
      <c r="BE12" s="22" cm="1">
        <f t="array" ref="BE12">IF(INDEX(calc_types,1,BE$7)="INDEX",AB12/AB11-1,IF(INDEX(calc_types,1,BE$7)="CASH", AB11/1200,AB11/AB12-1))</f>
        <v>5.2132701421800931E-3</v>
      </c>
      <c r="BF12" s="22" cm="1">
        <f t="array" ref="BF12">IF(INDEX(calc_types,1,BF$7)="INDEX",AC12/AC11-1,IF(INDEX(calc_types,1,BF$7)="CASH", AC11/1200,AC11/AC12-1))</f>
        <v>-3.6181943487250123E-3</v>
      </c>
      <c r="BG12" s="22" cm="1">
        <f t="array" ref="BG12">IF(INDEX(calc_types,1,BG$7)="INDEX",AD12/AD11-1,IF(INDEX(calc_types,1,BG$7)="CASH", AD11/1200,AD11/AD12-1))</f>
        <v>1.7494692144373714E-2</v>
      </c>
      <c r="BH12" s="23">
        <f t="shared" si="10"/>
        <v>2.0170272920065216E-3</v>
      </c>
      <c r="BI12" s="23">
        <f t="shared" si="11"/>
        <v>2.09028719371155E-3</v>
      </c>
      <c r="BJ12" s="23">
        <f t="shared" si="12"/>
        <v>3.2308658948978293E-3</v>
      </c>
      <c r="BK12" s="23">
        <f t="shared" si="13"/>
        <v>1.341273027727242E-3</v>
      </c>
      <c r="BL12" s="23">
        <f t="shared" si="14"/>
        <v>1.7540488861706228E-3</v>
      </c>
      <c r="BM12" s="23">
        <f t="shared" si="15"/>
        <v>1.3783850875241685E-3</v>
      </c>
      <c r="BN12" s="23">
        <f t="shared" si="16"/>
        <v>6.8945715243986518E-4</v>
      </c>
      <c r="BO12" s="23">
        <f t="shared" si="17"/>
        <v>1.3964336968851374E-3</v>
      </c>
      <c r="BP12" s="23">
        <f t="shared" si="18"/>
        <v>3.633405200636956E-3</v>
      </c>
      <c r="BQ12" s="23">
        <f t="shared" si="19"/>
        <v>3.5045347577220181E-3</v>
      </c>
      <c r="BR12" s="23">
        <f t="shared" si="20"/>
        <v>4.721523467394126E-3</v>
      </c>
      <c r="BS12" s="23">
        <f t="shared" si="21"/>
        <v>2.7485315051526422E-3</v>
      </c>
      <c r="BT12" s="23">
        <f t="shared" si="22"/>
        <v>3.5987358620637299E-3</v>
      </c>
      <c r="BU12" s="23">
        <f t="shared" si="23"/>
        <v>-1.3104477315191063E-4</v>
      </c>
      <c r="BV12" s="23">
        <f t="shared" si="24"/>
        <v>-7.8557899160416238E-4</v>
      </c>
      <c r="BW12" s="23">
        <f t="shared" si="25"/>
        <v>-2.1353975141126251E-3</v>
      </c>
      <c r="BX12" s="23">
        <f t="shared" si="26"/>
        <v>-9.2257359064335312E-3</v>
      </c>
      <c r="BY12" s="23">
        <f t="shared" si="27"/>
        <v>3.5038085396318502E-2</v>
      </c>
      <c r="BZ12" s="23">
        <f t="shared" si="28"/>
        <v>3.3130341336192574E-2</v>
      </c>
      <c r="CA12" s="23">
        <f t="shared" si="29"/>
        <v>7.6911345003533679E-2</v>
      </c>
      <c r="CB12" s="23">
        <f t="shared" si="30"/>
        <v>2.0139962847222233E-3</v>
      </c>
      <c r="CC12" s="23">
        <f t="shared" si="31"/>
        <v>1.304518055555556E-3</v>
      </c>
      <c r="CD12" s="23">
        <f t="shared" si="32"/>
        <v>2.3759715277777774E-3</v>
      </c>
      <c r="CE12" s="23">
        <f t="shared" si="33"/>
        <v>1.3221249999999997E-4</v>
      </c>
      <c r="CF12" s="23">
        <f t="shared" si="34"/>
        <v>0</v>
      </c>
      <c r="CG12" s="23">
        <f t="shared" si="35"/>
        <v>4.9642702726337036E-3</v>
      </c>
      <c r="CH12" s="23">
        <f t="shared" si="36"/>
        <v>-2.8005684441077677E-3</v>
      </c>
      <c r="CI12" s="23">
        <f t="shared" si="37"/>
        <v>1.821390716184737E-2</v>
      </c>
    </row>
    <row r="13" spans="1:87" x14ac:dyDescent="0.2">
      <c r="A13" s="20">
        <v>4</v>
      </c>
      <c r="B13" s="21">
        <v>38748</v>
      </c>
      <c r="C13" s="20">
        <v>176.24600000000001</v>
      </c>
      <c r="D13" s="20">
        <v>908.32500000000005</v>
      </c>
      <c r="E13" s="20">
        <v>1298.2360000000001</v>
      </c>
      <c r="F13" s="20">
        <v>1135.4690000000001</v>
      </c>
      <c r="G13" s="20">
        <v>1261.9680000000001</v>
      </c>
      <c r="H13" s="20">
        <v>124.486</v>
      </c>
      <c r="I13" s="20">
        <v>296.09500000000003</v>
      </c>
      <c r="J13" s="20">
        <v>350.23700000000002</v>
      </c>
      <c r="K13" s="67">
        <v>90.479810886787604</v>
      </c>
      <c r="L13" s="20">
        <v>488.62200000000001</v>
      </c>
      <c r="M13" s="20">
        <v>536.97199999999998</v>
      </c>
      <c r="N13" s="20">
        <v>176.74</v>
      </c>
      <c r="O13" s="20">
        <v>183.36</v>
      </c>
      <c r="P13" s="20">
        <v>101.283</v>
      </c>
      <c r="Q13" s="20">
        <v>185.524</v>
      </c>
      <c r="R13" s="20">
        <v>231.55</v>
      </c>
      <c r="S13" s="20">
        <v>1874.1</v>
      </c>
      <c r="T13" s="20">
        <v>3691.41</v>
      </c>
      <c r="U13" s="20">
        <v>5760.3</v>
      </c>
      <c r="V13" s="20">
        <v>16649.82</v>
      </c>
      <c r="W13" s="20">
        <v>4.57</v>
      </c>
      <c r="X13" s="20">
        <v>2.4897</v>
      </c>
      <c r="Y13" s="20">
        <v>4.6544999999999996</v>
      </c>
      <c r="Z13" s="20">
        <v>0.13619999999999999</v>
      </c>
      <c r="AA13" s="20">
        <v>1</v>
      </c>
      <c r="AB13" s="20">
        <v>0.8226</v>
      </c>
      <c r="AC13" s="20">
        <v>0.56200000000000006</v>
      </c>
      <c r="AD13" s="20">
        <v>117.2</v>
      </c>
      <c r="AE13" s="21">
        <f t="shared" si="8"/>
        <v>38748</v>
      </c>
      <c r="AF13" s="22" cm="1">
        <f t="array" ref="AF13">IF(INDEX(calc_types,1,AF$7)="INDEX",C13/C12-1,IF(INDEX(calc_types,1,AF$7)="CASH", C12/1200,C12/C13-1))</f>
        <v>2.8621339114502931E-3</v>
      </c>
      <c r="AG13" s="22" cm="1">
        <f t="array" ref="AG13">IF(INDEX(calc_types,1,AG$7)="INDEX",D13/D12-1,IF(INDEX(calc_types,1,AG$7)="CASH", D12/1200,D12/D13-1))</f>
        <v>1.657436630342124E-3</v>
      </c>
      <c r="AH13" s="22" cm="1">
        <f t="array" ref="AH13">IF(INDEX(calc_types,1,AH$7)="INDEX",E13/E12-1,IF(INDEX(calc_types,1,AH$7)="CASH", E12/1200,E12/E13-1))</f>
        <v>-9.1348236871280353E-4</v>
      </c>
      <c r="AI13" s="22" cm="1">
        <f t="array" ref="AI13">IF(INDEX(calc_types,1,AI$7)="INDEX",F13/F12-1,IF(INDEX(calc_types,1,AI$7)="CASH", F12/1200,F12/F13-1))</f>
        <v>2.2083608790017806E-3</v>
      </c>
      <c r="AJ13" s="22" cm="1">
        <f t="array" ref="AJ13">IF(INDEX(calc_types,1,AJ$7)="INDEX",G13/G12-1,IF(INDEX(calc_types,1,AJ$7)="CASH", G12/1200,G12/G13-1))</f>
        <v>8.8590959597922847E-4</v>
      </c>
      <c r="AK13" s="22" cm="1">
        <f t="array" ref="AK13">IF(INDEX(calc_types,1,AK$7)="INDEX",H13/H12-1,IF(INDEX(calc_types,1,AK$7)="CASH", H12/1200,H12/H13-1))</f>
        <v>2.0445617876232447E-3</v>
      </c>
      <c r="AL13" s="22" cm="1">
        <f t="array" ref="AL13">IF(INDEX(calc_types,1,AL$7)="INDEX",I13/I12-1,IF(INDEX(calc_types,1,AL$7)="CASH", I12/1200,I12/I13-1))</f>
        <v>9.262357979995528E-4</v>
      </c>
      <c r="AM13" s="22" cm="1">
        <f t="array" ref="AM13">IF(INDEX(calc_types,1,AM$7)="INDEX",J13/J12-1,IF(INDEX(calc_types,1,AM$7)="CASH", J12/1200,J12/J13-1))</f>
        <v>-2.4721949274433275E-3</v>
      </c>
      <c r="AN13" s="22" cm="1">
        <f t="array" ref="AN13">IF(INDEX(calc_types,1,AN$7)="INDEX",K13/K12-1,IF(INDEX(calc_types,1,AN$7)="CASH", K12/1200,K12/K13-1))</f>
        <v>2.4278716837962122E-3</v>
      </c>
      <c r="AO13" s="22" cm="1">
        <f t="array" ref="AO13">IF(INDEX(calc_types,1,AO$7)="INDEX",L13/L12-1,IF(INDEX(calc_types,1,AO$7)="CASH", L12/1200,L12/L13-1))</f>
        <v>1.5619235026442801E-3</v>
      </c>
      <c r="AP13" s="22" cm="1">
        <f t="array" ref="AP13">IF(INDEX(calc_types,1,AP$7)="INDEX",M13/M12-1,IF(INDEX(calc_types,1,AP$7)="CASH", M12/1200,M12/M13-1))</f>
        <v>2.4210414575565053E-5</v>
      </c>
      <c r="AQ13" s="22" cm="1">
        <f t="array" ref="AQ13">IF(INDEX(calc_types,1,AQ$7)="INDEX",N13/N12-1,IF(INDEX(calc_types,1,AQ$7)="CASH", N12/1200,N12/N13-1))</f>
        <v>1.3143880164072641E-3</v>
      </c>
      <c r="AR13" s="22" cm="1">
        <f t="array" ref="AR13">IF(INDEX(calc_types,1,AR$7)="INDEX",O13/O12-1,IF(INDEX(calc_types,1,AR$7)="CASH", O12/1200,O12/O13-1))</f>
        <v>5.347535222797184E-4</v>
      </c>
      <c r="AS13" s="22" cm="1">
        <f t="array" ref="AS13">IF(INDEX(calc_types,1,AS$7)="INDEX",P13/P12-1,IF(INDEX(calc_types,1,AS$7)="CASH", P12/1200,P12/P13-1))</f>
        <v>2.2713806043839213E-4</v>
      </c>
      <c r="AT13" s="22" cm="1">
        <f t="array" ref="AT13">IF(INDEX(calc_types,1,AT$7)="INDEX",Q13/Q12-1,IF(INDEX(calc_types,1,AT$7)="CASH", Q12/1200,Q12/Q13-1))</f>
        <v>1.8869043447322653E-4</v>
      </c>
      <c r="AU13" s="22" cm="1">
        <f t="array" ref="AU13">IF(INDEX(calc_types,1,AU$7)="INDEX",R13/R12-1,IF(INDEX(calc_types,1,AU$7)="CASH", R12/1200,R12/R13-1))</f>
        <v>-9.2766379738085103E-4</v>
      </c>
      <c r="AV13" s="22" cm="1">
        <f t="array" ref="AV13">IF(INDEX(calc_types,1,AV$7)="INDEX",S13/S12-1,IF(INDEX(calc_types,1,AV$7)="CASH", S12/1200,S12/S13-1))</f>
        <v>2.6178755838338841E-2</v>
      </c>
      <c r="AW13" s="22" cm="1">
        <f t="array" ref="AW13">IF(INDEX(calc_types,1,AW$7)="INDEX",T13/T12-1,IF(INDEX(calc_types,1,AW$7)="CASH", T12/1200,T12/T13-1))</f>
        <v>3.1428387814234959E-2</v>
      </c>
      <c r="AX13" s="22" cm="1">
        <f t="array" ref="AX13">IF(INDEX(calc_types,1,AX$7)="INDEX",U13/U12-1,IF(INDEX(calc_types,1,AX$7)="CASH", U12/1200,U12/U13-1))</f>
        <v>2.5183313162952858E-2</v>
      </c>
      <c r="AY13" s="22" cm="1">
        <f t="array" ref="AY13">IF(INDEX(calc_types,1,AY$7)="INDEX",V13/V12-1,IF(INDEX(calc_types,1,AY$7)="CASH", V12/1200,V12/V13-1))</f>
        <v>3.3416648925638448E-2</v>
      </c>
      <c r="AZ13" s="22" cm="1">
        <f t="array" ref="AZ13">IF(INDEX(calc_types,1,AZ$7)="INDEX",W13/W12-1,IF(INDEX(calc_types,1,AZ$7)="CASH", W12/1200,W12/W13-1))</f>
        <v>3.6583333333333329E-3</v>
      </c>
      <c r="BA13" s="22" cm="1">
        <f t="array" ref="BA13">IF(INDEX(calc_types,1,BA$7)="INDEX",X13/X12-1,IF(INDEX(calc_types,1,BA$7)="CASH", X12/1200,X12/X13-1))</f>
        <v>2.1593333333333334E-3</v>
      </c>
      <c r="BB13" s="22" cm="1">
        <f t="array" ref="BB13">IF(INDEX(calc_types,1,BB$7)="INDEX",Y13/Y12-1,IF(INDEX(calc_types,1,BB$7)="CASH", Y12/1200,Y12/Y13-1))</f>
        <v>3.9843333333333337E-3</v>
      </c>
      <c r="BC13" s="22" cm="1">
        <f t="array" ref="BC13">IF(INDEX(calc_types,1,BC$7)="INDEX",Z13/Z12-1,IF(INDEX(calc_types,1,BC$7)="CASH", Z12/1200,Z12/Z13-1))</f>
        <v>1.4516666666666665E-4</v>
      </c>
      <c r="BD13" s="22" cm="1">
        <f t="array" ref="BD13">IF(INDEX(calc_types,1,BD$7)="INDEX",AA13/AA12-1,IF(INDEX(calc_types,1,BD$7)="CASH", AA12/1200,AA12/AA13-1))</f>
        <v>0</v>
      </c>
      <c r="BE13" s="22" cm="1">
        <f t="array" ref="BE13">IF(INDEX(calc_types,1,BE$7)="INDEX",AB13/AB12-1,IF(INDEX(calc_types,1,BE$7)="CASH", AB12/1200,AB12/AB13-1))</f>
        <v>2.6015074155117945E-2</v>
      </c>
      <c r="BF13" s="22" cm="1">
        <f t="array" ref="BF13">IF(INDEX(calc_types,1,BF$7)="INDEX",AC13/AC12-1,IF(INDEX(calc_types,1,BF$7)="CASH", AC12/1200,AC12/AC13-1))</f>
        <v>3.2740213523131612E-2</v>
      </c>
      <c r="BG13" s="22" cm="1">
        <f t="array" ref="BG13">IF(INDEX(calc_types,1,BG$7)="INDEX",AD13/AD12-1,IF(INDEX(calc_types,1,BG$7)="CASH", AD12/1200,AD12/AD13-1))</f>
        <v>4.6928327645050505E-3</v>
      </c>
      <c r="BH13" s="23">
        <f t="shared" si="10"/>
        <v>1.3273313258294487E-3</v>
      </c>
      <c r="BI13" s="23">
        <f t="shared" si="11"/>
        <v>-9.4636454509210155E-5</v>
      </c>
      <c r="BJ13" s="23">
        <f t="shared" si="12"/>
        <v>-3.3213374453528103E-3</v>
      </c>
      <c r="BK13" s="23">
        <f t="shared" si="13"/>
        <v>-4.4163563423082943E-4</v>
      </c>
      <c r="BL13" s="23">
        <f t="shared" si="14"/>
        <v>-2.4939250695728775E-3</v>
      </c>
      <c r="BM13" s="23">
        <f t="shared" si="15"/>
        <v>1.3014487586828535E-3</v>
      </c>
      <c r="BN13" s="23">
        <f t="shared" si="16"/>
        <v>6.1667720382652135E-5</v>
      </c>
      <c r="BO13" s="23">
        <f t="shared" si="17"/>
        <v>-3.7945727215350483E-3</v>
      </c>
      <c r="BP13" s="23">
        <f t="shared" si="18"/>
        <v>1.0603165293151787E-3</v>
      </c>
      <c r="BQ13" s="23">
        <f t="shared" si="19"/>
        <v>-1.2577811001327909E-4</v>
      </c>
      <c r="BR13" s="23">
        <f t="shared" si="20"/>
        <v>-2.137976233389907E-3</v>
      </c>
      <c r="BS13" s="23">
        <f t="shared" si="21"/>
        <v>-1.468677805499417E-3</v>
      </c>
      <c r="BT13" s="23">
        <f t="shared" si="22"/>
        <v>-2.7563176571052551E-3</v>
      </c>
      <c r="BU13" s="23">
        <f t="shared" si="23"/>
        <v>1.6521748371760661E-4</v>
      </c>
      <c r="BV13" s="23">
        <f t="shared" si="24"/>
        <v>4.9631816342411245E-5</v>
      </c>
      <c r="BW13" s="23">
        <f t="shared" si="25"/>
        <v>-1.2670564532357713E-3</v>
      </c>
      <c r="BX13" s="23">
        <f t="shared" si="26"/>
        <v>1.6996822666290955E-2</v>
      </c>
      <c r="BY13" s="23">
        <f t="shared" si="27"/>
        <v>2.8213696214438061E-2</v>
      </c>
      <c r="BZ13" s="23">
        <f t="shared" si="28"/>
        <v>2.2246387940655862E-2</v>
      </c>
      <c r="CA13" s="23">
        <f t="shared" si="29"/>
        <v>2.6999087214272001E-2</v>
      </c>
      <c r="CB13" s="23">
        <f t="shared" si="30"/>
        <v>2.0942046180555561E-3</v>
      </c>
      <c r="CC13" s="23">
        <f t="shared" si="31"/>
        <v>1.394768055555556E-3</v>
      </c>
      <c r="CD13" s="23">
        <f t="shared" si="32"/>
        <v>2.4428881944444448E-3</v>
      </c>
      <c r="CE13" s="23">
        <f t="shared" si="33"/>
        <v>1.9471249999999994E-4</v>
      </c>
      <c r="CF13" s="23">
        <f t="shared" si="34"/>
        <v>0</v>
      </c>
      <c r="CG13" s="23">
        <f t="shared" si="35"/>
        <v>2.5766074285571556E-2</v>
      </c>
      <c r="CH13" s="23">
        <f t="shared" si="36"/>
        <v>3.3557839427748856E-2</v>
      </c>
      <c r="CI13" s="23">
        <f t="shared" si="37"/>
        <v>5.4120477819787072E-3</v>
      </c>
    </row>
    <row r="14" spans="1:87" x14ac:dyDescent="0.2">
      <c r="A14" s="20">
        <v>5</v>
      </c>
      <c r="B14" s="21">
        <v>38776</v>
      </c>
      <c r="C14" s="20">
        <v>176.76300000000001</v>
      </c>
      <c r="D14" s="20">
        <v>909.06</v>
      </c>
      <c r="E14" s="20">
        <v>1296.442</v>
      </c>
      <c r="F14" s="20">
        <v>1136.93</v>
      </c>
      <c r="G14" s="20">
        <v>1261.491</v>
      </c>
      <c r="H14" s="20">
        <v>124.70099999999999</v>
      </c>
      <c r="I14" s="20">
        <v>296.44200000000001</v>
      </c>
      <c r="J14" s="20">
        <v>350.38600000000002</v>
      </c>
      <c r="K14" s="67">
        <v>90.754536161512888</v>
      </c>
      <c r="L14" s="20">
        <v>490.09199999999998</v>
      </c>
      <c r="M14" s="20">
        <v>538.27700000000004</v>
      </c>
      <c r="N14" s="20">
        <v>177.316</v>
      </c>
      <c r="O14" s="20">
        <v>183.85900000000001</v>
      </c>
      <c r="P14" s="20">
        <v>101.274</v>
      </c>
      <c r="Q14" s="20">
        <v>185.01300000000001</v>
      </c>
      <c r="R14" s="20">
        <v>229.983</v>
      </c>
      <c r="S14" s="20">
        <v>1877.91</v>
      </c>
      <c r="T14" s="20">
        <v>3774.51</v>
      </c>
      <c r="U14" s="20">
        <v>5791.5</v>
      </c>
      <c r="V14" s="20">
        <v>16205.43</v>
      </c>
      <c r="W14" s="20">
        <v>4.6331300000000004</v>
      </c>
      <c r="X14" s="20">
        <v>2.7646000000000002</v>
      </c>
      <c r="Y14" s="20">
        <v>4.7285000000000004</v>
      </c>
      <c r="Z14" s="20">
        <v>0.22439999999999999</v>
      </c>
      <c r="AA14" s="20">
        <v>1</v>
      </c>
      <c r="AB14" s="20">
        <v>0.83879999999999999</v>
      </c>
      <c r="AC14" s="20">
        <v>0.57030000000000003</v>
      </c>
      <c r="AD14" s="20">
        <v>115.77</v>
      </c>
      <c r="AE14" s="21">
        <f t="shared" si="8"/>
        <v>38776</v>
      </c>
      <c r="AF14" s="22" cm="1">
        <f t="array" ref="AF14">IF(INDEX(calc_types,1,AF$7)="INDEX",C14/C13-1,IF(INDEX(calc_types,1,AF$7)="CASH", C13/1200,C13/C14-1))</f>
        <v>2.9333999069482974E-3</v>
      </c>
      <c r="AG14" s="22" cm="1">
        <f t="array" ref="AG14">IF(INDEX(calc_types,1,AG$7)="INDEX",D14/D13-1,IF(INDEX(calc_types,1,AG$7)="CASH", D13/1200,D13/D14-1))</f>
        <v>8.0918173561217444E-4</v>
      </c>
      <c r="AH14" s="22" cm="1">
        <f t="array" ref="AH14">IF(INDEX(calc_types,1,AH$7)="INDEX",E14/E13-1,IF(INDEX(calc_types,1,AH$7)="CASH", E13/1200,E13/E14-1))</f>
        <v>-1.3818750982103056E-3</v>
      </c>
      <c r="AI14" s="22" cm="1">
        <f t="array" ref="AI14">IF(INDEX(calc_types,1,AI$7)="INDEX",F14/F13-1,IF(INDEX(calc_types,1,AI$7)="CASH", F13/1200,F13/F14-1))</f>
        <v>1.2866929876553801E-3</v>
      </c>
      <c r="AJ14" s="22" cm="1">
        <f t="array" ref="AJ14">IF(INDEX(calc_types,1,AJ$7)="INDEX",G14/G13-1,IF(INDEX(calc_types,1,AJ$7)="CASH", G13/1200,G13/G14-1))</f>
        <v>-3.7798105815689542E-4</v>
      </c>
      <c r="AK14" s="22" cm="1">
        <f t="array" ref="AK14">IF(INDEX(calc_types,1,AK$7)="INDEX",H14/H13-1,IF(INDEX(calc_types,1,AK$7)="CASH", H13/1200,H13/H14-1))</f>
        <v>1.7271018427773566E-3</v>
      </c>
      <c r="AL14" s="22" cm="1">
        <f t="array" ref="AL14">IF(INDEX(calc_types,1,AL$7)="INDEX",I14/I13-1,IF(INDEX(calc_types,1,AL$7)="CASH", I13/1200,I13/I14-1))</f>
        <v>1.1719211739473767E-3</v>
      </c>
      <c r="AM14" s="22" cm="1">
        <f t="array" ref="AM14">IF(INDEX(calc_types,1,AM$7)="INDEX",J14/J13-1,IF(INDEX(calc_types,1,AM$7)="CASH", J13/1200,J13/J14-1))</f>
        <v>4.2542621139407544E-4</v>
      </c>
      <c r="AN14" s="22" cm="1">
        <f t="array" ref="AN14">IF(INDEX(calc_types,1,AN$7)="INDEX",K14/K13-1,IF(INDEX(calc_types,1,AN$7)="CASH", K13/1200,K13/K14-1))</f>
        <v>3.0363157485930881E-3</v>
      </c>
      <c r="AO14" s="22" cm="1">
        <f t="array" ref="AO14">IF(INDEX(calc_types,1,AO$7)="INDEX",L14/L13-1,IF(INDEX(calc_types,1,AO$7)="CASH", L13/1200,L13/L14-1))</f>
        <v>3.0084605277698184E-3</v>
      </c>
      <c r="AP14" s="22" cm="1">
        <f t="array" ref="AP14">IF(INDEX(calc_types,1,AP$7)="INDEX",M14/M13-1,IF(INDEX(calc_types,1,AP$7)="CASH", M13/1200,M13/M14-1))</f>
        <v>2.4302943170222413E-3</v>
      </c>
      <c r="AQ14" s="22" cm="1">
        <f t="array" ref="AQ14">IF(INDEX(calc_types,1,AQ$7)="INDEX",N14/N13-1,IF(INDEX(calc_types,1,AQ$7)="CASH", N13/1200,N13/N14-1))</f>
        <v>3.2590245558448139E-3</v>
      </c>
      <c r="AR14" s="22" cm="1">
        <f t="array" ref="AR14">IF(INDEX(calc_types,1,AR$7)="INDEX",O14/O13-1,IF(INDEX(calc_types,1,AR$7)="CASH", O13/1200,O13/O14-1))</f>
        <v>2.7214223385689795E-3</v>
      </c>
      <c r="AS14" s="22" cm="1">
        <f t="array" ref="AS14">IF(INDEX(calc_types,1,AS$7)="INDEX",P14/P13-1,IF(INDEX(calc_types,1,AS$7)="CASH", P13/1200,P13/P14-1))</f>
        <v>-8.8859927134810057E-5</v>
      </c>
      <c r="AT14" s="22" cm="1">
        <f t="array" ref="AT14">IF(INDEX(calc_types,1,AT$7)="INDEX",Q14/Q13-1,IF(INDEX(calc_types,1,AT$7)="CASH", Q13/1200,Q13/Q14-1))</f>
        <v>-2.7543606218063399E-3</v>
      </c>
      <c r="AU14" s="22" cm="1">
        <f t="array" ref="AU14">IF(INDEX(calc_types,1,AU$7)="INDEX",R14/R13-1,IF(INDEX(calc_types,1,AU$7)="CASH", R13/1200,R13/R14-1))</f>
        <v>-6.7674368386957395E-3</v>
      </c>
      <c r="AV14" s="22" cm="1">
        <f t="array" ref="AV14">IF(INDEX(calc_types,1,AV$7)="INDEX",S14/S13-1,IF(INDEX(calc_types,1,AV$7)="CASH", S13/1200,S13/S14-1))</f>
        <v>2.0329758283976762E-3</v>
      </c>
      <c r="AW14" s="22" cm="1">
        <f t="array" ref="AW14">IF(INDEX(calc_types,1,AW$7)="INDEX",T14/T13-1,IF(INDEX(calc_types,1,AW$7)="CASH", T13/1200,T13/T14-1))</f>
        <v>2.2511723162694119E-2</v>
      </c>
      <c r="AX14" s="22" cm="1">
        <f t="array" ref="AX14">IF(INDEX(calc_types,1,AX$7)="INDEX",U14/U13-1,IF(INDEX(calc_types,1,AX$7)="CASH", U13/1200,U13/U14-1))</f>
        <v>5.4163845633039553E-3</v>
      </c>
      <c r="AY14" s="22" cm="1">
        <f t="array" ref="AY14">IF(INDEX(calc_types,1,AY$7)="INDEX",V14/V13-1,IF(INDEX(calc_types,1,AY$7)="CASH", V13/1200,V13/V14-1))</f>
        <v>-2.6690378634723899E-2</v>
      </c>
      <c r="AZ14" s="22" cm="1">
        <f t="array" ref="AZ14">IF(INDEX(calc_types,1,AZ$7)="INDEX",W14/W13-1,IF(INDEX(calc_types,1,AZ$7)="CASH", W13/1200,W13/W14-1))</f>
        <v>3.8083333333333337E-3</v>
      </c>
      <c r="BA14" s="22" cm="1">
        <f t="array" ref="BA14">IF(INDEX(calc_types,1,BA$7)="INDEX",X14/X13-1,IF(INDEX(calc_types,1,BA$7)="CASH", X13/1200,X13/X14-1))</f>
        <v>2.0747500000000002E-3</v>
      </c>
      <c r="BB14" s="22" cm="1">
        <f t="array" ref="BB14">IF(INDEX(calc_types,1,BB$7)="INDEX",Y14/Y13-1,IF(INDEX(calc_types,1,BB$7)="CASH", Y13/1200,Y13/Y14-1))</f>
        <v>3.8787499999999998E-3</v>
      </c>
      <c r="BC14" s="22" cm="1">
        <f t="array" ref="BC14">IF(INDEX(calc_types,1,BC$7)="INDEX",Z14/Z13-1,IF(INDEX(calc_types,1,BC$7)="CASH", Z13/1200,Z13/Z14-1))</f>
        <v>1.1349999999999999E-4</v>
      </c>
      <c r="BD14" s="22" cm="1">
        <f t="array" ref="BD14">IF(INDEX(calc_types,1,BD$7)="INDEX",AA14/AA13-1,IF(INDEX(calc_types,1,BD$7)="CASH", AA13/1200,AA13/AA14-1))</f>
        <v>0</v>
      </c>
      <c r="BE14" s="22" cm="1">
        <f t="array" ref="BE14">IF(INDEX(calc_types,1,BE$7)="INDEX",AB14/AB13-1,IF(INDEX(calc_types,1,BE$7)="CASH", AB13/1200,AB13/AB14-1))</f>
        <v>-1.9313304721029989E-2</v>
      </c>
      <c r="BF14" s="22" cm="1">
        <f t="array" ref="BF14">IF(INDEX(calc_types,1,BF$7)="INDEX",AC14/AC13-1,IF(INDEX(calc_types,1,BF$7)="CASH", AC13/1200,AC13/AC14-1))</f>
        <v>-1.4553743643696215E-2</v>
      </c>
      <c r="BG14" s="22" cm="1">
        <f t="array" ref="BG14">IF(INDEX(calc_types,1,BG$7)="INDEX",AD14/AD13-1,IF(INDEX(calc_types,1,BG$7)="CASH", AD13/1200,AD13/AD14-1))</f>
        <v>1.2352077394834682E-2</v>
      </c>
      <c r="BH14" s="23">
        <f t="shared" si="10"/>
        <v>1.398597321327453E-3</v>
      </c>
      <c r="BI14" s="23">
        <f t="shared" si="11"/>
        <v>-9.4289134923915968E-4</v>
      </c>
      <c r="BJ14" s="23">
        <f t="shared" si="12"/>
        <v>-3.7897301748503124E-3</v>
      </c>
      <c r="BK14" s="23">
        <f t="shared" si="13"/>
        <v>-1.3633035255772299E-3</v>
      </c>
      <c r="BL14" s="23">
        <f t="shared" si="14"/>
        <v>-3.7578157237090014E-3</v>
      </c>
      <c r="BM14" s="23">
        <f t="shared" si="15"/>
        <v>9.8398881383696536E-4</v>
      </c>
      <c r="BN14" s="23">
        <f t="shared" si="16"/>
        <v>3.0735309633047605E-4</v>
      </c>
      <c r="BO14" s="23">
        <f t="shared" si="17"/>
        <v>-8.9695158269764512E-4</v>
      </c>
      <c r="BP14" s="23">
        <f t="shared" si="18"/>
        <v>1.6687605941120545E-3</v>
      </c>
      <c r="BQ14" s="23">
        <f t="shared" si="19"/>
        <v>1.3207589151122592E-3</v>
      </c>
      <c r="BR14" s="23">
        <f t="shared" si="20"/>
        <v>2.6810766905676926E-4</v>
      </c>
      <c r="BS14" s="23">
        <f t="shared" si="21"/>
        <v>4.7595873393813277E-4</v>
      </c>
      <c r="BT14" s="23">
        <f t="shared" si="22"/>
        <v>-5.6964884081599394E-4</v>
      </c>
      <c r="BU14" s="23">
        <f t="shared" si="23"/>
        <v>-1.5078050385559558E-4</v>
      </c>
      <c r="BV14" s="23">
        <f t="shared" si="24"/>
        <v>-2.8934192399371552E-3</v>
      </c>
      <c r="BW14" s="23">
        <f t="shared" si="25"/>
        <v>-7.1068294945506602E-3</v>
      </c>
      <c r="BX14" s="23">
        <f t="shared" si="26"/>
        <v>-7.1489573436502099E-3</v>
      </c>
      <c r="BY14" s="23">
        <f t="shared" si="27"/>
        <v>1.9297031562897221E-2</v>
      </c>
      <c r="BZ14" s="23">
        <f t="shared" si="28"/>
        <v>2.4794593410069573E-3</v>
      </c>
      <c r="CA14" s="23">
        <f t="shared" si="29"/>
        <v>-3.3107940346090346E-2</v>
      </c>
      <c r="CB14" s="23">
        <f t="shared" si="30"/>
        <v>2.2442046180555569E-3</v>
      </c>
      <c r="CC14" s="23">
        <f t="shared" si="31"/>
        <v>1.3101847222222228E-3</v>
      </c>
      <c r="CD14" s="23">
        <f t="shared" si="32"/>
        <v>2.3373048611111109E-3</v>
      </c>
      <c r="CE14" s="23">
        <f t="shared" si="33"/>
        <v>1.6304583333333328E-4</v>
      </c>
      <c r="CF14" s="23">
        <f t="shared" si="34"/>
        <v>0</v>
      </c>
      <c r="CG14" s="23">
        <f t="shared" si="35"/>
        <v>-1.9562304590576379E-2</v>
      </c>
      <c r="CH14" s="23">
        <f t="shared" si="36"/>
        <v>-1.3736117739078971E-2</v>
      </c>
      <c r="CI14" s="23">
        <f t="shared" si="37"/>
        <v>1.3071292412308338E-2</v>
      </c>
    </row>
    <row r="15" spans="1:87" x14ac:dyDescent="0.2">
      <c r="A15" s="20">
        <v>6</v>
      </c>
      <c r="B15" s="21">
        <v>38807</v>
      </c>
      <c r="C15" s="20">
        <v>177.393</v>
      </c>
      <c r="D15" s="20">
        <v>910.30899999999997</v>
      </c>
      <c r="E15" s="20">
        <v>1293.0440000000001</v>
      </c>
      <c r="F15" s="20">
        <v>1139.201</v>
      </c>
      <c r="G15" s="20">
        <v>1258.396</v>
      </c>
      <c r="H15" s="20">
        <v>124.867</v>
      </c>
      <c r="I15" s="20">
        <v>295.96499999999997</v>
      </c>
      <c r="J15" s="20">
        <v>347.92899999999997</v>
      </c>
      <c r="K15" s="67">
        <v>91.027344748274956</v>
      </c>
      <c r="L15" s="20">
        <v>490.971</v>
      </c>
      <c r="M15" s="20">
        <v>537.40800000000002</v>
      </c>
      <c r="N15" s="20">
        <v>177.625</v>
      </c>
      <c r="O15" s="20">
        <v>183.67500000000001</v>
      </c>
      <c r="P15" s="20">
        <v>101.267</v>
      </c>
      <c r="Q15" s="20">
        <v>184.59200000000001</v>
      </c>
      <c r="R15" s="20">
        <v>228.696</v>
      </c>
      <c r="S15" s="20">
        <v>1900.5</v>
      </c>
      <c r="T15" s="20">
        <v>3853.74</v>
      </c>
      <c r="U15" s="20">
        <v>5964.6</v>
      </c>
      <c r="V15" s="20">
        <v>17059.66</v>
      </c>
      <c r="W15" s="20">
        <v>4.8293799999999996</v>
      </c>
      <c r="X15" s="20">
        <v>2.8077999999999999</v>
      </c>
      <c r="Y15" s="20">
        <v>4.7019000000000002</v>
      </c>
      <c r="Z15" s="20">
        <v>0.21690000000000001</v>
      </c>
      <c r="AA15" s="20">
        <v>1</v>
      </c>
      <c r="AB15" s="20">
        <v>0.82540000000000002</v>
      </c>
      <c r="AC15" s="20">
        <v>0.57569999999999999</v>
      </c>
      <c r="AD15" s="20">
        <v>117.78</v>
      </c>
      <c r="AE15" s="21">
        <f t="shared" si="8"/>
        <v>38807</v>
      </c>
      <c r="AF15" s="22" cm="1">
        <f t="array" ref="AF15">IF(INDEX(calc_types,1,AF$7)="INDEX",C15/C14-1,IF(INDEX(calc_types,1,AF$7)="CASH", C14/1200,C14/C15-1))</f>
        <v>3.5640942957519961E-3</v>
      </c>
      <c r="AG15" s="22" cm="1">
        <f t="array" ref="AG15">IF(INDEX(calc_types,1,AG$7)="INDEX",D15/D14-1,IF(INDEX(calc_types,1,AG$7)="CASH", D14/1200,D14/D15-1))</f>
        <v>1.3739467141882233E-3</v>
      </c>
      <c r="AH15" s="22" cm="1">
        <f t="array" ref="AH15">IF(INDEX(calc_types,1,AH$7)="INDEX",E15/E14-1,IF(INDEX(calc_types,1,AH$7)="CASH", E14/1200,E14/E15-1))</f>
        <v>-2.6210196831017996E-3</v>
      </c>
      <c r="AI15" s="22" cm="1">
        <f t="array" ref="AI15">IF(INDEX(calc_types,1,AI$7)="INDEX",F15/F14-1,IF(INDEX(calc_types,1,AI$7)="CASH", F14/1200,F14/F15-1))</f>
        <v>1.997484453748255E-3</v>
      </c>
      <c r="AJ15" s="22" cm="1">
        <f t="array" ref="AJ15">IF(INDEX(calc_types,1,AJ$7)="INDEX",G15/G14-1,IF(INDEX(calc_types,1,AJ$7)="CASH", G14/1200,G14/G15-1))</f>
        <v>-2.4534459619609539E-3</v>
      </c>
      <c r="AK15" s="22" cm="1">
        <f t="array" ref="AK15">IF(INDEX(calc_types,1,AK$7)="INDEX",H15/H14-1,IF(INDEX(calc_types,1,AK$7)="CASH", H14/1200,H14/H15-1))</f>
        <v>1.331184192588708E-3</v>
      </c>
      <c r="AL15" s="22" cm="1">
        <f t="array" ref="AL15">IF(INDEX(calc_types,1,AL$7)="INDEX",I15/I14-1,IF(INDEX(calc_types,1,AL$7)="CASH", I14/1200,I14/I15-1))</f>
        <v>-1.6090837330743346E-3</v>
      </c>
      <c r="AM15" s="22" cm="1">
        <f t="array" ref="AM15">IF(INDEX(calc_types,1,AM$7)="INDEX",J15/J14-1,IF(INDEX(calc_types,1,AM$7)="CASH", J14/1200,J14/J15-1))</f>
        <v>-7.012266471834061E-3</v>
      </c>
      <c r="AN15" s="22" cm="1">
        <f t="array" ref="AN15">IF(INDEX(calc_types,1,AN$7)="INDEX",K15/K14-1,IF(INDEX(calc_types,1,AN$7)="CASH", K14/1200,K14/K15-1))</f>
        <v>3.0060049701159386E-3</v>
      </c>
      <c r="AO15" s="22" cm="1">
        <f t="array" ref="AO15">IF(INDEX(calc_types,1,AO$7)="INDEX",L15/L14-1,IF(INDEX(calc_types,1,AO$7)="CASH", L14/1200,L14/L15-1))</f>
        <v>1.7935408045837153E-3</v>
      </c>
      <c r="AP15" s="22" cm="1">
        <f t="array" ref="AP15">IF(INDEX(calc_types,1,AP$7)="INDEX",M15/M14-1,IF(INDEX(calc_types,1,AP$7)="CASH", M14/1200,M14/M15-1))</f>
        <v>-1.6144104243726032E-3</v>
      </c>
      <c r="AQ15" s="22" cm="1">
        <f t="array" ref="AQ15">IF(INDEX(calc_types,1,AQ$7)="INDEX",N15/N14-1,IF(INDEX(calc_types,1,AQ$7)="CASH", N14/1200,N14/N15-1))</f>
        <v>1.7426515373681895E-3</v>
      </c>
      <c r="AR15" s="22" cm="1">
        <f t="array" ref="AR15">IF(INDEX(calc_types,1,AR$7)="INDEX",O15/O14-1,IF(INDEX(calc_types,1,AR$7)="CASH", O14/1200,O14/O15-1))</f>
        <v>-1.0007668920205548E-3</v>
      </c>
      <c r="AS15" s="22" cm="1">
        <f t="array" ref="AS15">IF(INDEX(calc_types,1,AS$7)="INDEX",P15/P14-1,IF(INDEX(calc_types,1,AS$7)="CASH", P14/1200,P14/P15-1))</f>
        <v>-6.9119418606988781E-5</v>
      </c>
      <c r="AT15" s="22" cm="1">
        <f t="array" ref="AT15">IF(INDEX(calc_types,1,AT$7)="INDEX",Q15/Q14-1,IF(INDEX(calc_types,1,AT$7)="CASH", Q14/1200,Q14/Q15-1))</f>
        <v>-2.2755157745671939E-3</v>
      </c>
      <c r="AU15" s="22" cm="1">
        <f t="array" ref="AU15">IF(INDEX(calc_types,1,AU$7)="INDEX",R15/R14-1,IF(INDEX(calc_types,1,AU$7)="CASH", R14/1200,R14/R15-1))</f>
        <v>-5.5960657961675597E-3</v>
      </c>
      <c r="AV15" s="22" cm="1">
        <f t="array" ref="AV15">IF(INDEX(calc_types,1,AV$7)="INDEX",S15/S14-1,IF(INDEX(calc_types,1,AV$7)="CASH", S14/1200,S14/S15-1))</f>
        <v>1.2029330479096378E-2</v>
      </c>
      <c r="AW15" s="22" cm="1">
        <f t="array" ref="AW15">IF(INDEX(calc_types,1,AW$7)="INDEX",T15/T14-1,IF(INDEX(calc_types,1,AW$7)="CASH", T14/1200,T14/T15-1))</f>
        <v>2.0990804104373595E-2</v>
      </c>
      <c r="AX15" s="22" cm="1">
        <f t="array" ref="AX15">IF(INDEX(calc_types,1,AX$7)="INDEX",U15/U14-1,IF(INDEX(calc_types,1,AX$7)="CASH", U14/1200,U14/U15-1))</f>
        <v>2.9888629888630058E-2</v>
      </c>
      <c r="AY15" s="22" cm="1">
        <f t="array" ref="AY15">IF(INDEX(calc_types,1,AY$7)="INDEX",V15/V14-1,IF(INDEX(calc_types,1,AY$7)="CASH", V14/1200,V14/V15-1))</f>
        <v>5.2712578438214752E-2</v>
      </c>
      <c r="AZ15" s="22" cm="1">
        <f t="array" ref="AZ15">IF(INDEX(calc_types,1,AZ$7)="INDEX",W15/W14-1,IF(INDEX(calc_types,1,AZ$7)="CASH", W14/1200,W14/W15-1))</f>
        <v>3.8609416666666669E-3</v>
      </c>
      <c r="BA15" s="22" cm="1">
        <f t="array" ref="BA15">IF(INDEX(calc_types,1,BA$7)="INDEX",X15/X14-1,IF(INDEX(calc_types,1,BA$7)="CASH", X14/1200,X14/X15-1))</f>
        <v>2.3038333333333335E-3</v>
      </c>
      <c r="BB15" s="22" cm="1">
        <f t="array" ref="BB15">IF(INDEX(calc_types,1,BB$7)="INDEX",Y15/Y14-1,IF(INDEX(calc_types,1,BB$7)="CASH", Y14/1200,Y14/Y15-1))</f>
        <v>3.9404166666666667E-3</v>
      </c>
      <c r="BC15" s="22" cm="1">
        <f t="array" ref="BC15">IF(INDEX(calc_types,1,BC$7)="INDEX",Z15/Z14-1,IF(INDEX(calc_types,1,BC$7)="CASH", Z14/1200,Z14/Z15-1))</f>
        <v>1.8699999999999999E-4</v>
      </c>
      <c r="BD15" s="22" cm="1">
        <f t="array" ref="BD15">IF(INDEX(calc_types,1,BD$7)="INDEX",AA15/AA14-1,IF(INDEX(calc_types,1,BD$7)="CASH", AA14/1200,AA14/AA15-1))</f>
        <v>0</v>
      </c>
      <c r="BE15" s="22" cm="1">
        <f t="array" ref="BE15">IF(INDEX(calc_types,1,BE$7)="INDEX",AB15/AB14-1,IF(INDEX(calc_types,1,BE$7)="CASH", AB14/1200,AB14/AB15-1))</f>
        <v>1.6234552944027092E-2</v>
      </c>
      <c r="BF15" s="22" cm="1">
        <f t="array" ref="BF15">IF(INDEX(calc_types,1,BF$7)="INDEX",AC15/AC14-1,IF(INDEX(calc_types,1,BF$7)="CASH", AC14/1200,AC14/AC15-1))</f>
        <v>-9.3798853569566631E-3</v>
      </c>
      <c r="BG15" s="22" cm="1">
        <f t="array" ref="BG15">IF(INDEX(calc_types,1,BG$7)="INDEX",AD15/AD14-1,IF(INDEX(calc_types,1,BG$7)="CASH", AD14/1200,AD14/AD15-1))</f>
        <v>-1.7065715741212517E-2</v>
      </c>
      <c r="BH15" s="23">
        <f t="shared" si="10"/>
        <v>2.0292917101311517E-3</v>
      </c>
      <c r="BI15" s="23">
        <f t="shared" si="11"/>
        <v>-3.7812637066311078E-4</v>
      </c>
      <c r="BJ15" s="23">
        <f t="shared" si="12"/>
        <v>-5.0288747597418068E-3</v>
      </c>
      <c r="BK15" s="23">
        <f t="shared" si="13"/>
        <v>-6.52512059484355E-4</v>
      </c>
      <c r="BL15" s="23">
        <f t="shared" si="14"/>
        <v>-5.8332806275130603E-3</v>
      </c>
      <c r="BM15" s="23">
        <f t="shared" si="15"/>
        <v>5.8807116364831681E-4</v>
      </c>
      <c r="BN15" s="23">
        <f t="shared" si="16"/>
        <v>-2.4736518106912354E-3</v>
      </c>
      <c r="BO15" s="23">
        <f t="shared" si="17"/>
        <v>-8.3346442659257818E-3</v>
      </c>
      <c r="BP15" s="23">
        <f t="shared" si="18"/>
        <v>1.638449815634905E-3</v>
      </c>
      <c r="BQ15" s="23">
        <f t="shared" si="19"/>
        <v>1.0583919192615611E-4</v>
      </c>
      <c r="BR15" s="23">
        <f t="shared" si="20"/>
        <v>-3.7765970723380752E-3</v>
      </c>
      <c r="BS15" s="23">
        <f t="shared" si="21"/>
        <v>-1.0404142845384916E-3</v>
      </c>
      <c r="BT15" s="23">
        <f t="shared" si="22"/>
        <v>-4.2918380714055283E-3</v>
      </c>
      <c r="BU15" s="23">
        <f t="shared" si="23"/>
        <v>-1.3103999532777431E-4</v>
      </c>
      <c r="BV15" s="23">
        <f t="shared" si="24"/>
        <v>-2.4145743926980092E-3</v>
      </c>
      <c r="BW15" s="23">
        <f t="shared" si="25"/>
        <v>-5.9354584520224804E-3</v>
      </c>
      <c r="BX15" s="23">
        <f t="shared" si="26"/>
        <v>2.8473973070484923E-3</v>
      </c>
      <c r="BY15" s="23">
        <f t="shared" si="27"/>
        <v>1.7776112504576697E-2</v>
      </c>
      <c r="BZ15" s="23">
        <f t="shared" si="28"/>
        <v>2.6951704666333062E-2</v>
      </c>
      <c r="CA15" s="23">
        <f t="shared" si="29"/>
        <v>4.6295016726848305E-2</v>
      </c>
      <c r="CB15" s="23">
        <f t="shared" si="30"/>
        <v>2.2968129513888901E-3</v>
      </c>
      <c r="CC15" s="23">
        <f t="shared" si="31"/>
        <v>1.5392680555555561E-3</v>
      </c>
      <c r="CD15" s="23">
        <f t="shared" si="32"/>
        <v>2.3989715277777778E-3</v>
      </c>
      <c r="CE15" s="23">
        <f t="shared" si="33"/>
        <v>2.3654583333333328E-4</v>
      </c>
      <c r="CF15" s="23">
        <f t="shared" si="34"/>
        <v>0</v>
      </c>
      <c r="CG15" s="23">
        <f t="shared" si="35"/>
        <v>1.5985553074480702E-2</v>
      </c>
      <c r="CH15" s="23">
        <f t="shared" si="36"/>
        <v>-8.5622594523394185E-3</v>
      </c>
      <c r="CI15" s="23">
        <f t="shared" si="37"/>
        <v>-1.634650072373886E-2</v>
      </c>
    </row>
    <row r="16" spans="1:87" x14ac:dyDescent="0.2">
      <c r="A16" s="20">
        <v>7</v>
      </c>
      <c r="B16" s="21">
        <v>38837</v>
      </c>
      <c r="C16" s="20">
        <v>178.01499999999999</v>
      </c>
      <c r="D16" s="20">
        <v>913.16200000000003</v>
      </c>
      <c r="E16" s="20">
        <v>1294.7280000000001</v>
      </c>
      <c r="F16" s="20">
        <v>1143.192</v>
      </c>
      <c r="G16" s="20">
        <v>1261.1890000000001</v>
      </c>
      <c r="H16" s="20">
        <v>125.161</v>
      </c>
      <c r="I16" s="20">
        <v>296.31</v>
      </c>
      <c r="J16" s="20">
        <v>347.18700000000001</v>
      </c>
      <c r="K16" s="67">
        <v>91.292486583184242</v>
      </c>
      <c r="L16" s="20">
        <v>491.21199999999999</v>
      </c>
      <c r="M16" s="20">
        <v>535.327</v>
      </c>
      <c r="N16" s="20">
        <v>177.81200000000001</v>
      </c>
      <c r="O16" s="20">
        <v>183.15</v>
      </c>
      <c r="P16" s="20">
        <v>101.28400000000001</v>
      </c>
      <c r="Q16" s="20">
        <v>184.792</v>
      </c>
      <c r="R16" s="20">
        <v>228.63499999999999</v>
      </c>
      <c r="S16" s="20">
        <v>1925.32</v>
      </c>
      <c r="T16" s="20">
        <v>3839.9</v>
      </c>
      <c r="U16" s="20">
        <v>6023.1</v>
      </c>
      <c r="V16" s="20">
        <v>16906.23</v>
      </c>
      <c r="W16" s="20">
        <v>5.04</v>
      </c>
      <c r="X16" s="20">
        <v>2.7412000000000001</v>
      </c>
      <c r="Y16" s="20">
        <v>4.7055999999999996</v>
      </c>
      <c r="Z16" s="20">
        <v>0.115</v>
      </c>
      <c r="AA16" s="20">
        <v>1</v>
      </c>
      <c r="AB16" s="20">
        <v>0.79149999999999998</v>
      </c>
      <c r="AC16" s="20">
        <v>0.54769999999999996</v>
      </c>
      <c r="AD16" s="20">
        <v>113.83</v>
      </c>
      <c r="AE16" s="21">
        <f t="shared" si="8"/>
        <v>38837</v>
      </c>
      <c r="AF16" s="22" cm="1">
        <f t="array" ref="AF16">IF(INDEX(calc_types,1,AF$7)="INDEX",C16/C15-1,IF(INDEX(calc_types,1,AF$7)="CASH", C15/1200,C15/C16-1))</f>
        <v>3.5063390325433819E-3</v>
      </c>
      <c r="AG16" s="22" cm="1">
        <f t="array" ref="AG16">IF(INDEX(calc_types,1,AG$7)="INDEX",D16/D15-1,IF(INDEX(calc_types,1,AG$7)="CASH", D15/1200,D15/D16-1))</f>
        <v>3.1341006185812148E-3</v>
      </c>
      <c r="AH16" s="22" cm="1">
        <f t="array" ref="AH16">IF(INDEX(calc_types,1,AH$7)="INDEX",E16/E15-1,IF(INDEX(calc_types,1,AH$7)="CASH", E15/1200,E15/E16-1))</f>
        <v>1.3023532068514587E-3</v>
      </c>
      <c r="AI16" s="22" cm="1">
        <f t="array" ref="AI16">IF(INDEX(calc_types,1,AI$7)="INDEX",F16/F15-1,IF(INDEX(calc_types,1,AI$7)="CASH", F15/1200,F15/F16-1))</f>
        <v>3.5033325989004549E-3</v>
      </c>
      <c r="AJ16" s="22" cm="1">
        <f t="array" ref="AJ16">IF(INDEX(calc_types,1,AJ$7)="INDEX",G16/G15-1,IF(INDEX(calc_types,1,AJ$7)="CASH", G15/1200,G15/G16-1))</f>
        <v>2.2194921153595448E-3</v>
      </c>
      <c r="AK16" s="22" cm="1">
        <f t="array" ref="AK16">IF(INDEX(calc_types,1,AK$7)="INDEX",H16/H15-1,IF(INDEX(calc_types,1,AK$7)="CASH", H15/1200,H15/H16-1))</f>
        <v>2.3545051935258687E-3</v>
      </c>
      <c r="AL16" s="22" cm="1">
        <f t="array" ref="AL16">IF(INDEX(calc_types,1,AL$7)="INDEX",I16/I15-1,IF(INDEX(calc_types,1,AL$7)="CASH", I15/1200,I15/I16-1))</f>
        <v>1.165678374132062E-3</v>
      </c>
      <c r="AM16" s="22" cm="1">
        <f t="array" ref="AM16">IF(INDEX(calc_types,1,AM$7)="INDEX",J16/J15-1,IF(INDEX(calc_types,1,AM$7)="CASH", J15/1200,J15/J16-1))</f>
        <v>-2.1326190113498678E-3</v>
      </c>
      <c r="AN16" s="22" cm="1">
        <f t="array" ref="AN16">IF(INDEX(calc_types,1,AN$7)="INDEX",K16/K15-1,IF(INDEX(calc_types,1,AN$7)="CASH", K15/1200,K15/K16-1))</f>
        <v>2.912771273758441E-3</v>
      </c>
      <c r="AO16" s="22" cm="1">
        <f t="array" ref="AO16">IF(INDEX(calc_types,1,AO$7)="INDEX",L16/L15-1,IF(INDEX(calc_types,1,AO$7)="CASH", L15/1200,L15/L16-1))</f>
        <v>4.9086402251852235E-4</v>
      </c>
      <c r="AP16" s="22" cm="1">
        <f t="array" ref="AP16">IF(INDEX(calc_types,1,AP$7)="INDEX",M16/M15-1,IF(INDEX(calc_types,1,AP$7)="CASH", M15/1200,M15/M16-1))</f>
        <v>-3.8722906990592554E-3</v>
      </c>
      <c r="AQ16" s="22" cm="1">
        <f t="array" ref="AQ16">IF(INDEX(calc_types,1,AQ$7)="INDEX",N16/N15-1,IF(INDEX(calc_types,1,AQ$7)="CASH", N15/1200,N15/N16-1))</f>
        <v>1.0527797325827759E-3</v>
      </c>
      <c r="AR16" s="22" cm="1">
        <f t="array" ref="AR16">IF(INDEX(calc_types,1,AR$7)="INDEX",O16/O15-1,IF(INDEX(calc_types,1,AR$7)="CASH", O15/1200,O15/O16-1))</f>
        <v>-2.8583095140873871E-3</v>
      </c>
      <c r="AS16" s="22" cm="1">
        <f t="array" ref="AS16">IF(INDEX(calc_types,1,AS$7)="INDEX",P16/P15-1,IF(INDEX(calc_types,1,AS$7)="CASH", P15/1200,P15/P16-1))</f>
        <v>1.6787304847598605E-4</v>
      </c>
      <c r="AT16" s="22" cm="1">
        <f t="array" ref="AT16">IF(INDEX(calc_types,1,AT$7)="INDEX",Q16/Q15-1,IF(INDEX(calc_types,1,AT$7)="CASH", Q15/1200,Q15/Q16-1))</f>
        <v>1.0834705729392269E-3</v>
      </c>
      <c r="AU16" s="22" cm="1">
        <f t="array" ref="AU16">IF(INDEX(calc_types,1,AU$7)="INDEX",R16/R15-1,IF(INDEX(calc_types,1,AU$7)="CASH", R15/1200,R15/R16-1))</f>
        <v>-2.6672963235041536E-4</v>
      </c>
      <c r="AV16" s="22" cm="1">
        <f t="array" ref="AV16">IF(INDEX(calc_types,1,AV$7)="INDEX",S16/S15-1,IF(INDEX(calc_types,1,AV$7)="CASH", S15/1200,S15/S16-1))</f>
        <v>1.3059721126019497E-2</v>
      </c>
      <c r="AW16" s="22" cm="1">
        <f t="array" ref="AW16">IF(INDEX(calc_types,1,AW$7)="INDEX",T16/T15-1,IF(INDEX(calc_types,1,AW$7)="CASH", T15/1200,T15/T16-1))</f>
        <v>-3.5913164873602188E-3</v>
      </c>
      <c r="AX16" s="22" cm="1">
        <f t="array" ref="AX16">IF(INDEX(calc_types,1,AX$7)="INDEX",U16/U15-1,IF(INDEX(calc_types,1,AX$7)="CASH", U15/1200,U15/U16-1))</f>
        <v>9.8078664118297354E-3</v>
      </c>
      <c r="AY16" s="22" cm="1">
        <f t="array" ref="AY16">IF(INDEX(calc_types,1,AY$7)="INDEX",V16/V15-1,IF(INDEX(calc_types,1,AY$7)="CASH", V15/1200,V15/V16-1))</f>
        <v>-8.9937314108252675E-3</v>
      </c>
      <c r="AZ16" s="22" cm="1">
        <f t="array" ref="AZ16">IF(INDEX(calc_types,1,AZ$7)="INDEX",W16/W15-1,IF(INDEX(calc_types,1,AZ$7)="CASH", W15/1200,W15/W16-1))</f>
        <v>4.0244833333333329E-3</v>
      </c>
      <c r="BA16" s="22" cm="1">
        <f t="array" ref="BA16">IF(INDEX(calc_types,1,BA$7)="INDEX",X16/X15-1,IF(INDEX(calc_types,1,BA$7)="CASH", X15/1200,X15/X16-1))</f>
        <v>2.3398333333333331E-3</v>
      </c>
      <c r="BB16" s="22" cm="1">
        <f t="array" ref="BB16">IF(INDEX(calc_types,1,BB$7)="INDEX",Y16/Y15-1,IF(INDEX(calc_types,1,BB$7)="CASH", Y15/1200,Y15/Y16-1))</f>
        <v>3.9182499999999999E-3</v>
      </c>
      <c r="BC16" s="22" cm="1">
        <f t="array" ref="BC16">IF(INDEX(calc_types,1,BC$7)="INDEX",Z16/Z15-1,IF(INDEX(calc_types,1,BC$7)="CASH", Z15/1200,Z15/Z16-1))</f>
        <v>1.8075E-4</v>
      </c>
      <c r="BD16" s="22" cm="1">
        <f t="array" ref="BD16">IF(INDEX(calc_types,1,BD$7)="INDEX",AA16/AA15-1,IF(INDEX(calc_types,1,BD$7)="CASH", AA15/1200,AA15/AA16-1))</f>
        <v>0</v>
      </c>
      <c r="BE16" s="22" cm="1">
        <f t="array" ref="BE16">IF(INDEX(calc_types,1,BE$7)="INDEX",AB16/AB15-1,IF(INDEX(calc_types,1,BE$7)="CASH", AB15/1200,AB15/AB16-1))</f>
        <v>4.2830069488313471E-2</v>
      </c>
      <c r="BF16" s="22" cm="1">
        <f t="array" ref="BF16">IF(INDEX(calc_types,1,BF$7)="INDEX",AC16/AC15-1,IF(INDEX(calc_types,1,BF$7)="CASH", AC15/1200,AC15/AC16-1))</f>
        <v>5.1122877487675744E-2</v>
      </c>
      <c r="BG16" s="22" cm="1">
        <f t="array" ref="BG16">IF(INDEX(calc_types,1,BG$7)="INDEX",AD16/AD15-1,IF(INDEX(calc_types,1,BG$7)="CASH", AD15/1200,AD15/AD16-1))</f>
        <v>3.470086971800046E-2</v>
      </c>
      <c r="BH16" s="23">
        <f t="shared" si="10"/>
        <v>1.9715364469225375E-3</v>
      </c>
      <c r="BI16" s="23">
        <f t="shared" si="11"/>
        <v>1.3820275337298807E-3</v>
      </c>
      <c r="BJ16" s="23">
        <f t="shared" si="12"/>
        <v>-1.1055018697885481E-3</v>
      </c>
      <c r="BK16" s="23">
        <f t="shared" si="13"/>
        <v>8.5333608566784489E-4</v>
      </c>
      <c r="BL16" s="23">
        <f t="shared" si="14"/>
        <v>-1.1603425501925612E-3</v>
      </c>
      <c r="BM16" s="23">
        <f t="shared" si="15"/>
        <v>1.6113921645854775E-3</v>
      </c>
      <c r="BN16" s="23">
        <f t="shared" si="16"/>
        <v>3.0111029651516132E-4</v>
      </c>
      <c r="BO16" s="23">
        <f t="shared" si="17"/>
        <v>-3.4549968054415885E-3</v>
      </c>
      <c r="BP16" s="23">
        <f t="shared" si="18"/>
        <v>1.5452161192774075E-3</v>
      </c>
      <c r="BQ16" s="23">
        <f t="shared" si="19"/>
        <v>-1.1968375901390369E-3</v>
      </c>
      <c r="BR16" s="23">
        <f t="shared" si="20"/>
        <v>-6.0344773470247274E-3</v>
      </c>
      <c r="BS16" s="23">
        <f t="shared" si="21"/>
        <v>-1.7302860893239052E-3</v>
      </c>
      <c r="BT16" s="23">
        <f t="shared" si="22"/>
        <v>-6.1493806934723606E-3</v>
      </c>
      <c r="BU16" s="23">
        <f t="shared" si="23"/>
        <v>1.0595247175520054E-4</v>
      </c>
      <c r="BV16" s="23">
        <f t="shared" si="24"/>
        <v>9.4441195480841162E-4</v>
      </c>
      <c r="BW16" s="23">
        <f t="shared" si="25"/>
        <v>-6.0612228820533564E-4</v>
      </c>
      <c r="BX16" s="23">
        <f t="shared" si="26"/>
        <v>3.8777879539716106E-3</v>
      </c>
      <c r="BY16" s="23">
        <f t="shared" si="27"/>
        <v>-6.8060080871571154E-3</v>
      </c>
      <c r="BZ16" s="23">
        <f t="shared" si="28"/>
        <v>6.8709411895327369E-3</v>
      </c>
      <c r="CA16" s="23">
        <f t="shared" si="29"/>
        <v>-1.5411293122191715E-2</v>
      </c>
      <c r="CB16" s="23">
        <f t="shared" si="30"/>
        <v>2.4603546180555561E-3</v>
      </c>
      <c r="CC16" s="23">
        <f t="shared" si="31"/>
        <v>1.5752680555555557E-3</v>
      </c>
      <c r="CD16" s="23">
        <f t="shared" si="32"/>
        <v>2.376804861111111E-3</v>
      </c>
      <c r="CE16" s="23">
        <f t="shared" si="33"/>
        <v>2.3029583333333332E-4</v>
      </c>
      <c r="CF16" s="23">
        <f t="shared" si="34"/>
        <v>0</v>
      </c>
      <c r="CG16" s="23">
        <f t="shared" si="35"/>
        <v>4.2581069618767078E-2</v>
      </c>
      <c r="CH16" s="23">
        <f t="shared" si="36"/>
        <v>5.1940503392292989E-2</v>
      </c>
      <c r="CI16" s="23">
        <f t="shared" si="37"/>
        <v>3.5420084735474117E-2</v>
      </c>
    </row>
    <row r="17" spans="1:87" x14ac:dyDescent="0.2">
      <c r="A17" s="20">
        <v>8</v>
      </c>
      <c r="B17" s="21">
        <v>38868</v>
      </c>
      <c r="C17" s="20">
        <v>178.65799999999999</v>
      </c>
      <c r="D17" s="20">
        <v>914.54600000000005</v>
      </c>
      <c r="E17" s="20">
        <v>1294.75</v>
      </c>
      <c r="F17" s="20">
        <v>1144.9639999999999</v>
      </c>
      <c r="G17" s="20">
        <v>1261.741</v>
      </c>
      <c r="H17" s="20">
        <v>125.44</v>
      </c>
      <c r="I17" s="20">
        <v>297.28300000000002</v>
      </c>
      <c r="J17" s="20">
        <v>349.01100000000002</v>
      </c>
      <c r="K17" s="67">
        <v>91.574878609762322</v>
      </c>
      <c r="L17" s="20">
        <v>492.47199999999998</v>
      </c>
      <c r="M17" s="20">
        <v>537.03599999999994</v>
      </c>
      <c r="N17" s="20">
        <v>178.31700000000001</v>
      </c>
      <c r="O17" s="20">
        <v>183.672</v>
      </c>
      <c r="P17" s="20">
        <v>101.212</v>
      </c>
      <c r="Q17" s="20">
        <v>184.45500000000001</v>
      </c>
      <c r="R17" s="20">
        <v>228.84299999999999</v>
      </c>
      <c r="S17" s="20">
        <v>1868.67</v>
      </c>
      <c r="T17" s="20">
        <v>3637.17</v>
      </c>
      <c r="U17" s="20">
        <v>5723.8</v>
      </c>
      <c r="V17" s="20">
        <v>15467.33</v>
      </c>
      <c r="W17" s="20">
        <v>5.1106299999999996</v>
      </c>
      <c r="X17" s="20">
        <v>2.8992</v>
      </c>
      <c r="Y17" s="20">
        <v>4.7552000000000003</v>
      </c>
      <c r="Z17" s="20">
        <v>0.21920000000000001</v>
      </c>
      <c r="AA17" s="20">
        <v>1</v>
      </c>
      <c r="AB17" s="20">
        <v>0.78080000000000005</v>
      </c>
      <c r="AC17" s="20">
        <v>0.53490000000000004</v>
      </c>
      <c r="AD17" s="20">
        <v>112.64</v>
      </c>
      <c r="AE17" s="21">
        <f t="shared" si="8"/>
        <v>38868</v>
      </c>
      <c r="AF17" s="22" cm="1">
        <f t="array" ref="AF17">IF(INDEX(calc_types,1,AF$7)="INDEX",C17/C16-1,IF(INDEX(calc_types,1,AF$7)="CASH", C16/1200,C16/C17-1))</f>
        <v>3.6120551638907372E-3</v>
      </c>
      <c r="AG17" s="22" cm="1">
        <f t="array" ref="AG17">IF(INDEX(calc_types,1,AG$7)="INDEX",D17/D16-1,IF(INDEX(calc_types,1,AG$7)="CASH", D16/1200,D16/D17-1))</f>
        <v>1.5156127828359622E-3</v>
      </c>
      <c r="AH17" s="22" cm="1">
        <f t="array" ref="AH17">IF(INDEX(calc_types,1,AH$7)="INDEX",E17/E16-1,IF(INDEX(calc_types,1,AH$7)="CASH", E16/1200,E16/E17-1))</f>
        <v>1.6991985961389844E-5</v>
      </c>
      <c r="AI17" s="22" cm="1">
        <f t="array" ref="AI17">IF(INDEX(calc_types,1,AI$7)="INDEX",F17/F16-1,IF(INDEX(calc_types,1,AI$7)="CASH", F16/1200,F16/F17-1))</f>
        <v>1.5500458365698133E-3</v>
      </c>
      <c r="AJ17" s="22" cm="1">
        <f t="array" ref="AJ17">IF(INDEX(calc_types,1,AJ$7)="INDEX",G17/G16-1,IF(INDEX(calc_types,1,AJ$7)="CASH", G16/1200,G16/G17-1))</f>
        <v>4.3768221892181991E-4</v>
      </c>
      <c r="AK17" s="22" cm="1">
        <f t="array" ref="AK17">IF(INDEX(calc_types,1,AK$7)="INDEX",H17/H16-1,IF(INDEX(calc_types,1,AK$7)="CASH", H16/1200,H16/H17-1))</f>
        <v>2.2291288819999977E-3</v>
      </c>
      <c r="AL17" s="22" cm="1">
        <f t="array" ref="AL17">IF(INDEX(calc_types,1,AL$7)="INDEX",I17/I16-1,IF(INDEX(calc_types,1,AL$7)="CASH", I16/1200,I16/I17-1))</f>
        <v>3.283723127805338E-3</v>
      </c>
      <c r="AM17" s="22" cm="1">
        <f t="array" ref="AM17">IF(INDEX(calc_types,1,AM$7)="INDEX",J17/J16-1,IF(INDEX(calc_types,1,AM$7)="CASH", J16/1200,J16/J17-1))</f>
        <v>5.2536529305533541E-3</v>
      </c>
      <c r="AN17" s="22" cm="1">
        <f t="array" ref="AN17">IF(INDEX(calc_types,1,AN$7)="INDEX",K17/K16-1,IF(INDEX(calc_types,1,AN$7)="CASH", K16/1200,K16/K17-1))</f>
        <v>3.0932668957457388E-3</v>
      </c>
      <c r="AO17" s="22" cm="1">
        <f t="array" ref="AO17">IF(INDEX(calc_types,1,AO$7)="INDEX",L17/L16-1,IF(INDEX(calc_types,1,AO$7)="CASH", L16/1200,L16/L17-1))</f>
        <v>2.5650839148880777E-3</v>
      </c>
      <c r="AP17" s="22" cm="1">
        <f t="array" ref="AP17">IF(INDEX(calc_types,1,AP$7)="INDEX",M17/M16-1,IF(INDEX(calc_types,1,AP$7)="CASH", M16/1200,M16/M17-1))</f>
        <v>3.1924412555315307E-3</v>
      </c>
      <c r="AQ17" s="22" cm="1">
        <f t="array" ref="AQ17">IF(INDEX(calc_types,1,AQ$7)="INDEX",N17/N16-1,IF(INDEX(calc_types,1,AQ$7)="CASH", N16/1200,N16/N17-1))</f>
        <v>2.8400782849300477E-3</v>
      </c>
      <c r="AR17" s="22" cm="1">
        <f t="array" ref="AR17">IF(INDEX(calc_types,1,AR$7)="INDEX",O17/O16-1,IF(INDEX(calc_types,1,AR$7)="CASH", O16/1200,O16/O17-1))</f>
        <v>2.8501228501227605E-3</v>
      </c>
      <c r="AS17" s="22" cm="1">
        <f t="array" ref="AS17">IF(INDEX(calc_types,1,AS$7)="INDEX",P17/P16-1,IF(INDEX(calc_types,1,AS$7)="CASH", P16/1200,P16/P17-1))</f>
        <v>-7.1087239840450511E-4</v>
      </c>
      <c r="AT17" s="22" cm="1">
        <f t="array" ref="AT17">IF(INDEX(calc_types,1,AT$7)="INDEX",Q17/Q16-1,IF(INDEX(calc_types,1,AT$7)="CASH", Q16/1200,Q16/Q17-1))</f>
        <v>-1.8236720204337642E-3</v>
      </c>
      <c r="AU17" s="22" cm="1">
        <f t="array" ref="AU17">IF(INDEX(calc_types,1,AU$7)="INDEX",R17/R16-1,IF(INDEX(calc_types,1,AU$7)="CASH", R16/1200,R16/R17-1))</f>
        <v>9.0974697662216109E-4</v>
      </c>
      <c r="AV17" s="22" cm="1">
        <f t="array" ref="AV17">IF(INDEX(calc_types,1,AV$7)="INDEX",S17/S16-1,IF(INDEX(calc_types,1,AV$7)="CASH", S16/1200,S16/S17-1))</f>
        <v>-2.9423680219392012E-2</v>
      </c>
      <c r="AW17" s="22" cm="1">
        <f t="array" ref="AW17">IF(INDEX(calc_types,1,AW$7)="INDEX",T17/T16-1,IF(INDEX(calc_types,1,AW$7)="CASH", T16/1200,T16/T17-1))</f>
        <v>-5.2795645719940665E-2</v>
      </c>
      <c r="AX17" s="22" cm="1">
        <f t="array" ref="AX17">IF(INDEX(calc_types,1,AX$7)="INDEX",U17/U16-1,IF(INDEX(calc_types,1,AX$7)="CASH", U16/1200,U16/U17-1))</f>
        <v>-4.9692019059952575E-2</v>
      </c>
      <c r="AY17" s="22" cm="1">
        <f t="array" ref="AY17">IF(INDEX(calc_types,1,AY$7)="INDEX",V17/V16-1,IF(INDEX(calc_types,1,AY$7)="CASH", V16/1200,V16/V17-1))</f>
        <v>-8.5110636729773592E-2</v>
      </c>
      <c r="AZ17" s="22" cm="1">
        <f t="array" ref="AZ17">IF(INDEX(calc_types,1,AZ$7)="INDEX",W17/W16-1,IF(INDEX(calc_types,1,AZ$7)="CASH", W16/1200,W16/W17-1))</f>
        <v>4.1999999999999997E-3</v>
      </c>
      <c r="BA17" s="22" cm="1">
        <f t="array" ref="BA17">IF(INDEX(calc_types,1,BA$7)="INDEX",X17/X16-1,IF(INDEX(calc_types,1,BA$7)="CASH", X16/1200,X16/X17-1))</f>
        <v>2.2843333333333335E-3</v>
      </c>
      <c r="BB17" s="22" cm="1">
        <f t="array" ref="BB17">IF(INDEX(calc_types,1,BB$7)="INDEX",Y17/Y16-1,IF(INDEX(calc_types,1,BB$7)="CASH", Y16/1200,Y16/Y17-1))</f>
        <v>3.9213333333333331E-3</v>
      </c>
      <c r="BC17" s="22" cm="1">
        <f t="array" ref="BC17">IF(INDEX(calc_types,1,BC$7)="INDEX",Z17/Z16-1,IF(INDEX(calc_types,1,BC$7)="CASH", Z16/1200,Z16/Z17-1))</f>
        <v>9.5833333333333336E-5</v>
      </c>
      <c r="BD17" s="22" cm="1">
        <f t="array" ref="BD17">IF(INDEX(calc_types,1,BD$7)="INDEX",AA17/AA16-1,IF(INDEX(calc_types,1,BD$7)="CASH", AA16/1200,AA16/AA17-1))</f>
        <v>0</v>
      </c>
      <c r="BE17" s="22" cm="1">
        <f t="array" ref="BE17">IF(INDEX(calc_types,1,BE$7)="INDEX",AB17/AB16-1,IF(INDEX(calc_types,1,BE$7)="CASH", AB16/1200,AB16/AB17-1))</f>
        <v>1.3703893442622794E-2</v>
      </c>
      <c r="BF17" s="22" cm="1">
        <f t="array" ref="BF17">IF(INDEX(calc_types,1,BF$7)="INDEX",AC17/AC16-1,IF(INDEX(calc_types,1,BF$7)="CASH", AC16/1200,AC16/AC17-1))</f>
        <v>2.3929706487193725E-2</v>
      </c>
      <c r="BG17" s="22" cm="1">
        <f t="array" ref="BG17">IF(INDEX(calc_types,1,BG$7)="INDEX",AD17/AD16-1,IF(INDEX(calc_types,1,BG$7)="CASH", AD16/1200,AD16/AD17-1))</f>
        <v>1.0564630681818121E-2</v>
      </c>
      <c r="BH17" s="23">
        <f t="shared" si="10"/>
        <v>2.0772525782698928E-3</v>
      </c>
      <c r="BI17" s="23">
        <f t="shared" si="11"/>
        <v>-2.3646030201537188E-4</v>
      </c>
      <c r="BJ17" s="23">
        <f t="shared" si="12"/>
        <v>-2.390863090678617E-3</v>
      </c>
      <c r="BK17" s="23">
        <f t="shared" si="13"/>
        <v>-1.0999506766627967E-3</v>
      </c>
      <c r="BL17" s="23">
        <f t="shared" si="14"/>
        <v>-2.9421524466302861E-3</v>
      </c>
      <c r="BM17" s="23">
        <f t="shared" si="15"/>
        <v>1.4860158530596065E-3</v>
      </c>
      <c r="BN17" s="23">
        <f t="shared" si="16"/>
        <v>2.4191550501884373E-3</v>
      </c>
      <c r="BO17" s="23">
        <f t="shared" si="17"/>
        <v>3.9312751364616334E-3</v>
      </c>
      <c r="BP17" s="23">
        <f t="shared" si="18"/>
        <v>1.7257117412647052E-3</v>
      </c>
      <c r="BQ17" s="23">
        <f t="shared" si="19"/>
        <v>8.7738230223051851E-4</v>
      </c>
      <c r="BR17" s="23">
        <f t="shared" si="20"/>
        <v>1.0302546075660586E-3</v>
      </c>
      <c r="BS17" s="23">
        <f t="shared" si="21"/>
        <v>5.7012463023366558E-5</v>
      </c>
      <c r="BT17" s="23">
        <f t="shared" si="22"/>
        <v>-4.4094832926221302E-4</v>
      </c>
      <c r="BU17" s="23">
        <f t="shared" si="23"/>
        <v>-7.7279297512529064E-4</v>
      </c>
      <c r="BV17" s="23">
        <f t="shared" si="24"/>
        <v>-1.9627306385645795E-3</v>
      </c>
      <c r="BW17" s="23">
        <f t="shared" si="25"/>
        <v>5.7035432076724081E-4</v>
      </c>
      <c r="BX17" s="23">
        <f t="shared" si="26"/>
        <v>-3.8605613391439898E-2</v>
      </c>
      <c r="BY17" s="23">
        <f t="shared" si="27"/>
        <v>-5.6010337319737563E-2</v>
      </c>
      <c r="BZ17" s="23">
        <f t="shared" si="28"/>
        <v>-5.2628944282249575E-2</v>
      </c>
      <c r="CA17" s="23">
        <f t="shared" si="29"/>
        <v>-9.1528198441140032E-2</v>
      </c>
      <c r="CB17" s="23">
        <f t="shared" si="30"/>
        <v>2.6358712847222229E-3</v>
      </c>
      <c r="CC17" s="23">
        <f t="shared" si="31"/>
        <v>1.5197680555555561E-3</v>
      </c>
      <c r="CD17" s="23">
        <f t="shared" si="32"/>
        <v>2.3798881944444442E-3</v>
      </c>
      <c r="CE17" s="23">
        <f t="shared" si="33"/>
        <v>1.4537916666666664E-4</v>
      </c>
      <c r="CF17" s="23">
        <f t="shared" si="34"/>
        <v>0</v>
      </c>
      <c r="CG17" s="23">
        <f t="shared" si="35"/>
        <v>1.3454893573076405E-2</v>
      </c>
      <c r="CH17" s="23">
        <f t="shared" si="36"/>
        <v>2.4747332391810969E-2</v>
      </c>
      <c r="CI17" s="23">
        <f t="shared" si="37"/>
        <v>1.1283845699291778E-2</v>
      </c>
    </row>
    <row r="18" spans="1:87" x14ac:dyDescent="0.2">
      <c r="A18" s="20">
        <v>9</v>
      </c>
      <c r="B18" s="21">
        <v>38898</v>
      </c>
      <c r="C18" s="20">
        <v>179.27199999999999</v>
      </c>
      <c r="D18" s="20">
        <v>916.22199999999998</v>
      </c>
      <c r="E18" s="20">
        <v>1296.452</v>
      </c>
      <c r="F18" s="20">
        <v>1147.29</v>
      </c>
      <c r="G18" s="20">
        <v>1262.895</v>
      </c>
      <c r="H18" s="20">
        <v>125.693</v>
      </c>
      <c r="I18" s="20">
        <v>297.28399999999999</v>
      </c>
      <c r="J18" s="20">
        <v>347.99</v>
      </c>
      <c r="K18" s="67">
        <v>91.913493483260908</v>
      </c>
      <c r="L18" s="20">
        <v>493.678</v>
      </c>
      <c r="M18" s="20">
        <v>537.16200000000003</v>
      </c>
      <c r="N18" s="20">
        <v>178.80199999999999</v>
      </c>
      <c r="O18" s="20">
        <v>183.77600000000001</v>
      </c>
      <c r="P18" s="20">
        <v>101.238</v>
      </c>
      <c r="Q18" s="20">
        <v>184.578</v>
      </c>
      <c r="R18" s="20">
        <v>228.84100000000001</v>
      </c>
      <c r="S18" s="20">
        <v>1870.49</v>
      </c>
      <c r="T18" s="20">
        <v>3648.92</v>
      </c>
      <c r="U18" s="20">
        <v>5833.4</v>
      </c>
      <c r="V18" s="20">
        <v>15505.18</v>
      </c>
      <c r="W18" s="20">
        <v>5.3343800000000003</v>
      </c>
      <c r="X18" s="20">
        <v>3.0213999999999999</v>
      </c>
      <c r="Y18" s="20">
        <v>4.7737999999999996</v>
      </c>
      <c r="Z18" s="20">
        <v>0.33379999999999999</v>
      </c>
      <c r="AA18" s="20">
        <v>1</v>
      </c>
      <c r="AB18" s="20">
        <v>0.78180000000000005</v>
      </c>
      <c r="AC18" s="20">
        <v>0.54100000000000004</v>
      </c>
      <c r="AD18" s="20">
        <v>114.44</v>
      </c>
      <c r="AE18" s="21">
        <f t="shared" si="8"/>
        <v>38898</v>
      </c>
      <c r="AF18" s="22" cm="1">
        <f t="array" ref="AF18">IF(INDEX(calc_types,1,AF$7)="INDEX",C18/C17-1,IF(INDEX(calc_types,1,AF$7)="CASH", C17/1200,C17/C18-1))</f>
        <v>3.4367338714191842E-3</v>
      </c>
      <c r="AG18" s="22" cm="1">
        <f t="array" ref="AG18">IF(INDEX(calc_types,1,AG$7)="INDEX",D18/D17-1,IF(INDEX(calc_types,1,AG$7)="CASH", D17/1200,D17/D18-1))</f>
        <v>1.8326032807534087E-3</v>
      </c>
      <c r="AH18" s="22" cm="1">
        <f t="array" ref="AH18">IF(INDEX(calc_types,1,AH$7)="INDEX",E18/E17-1,IF(INDEX(calc_types,1,AH$7)="CASH", E17/1200,E17/E18-1))</f>
        <v>1.3145394863873783E-3</v>
      </c>
      <c r="AI18" s="22" cm="1">
        <f t="array" ref="AI18">IF(INDEX(calc_types,1,AI$7)="INDEX",F18/F17-1,IF(INDEX(calc_types,1,AI$7)="CASH", F17/1200,F17/F18-1))</f>
        <v>2.0315049206787172E-3</v>
      </c>
      <c r="AJ18" s="22" cm="1">
        <f t="array" ref="AJ18">IF(INDEX(calc_types,1,AJ$7)="INDEX",G18/G17-1,IF(INDEX(calc_types,1,AJ$7)="CASH", G17/1200,G17/G18-1))</f>
        <v>9.1460925816000405E-4</v>
      </c>
      <c r="AK18" s="22" cm="1">
        <f t="array" ref="AK18">IF(INDEX(calc_types,1,AK$7)="INDEX",H18/H17-1,IF(INDEX(calc_types,1,AK$7)="CASH", H17/1200,H17/H18-1))</f>
        <v>2.0169005102039783E-3</v>
      </c>
      <c r="AL18" s="22" cm="1">
        <f t="array" ref="AL18">IF(INDEX(calc_types,1,AL$7)="INDEX",I18/I17-1,IF(INDEX(calc_types,1,AL$7)="CASH", I17/1200,I17/I18-1))</f>
        <v>3.3637981315948196E-6</v>
      </c>
      <c r="AM18" s="22" cm="1">
        <f t="array" ref="AM18">IF(INDEX(calc_types,1,AM$7)="INDEX",J18/J17-1,IF(INDEX(calc_types,1,AM$7)="CASH", J17/1200,J17/J18-1))</f>
        <v>-2.9254092277893884E-3</v>
      </c>
      <c r="AN18" s="22" cm="1">
        <f t="array" ref="AN18">IF(INDEX(calc_types,1,AN$7)="INDEX",K18/K17-1,IF(INDEX(calc_types,1,AN$7)="CASH", K17/1200,K17/K18-1))</f>
        <v>3.6976830178674369E-3</v>
      </c>
      <c r="AO18" s="22" cm="1">
        <f t="array" ref="AO18">IF(INDEX(calc_types,1,AO$7)="INDEX",L18/L17-1,IF(INDEX(calc_types,1,AO$7)="CASH", L17/1200,L17/L18-1))</f>
        <v>2.4488701895741816E-3</v>
      </c>
      <c r="AP18" s="22" cm="1">
        <f t="array" ref="AP18">IF(INDEX(calc_types,1,AP$7)="INDEX",M18/M17-1,IF(INDEX(calc_types,1,AP$7)="CASH", M17/1200,M17/M18-1))</f>
        <v>2.3462114271688428E-4</v>
      </c>
      <c r="AQ18" s="22" cm="1">
        <f t="array" ref="AQ18">IF(INDEX(calc_types,1,AQ$7)="INDEX",N18/N17-1,IF(INDEX(calc_types,1,AQ$7)="CASH", N17/1200,N17/N18-1))</f>
        <v>2.7198752782964242E-3</v>
      </c>
      <c r="AR18" s="22" cm="1">
        <f t="array" ref="AR18">IF(INDEX(calc_types,1,AR$7)="INDEX",O18/O17-1,IF(INDEX(calc_types,1,AR$7)="CASH", O17/1200,O17/O18-1))</f>
        <v>5.6622675203632511E-4</v>
      </c>
      <c r="AS18" s="22" cm="1">
        <f t="array" ref="AS18">IF(INDEX(calc_types,1,AS$7)="INDEX",P18/P17-1,IF(INDEX(calc_types,1,AS$7)="CASH", P17/1200,P17/P18-1))</f>
        <v>2.5688653519351234E-4</v>
      </c>
      <c r="AT18" s="22" cm="1">
        <f t="array" ref="AT18">IF(INDEX(calc_types,1,AT$7)="INDEX",Q18/Q17-1,IF(INDEX(calc_types,1,AT$7)="CASH", Q17/1200,Q17/Q18-1))</f>
        <v>6.6682930796124751E-4</v>
      </c>
      <c r="AU18" s="22" cm="1">
        <f t="array" ref="AU18">IF(INDEX(calc_types,1,AU$7)="INDEX",R18/R17-1,IF(INDEX(calc_types,1,AU$7)="CASH", R17/1200,R17/R18-1))</f>
        <v>-8.7396162433694968E-6</v>
      </c>
      <c r="AV18" s="22" cm="1">
        <f t="array" ref="AV18">IF(INDEX(calc_types,1,AV$7)="INDEX",S18/S17-1,IF(INDEX(calc_types,1,AV$7)="CASH", S17/1200,S17/S18-1))</f>
        <v>9.7395473786154874E-4</v>
      </c>
      <c r="AW18" s="22" cm="1">
        <f t="array" ref="AW18">IF(INDEX(calc_types,1,AW$7)="INDEX",T18/T17-1,IF(INDEX(calc_types,1,AW$7)="CASH", T17/1200,T17/T18-1))</f>
        <v>3.2305336291678088E-3</v>
      </c>
      <c r="AX18" s="22" cm="1">
        <f t="array" ref="AX18">IF(INDEX(calc_types,1,AX$7)="INDEX",U18/U17-1,IF(INDEX(calc_types,1,AX$7)="CASH", U17/1200,U17/U18-1))</f>
        <v>1.9148118382892321E-2</v>
      </c>
      <c r="AY18" s="22" cm="1">
        <f t="array" ref="AY18">IF(INDEX(calc_types,1,AY$7)="INDEX",V18/V17-1,IF(INDEX(calc_types,1,AY$7)="CASH", V17/1200,V17/V18-1))</f>
        <v>2.4470933250924087E-3</v>
      </c>
      <c r="AZ18" s="22" cm="1">
        <f t="array" ref="AZ18">IF(INDEX(calc_types,1,AZ$7)="INDEX",W18/W17-1,IF(INDEX(calc_types,1,AZ$7)="CASH", W17/1200,W17/W18-1))</f>
        <v>4.2588583333333331E-3</v>
      </c>
      <c r="BA18" s="22" cm="1">
        <f t="array" ref="BA18">IF(INDEX(calc_types,1,BA$7)="INDEX",X18/X17-1,IF(INDEX(calc_types,1,BA$7)="CASH", X17/1200,X17/X18-1))</f>
        <v>2.4160000000000002E-3</v>
      </c>
      <c r="BB18" s="22" cm="1">
        <f t="array" ref="BB18">IF(INDEX(calc_types,1,BB$7)="INDEX",Y18/Y17-1,IF(INDEX(calc_types,1,BB$7)="CASH", Y17/1200,Y17/Y18-1))</f>
        <v>3.9626666666666673E-3</v>
      </c>
      <c r="BC18" s="22" cm="1">
        <f t="array" ref="BC18">IF(INDEX(calc_types,1,BC$7)="INDEX",Z18/Z17-1,IF(INDEX(calc_types,1,BC$7)="CASH", Z17/1200,Z17/Z18-1))</f>
        <v>1.8266666666666667E-4</v>
      </c>
      <c r="BD18" s="22" cm="1">
        <f t="array" ref="BD18">IF(INDEX(calc_types,1,BD$7)="INDEX",AA18/AA17-1,IF(INDEX(calc_types,1,BD$7)="CASH", AA17/1200,AA17/AA18-1))</f>
        <v>0</v>
      </c>
      <c r="BE18" s="22" cm="1">
        <f t="array" ref="BE18">IF(INDEX(calc_types,1,BE$7)="INDEX",AB18/AB17-1,IF(INDEX(calc_types,1,BE$7)="CASH", AB17/1200,AB17/AB18-1))</f>
        <v>-1.2790995139422279E-3</v>
      </c>
      <c r="BF18" s="22" cm="1">
        <f t="array" ref="BF18">IF(INDEX(calc_types,1,BF$7)="INDEX",AC18/AC17-1,IF(INDEX(calc_types,1,BF$7)="CASH", AC17/1200,AC17/AC18-1))</f>
        <v>-1.127541589648795E-2</v>
      </c>
      <c r="BG18" s="22" cm="1">
        <f t="array" ref="BG18">IF(INDEX(calc_types,1,BG$7)="INDEX",AD18/AD17-1,IF(INDEX(calc_types,1,BG$7)="CASH", AD17/1200,AD17/AD18-1))</f>
        <v>-1.5728766165676311E-2</v>
      </c>
      <c r="BH18" s="23">
        <f t="shared" si="10"/>
        <v>1.9019312857983398E-3</v>
      </c>
      <c r="BI18" s="23">
        <f t="shared" si="11"/>
        <v>8.0530195902074608E-5</v>
      </c>
      <c r="BJ18" s="23">
        <f t="shared" si="12"/>
        <v>-1.0933155902526285E-3</v>
      </c>
      <c r="BK18" s="23">
        <f t="shared" si="13"/>
        <v>-6.1849159255389276E-4</v>
      </c>
      <c r="BL18" s="23">
        <f t="shared" si="14"/>
        <v>-2.465225407392102E-3</v>
      </c>
      <c r="BM18" s="23">
        <f t="shared" si="15"/>
        <v>1.2737874812635871E-3</v>
      </c>
      <c r="BN18" s="23">
        <f t="shared" si="16"/>
        <v>-8.6120427948530585E-4</v>
      </c>
      <c r="BO18" s="23">
        <f t="shared" si="17"/>
        <v>-4.2477870218811092E-3</v>
      </c>
      <c r="BP18" s="23">
        <f t="shared" si="18"/>
        <v>2.3301278633864036E-3</v>
      </c>
      <c r="BQ18" s="23">
        <f t="shared" si="19"/>
        <v>7.6116857691662233E-4</v>
      </c>
      <c r="BR18" s="23">
        <f t="shared" si="20"/>
        <v>-1.9275655052485878E-3</v>
      </c>
      <c r="BS18" s="23">
        <f t="shared" si="21"/>
        <v>-6.319054361025693E-5</v>
      </c>
      <c r="BT18" s="23">
        <f t="shared" si="22"/>
        <v>-2.7248444273486484E-3</v>
      </c>
      <c r="BU18" s="23">
        <f t="shared" si="23"/>
        <v>1.9496595847272682E-4</v>
      </c>
      <c r="BV18" s="23">
        <f t="shared" si="24"/>
        <v>5.2777068983043225E-4</v>
      </c>
      <c r="BW18" s="23">
        <f t="shared" si="25"/>
        <v>-3.4813227209828983E-4</v>
      </c>
      <c r="BX18" s="23">
        <f t="shared" si="26"/>
        <v>-8.2079784341863374E-3</v>
      </c>
      <c r="BY18" s="23">
        <f t="shared" si="27"/>
        <v>1.5842029370912239E-5</v>
      </c>
      <c r="BZ18" s="23">
        <f t="shared" si="28"/>
        <v>1.6211193160595324E-2</v>
      </c>
      <c r="CA18" s="23">
        <f t="shared" si="29"/>
        <v>-3.9704683862740375E-3</v>
      </c>
      <c r="CB18" s="23">
        <f t="shared" si="30"/>
        <v>2.6947296180555563E-3</v>
      </c>
      <c r="CC18" s="23">
        <f t="shared" si="31"/>
        <v>1.6514347222222228E-3</v>
      </c>
      <c r="CD18" s="23">
        <f t="shared" si="32"/>
        <v>2.4212215277777784E-3</v>
      </c>
      <c r="CE18" s="23">
        <f t="shared" si="33"/>
        <v>2.3221249999999999E-4</v>
      </c>
      <c r="CF18" s="23">
        <f t="shared" si="34"/>
        <v>0</v>
      </c>
      <c r="CG18" s="23">
        <f t="shared" si="35"/>
        <v>-1.5280993834886176E-3</v>
      </c>
      <c r="CH18" s="23">
        <f t="shared" si="36"/>
        <v>-1.0457789991870706E-2</v>
      </c>
      <c r="CI18" s="23">
        <f t="shared" si="37"/>
        <v>-1.5009551148202654E-2</v>
      </c>
    </row>
    <row r="19" spans="1:87" x14ac:dyDescent="0.2">
      <c r="A19" s="20">
        <v>10</v>
      </c>
      <c r="B19" s="21">
        <v>38929</v>
      </c>
      <c r="C19" s="20">
        <v>180.136</v>
      </c>
      <c r="D19" s="20">
        <v>922.93600000000004</v>
      </c>
      <c r="E19" s="20">
        <v>1310.633</v>
      </c>
      <c r="F19" s="20">
        <v>1156.68</v>
      </c>
      <c r="G19" s="20">
        <v>1278.2339999999999</v>
      </c>
      <c r="H19" s="20">
        <v>126.018</v>
      </c>
      <c r="I19" s="20">
        <v>298.495</v>
      </c>
      <c r="J19" s="20">
        <v>350.60300000000001</v>
      </c>
      <c r="K19" s="67">
        <v>92.278941988244298</v>
      </c>
      <c r="L19" s="20">
        <v>496.221</v>
      </c>
      <c r="M19" s="20">
        <v>540.98699999999997</v>
      </c>
      <c r="N19" s="20">
        <v>179.74299999999999</v>
      </c>
      <c r="O19" s="20">
        <v>185.09100000000001</v>
      </c>
      <c r="P19" s="20">
        <v>101.286</v>
      </c>
      <c r="Q19" s="20">
        <v>184.83799999999999</v>
      </c>
      <c r="R19" s="20">
        <v>229.22200000000001</v>
      </c>
      <c r="S19" s="20">
        <v>1881.42</v>
      </c>
      <c r="T19" s="20">
        <v>3691.87</v>
      </c>
      <c r="U19" s="20">
        <v>5928.3</v>
      </c>
      <c r="V19" s="20">
        <v>15456.81</v>
      </c>
      <c r="W19" s="20">
        <v>5.3906299999999998</v>
      </c>
      <c r="X19" s="20">
        <v>3.0665</v>
      </c>
      <c r="Y19" s="20">
        <v>4.7313000000000001</v>
      </c>
      <c r="Z19" s="20">
        <v>0.40150000000000002</v>
      </c>
      <c r="AA19" s="20">
        <v>1</v>
      </c>
      <c r="AB19" s="20">
        <v>0.7833</v>
      </c>
      <c r="AC19" s="20">
        <v>0.53539999999999999</v>
      </c>
      <c r="AD19" s="20">
        <v>114.68</v>
      </c>
      <c r="AE19" s="21">
        <f t="shared" si="8"/>
        <v>38929</v>
      </c>
      <c r="AF19" s="22" cm="1">
        <f t="array" ref="AF19">IF(INDEX(calc_types,1,AF$7)="INDEX",C19/C18-1,IF(INDEX(calc_types,1,AF$7)="CASH", C18/1200,C18/C19-1))</f>
        <v>4.8194921683253344E-3</v>
      </c>
      <c r="AG19" s="22" cm="1">
        <f t="array" ref="AG19">IF(INDEX(calc_types,1,AG$7)="INDEX",D19/D18-1,IF(INDEX(calc_types,1,AG$7)="CASH", D18/1200,D18/D19-1))</f>
        <v>7.3279183429344474E-3</v>
      </c>
      <c r="AH19" s="22" cm="1">
        <f t="array" ref="AH19">IF(INDEX(calc_types,1,AH$7)="INDEX",E19/E18-1,IF(INDEX(calc_types,1,AH$7)="CASH", E18/1200,E18/E19-1))</f>
        <v>1.0938314723568654E-2</v>
      </c>
      <c r="AI19" s="22" cm="1">
        <f t="array" ref="AI19">IF(INDEX(calc_types,1,AI$7)="INDEX",F19/F18-1,IF(INDEX(calc_types,1,AI$7)="CASH", F18/1200,F18/F19-1))</f>
        <v>8.1845043537380757E-3</v>
      </c>
      <c r="AJ19" s="22" cm="1">
        <f t="array" ref="AJ19">IF(INDEX(calc_types,1,AJ$7)="INDEX",G19/G18-1,IF(INDEX(calc_types,1,AJ$7)="CASH", G18/1200,G18/G19-1))</f>
        <v>1.2145902866034008E-2</v>
      </c>
      <c r="AK19" s="22" cm="1">
        <f t="array" ref="AK19">IF(INDEX(calc_types,1,AK$7)="INDEX",H19/H18-1,IF(INDEX(calc_types,1,AK$7)="CASH", H18/1200,H18/H19-1))</f>
        <v>2.5856650728361963E-3</v>
      </c>
      <c r="AL19" s="22" cm="1">
        <f t="array" ref="AL19">IF(INDEX(calc_types,1,AL$7)="INDEX",I19/I18-1,IF(INDEX(calc_types,1,AL$7)="CASH", I18/1200,I18/I19-1))</f>
        <v>4.0735458349592246E-3</v>
      </c>
      <c r="AM19" s="22" cm="1">
        <f t="array" ref="AM19">IF(INDEX(calc_types,1,AM$7)="INDEX",J19/J18-1,IF(INDEX(calc_types,1,AM$7)="CASH", J18/1200,J18/J19-1))</f>
        <v>7.5088364608177915E-3</v>
      </c>
      <c r="AN19" s="22" cm="1">
        <f t="array" ref="AN19">IF(INDEX(calc_types,1,AN$7)="INDEX",K19/K18-1,IF(INDEX(calc_types,1,AN$7)="CASH", K18/1200,K18/K19-1))</f>
        <v>3.9760049491530669E-3</v>
      </c>
      <c r="AO19" s="22" cm="1">
        <f t="array" ref="AO19">IF(INDEX(calc_types,1,AO$7)="INDEX",L19/L18-1,IF(INDEX(calc_types,1,AO$7)="CASH", L18/1200,L18/L19-1))</f>
        <v>5.151130899088141E-3</v>
      </c>
      <c r="AP19" s="22" cm="1">
        <f t="array" ref="AP19">IF(INDEX(calc_types,1,AP$7)="INDEX",M19/M18-1,IF(INDEX(calc_types,1,AP$7)="CASH", M18/1200,M18/M19-1))</f>
        <v>7.120756866643374E-3</v>
      </c>
      <c r="AQ19" s="22" cm="1">
        <f t="array" ref="AQ19">IF(INDEX(calc_types,1,AQ$7)="INDEX",N19/N18-1,IF(INDEX(calc_types,1,AQ$7)="CASH", N18/1200,N18/N19-1))</f>
        <v>5.2628046666145512E-3</v>
      </c>
      <c r="AR19" s="22" cm="1">
        <f t="array" ref="AR19">IF(INDEX(calc_types,1,AR$7)="INDEX",O19/O18-1,IF(INDEX(calc_types,1,AR$7)="CASH", O18/1200,O18/O19-1))</f>
        <v>7.1554501131811943E-3</v>
      </c>
      <c r="AS19" s="22" cm="1">
        <f t="array" ref="AS19">IF(INDEX(calc_types,1,AS$7)="INDEX",P19/P18-1,IF(INDEX(calc_types,1,AS$7)="CASH", P18/1200,P18/P19-1))</f>
        <v>4.7413026729103969E-4</v>
      </c>
      <c r="AT19" s="22" cm="1">
        <f t="array" ref="AT19">IF(INDEX(calc_types,1,AT$7)="INDEX",Q19/Q18-1,IF(INDEX(calc_types,1,AT$7)="CASH", Q18/1200,Q18/Q19-1))</f>
        <v>1.408618578595533E-3</v>
      </c>
      <c r="AU19" s="22" cm="1">
        <f t="array" ref="AU19">IF(INDEX(calc_types,1,AU$7)="INDEX",R19/R18-1,IF(INDEX(calc_types,1,AU$7)="CASH", R18/1200,R18/R19-1))</f>
        <v>1.6649114450644209E-3</v>
      </c>
      <c r="AV19" s="22" cm="1">
        <f t="array" ref="AV19">IF(INDEX(calc_types,1,AV$7)="INDEX",S19/S18-1,IF(INDEX(calc_types,1,AV$7)="CASH", S18/1200,S18/S19-1))</f>
        <v>5.8433886307867056E-3</v>
      </c>
      <c r="AW19" s="22" cm="1">
        <f t="array" ref="AW19">IF(INDEX(calc_types,1,AW$7)="INDEX",T19/T18-1,IF(INDEX(calc_types,1,AW$7)="CASH", T18/1200,T18/T19-1))</f>
        <v>1.177060609714653E-2</v>
      </c>
      <c r="AX19" s="22" cm="1">
        <f t="array" ref="AX19">IF(INDEX(calc_types,1,AX$7)="INDEX",U19/U18-1,IF(INDEX(calc_types,1,AX$7)="CASH", U18/1200,U18/U19-1))</f>
        <v>1.6268385504165872E-2</v>
      </c>
      <c r="AY19" s="22" cm="1">
        <f t="array" ref="AY19">IF(INDEX(calc_types,1,AY$7)="INDEX",V19/V18-1,IF(INDEX(calc_types,1,AY$7)="CASH", V18/1200,V18/V19-1))</f>
        <v>-3.1196026102244812E-3</v>
      </c>
      <c r="AZ19" s="22" cm="1">
        <f t="array" ref="AZ19">IF(INDEX(calc_types,1,AZ$7)="INDEX",W19/W18-1,IF(INDEX(calc_types,1,AZ$7)="CASH", W18/1200,W18/W19-1))</f>
        <v>4.4453166666666667E-3</v>
      </c>
      <c r="BA19" s="22" cm="1">
        <f t="array" ref="BA19">IF(INDEX(calc_types,1,BA$7)="INDEX",X19/X18-1,IF(INDEX(calc_types,1,BA$7)="CASH", X18/1200,X18/X19-1))</f>
        <v>2.5178333333333333E-3</v>
      </c>
      <c r="BB19" s="22" cm="1">
        <f t="array" ref="BB19">IF(INDEX(calc_types,1,BB$7)="INDEX",Y19/Y18-1,IF(INDEX(calc_types,1,BB$7)="CASH", Y18/1200,Y18/Y19-1))</f>
        <v>3.9781666666666663E-3</v>
      </c>
      <c r="BC19" s="22" cm="1">
        <f t="array" ref="BC19">IF(INDEX(calc_types,1,BC$7)="INDEX",Z19/Z18-1,IF(INDEX(calc_types,1,BC$7)="CASH", Z18/1200,Z18/Z19-1))</f>
        <v>2.7816666666666663E-4</v>
      </c>
      <c r="BD19" s="22" cm="1">
        <f t="array" ref="BD19">IF(INDEX(calc_types,1,BD$7)="INDEX",AA19/AA18-1,IF(INDEX(calc_types,1,BD$7)="CASH", AA18/1200,AA18/AA19-1))</f>
        <v>0</v>
      </c>
      <c r="BE19" s="22" cm="1">
        <f t="array" ref="BE19">IF(INDEX(calc_types,1,BE$7)="INDEX",AB19/AB18-1,IF(INDEX(calc_types,1,BE$7)="CASH", AB18/1200,AB18/AB19-1))</f>
        <v>-1.9149751053235686E-3</v>
      </c>
      <c r="BF19" s="22" cm="1">
        <f t="array" ref="BF19">IF(INDEX(calc_types,1,BF$7)="INDEX",AC19/AC18-1,IF(INDEX(calc_types,1,BF$7)="CASH", AC18/1200,AC18/AC19-1))</f>
        <v>1.0459469555472722E-2</v>
      </c>
      <c r="BG19" s="22" cm="1">
        <f t="array" ref="BG19">IF(INDEX(calc_types,1,BG$7)="INDEX",AD19/AD18-1,IF(INDEX(calc_types,1,BG$7)="CASH", AD18/1200,AD18/AD19-1))</f>
        <v>-2.0927799093130028E-3</v>
      </c>
      <c r="BH19" s="23">
        <f t="shared" si="10"/>
        <v>3.2846895827044901E-3</v>
      </c>
      <c r="BI19" s="23">
        <f t="shared" si="11"/>
        <v>5.5758452580831133E-3</v>
      </c>
      <c r="BJ19" s="23">
        <f t="shared" si="12"/>
        <v>8.5304596469286467E-3</v>
      </c>
      <c r="BK19" s="23">
        <f t="shared" si="13"/>
        <v>5.5345078405054657E-3</v>
      </c>
      <c r="BL19" s="23">
        <f t="shared" si="14"/>
        <v>8.766068200481902E-3</v>
      </c>
      <c r="BM19" s="23">
        <f t="shared" si="15"/>
        <v>1.8425520438958051E-3</v>
      </c>
      <c r="BN19" s="23">
        <f t="shared" si="16"/>
        <v>3.2089777573423238E-3</v>
      </c>
      <c r="BO19" s="23">
        <f t="shared" si="17"/>
        <v>6.1864586667260708E-3</v>
      </c>
      <c r="BP19" s="23">
        <f t="shared" si="18"/>
        <v>2.6084497946720336E-3</v>
      </c>
      <c r="BQ19" s="23">
        <f t="shared" si="19"/>
        <v>3.463429286430582E-3</v>
      </c>
      <c r="BR19" s="23">
        <f t="shared" si="20"/>
        <v>4.958570218677902E-3</v>
      </c>
      <c r="BS19" s="23">
        <f t="shared" si="21"/>
        <v>2.4797388447078701E-3</v>
      </c>
      <c r="BT19" s="23">
        <f t="shared" si="22"/>
        <v>3.8643789337962208E-3</v>
      </c>
      <c r="BU19" s="23">
        <f t="shared" si="23"/>
        <v>4.1220969057025416E-4</v>
      </c>
      <c r="BV19" s="23">
        <f t="shared" si="24"/>
        <v>1.2695599604647177E-3</v>
      </c>
      <c r="BW19" s="23">
        <f t="shared" si="25"/>
        <v>1.3255187892095006E-3</v>
      </c>
      <c r="BX19" s="23">
        <f t="shared" si="26"/>
        <v>-3.3385445412611806E-3</v>
      </c>
      <c r="BY19" s="23">
        <f t="shared" si="27"/>
        <v>8.5559144973496332E-3</v>
      </c>
      <c r="BZ19" s="23">
        <f t="shared" si="28"/>
        <v>1.3331460281868874E-2</v>
      </c>
      <c r="CA19" s="23">
        <f t="shared" si="29"/>
        <v>-9.5371643215909283E-3</v>
      </c>
      <c r="CB19" s="23">
        <f t="shared" si="30"/>
        <v>2.8811879513888899E-3</v>
      </c>
      <c r="CC19" s="23">
        <f t="shared" si="31"/>
        <v>1.7532680555555559E-3</v>
      </c>
      <c r="CD19" s="23">
        <f t="shared" si="32"/>
        <v>2.4367215277777774E-3</v>
      </c>
      <c r="CE19" s="23">
        <f t="shared" si="33"/>
        <v>3.2771249999999992E-4</v>
      </c>
      <c r="CF19" s="23">
        <f t="shared" si="34"/>
        <v>0</v>
      </c>
      <c r="CG19" s="23">
        <f t="shared" si="35"/>
        <v>-2.1639749748699581E-3</v>
      </c>
      <c r="CH19" s="23">
        <f t="shared" si="36"/>
        <v>1.1277095460089967E-2</v>
      </c>
      <c r="CI19" s="23">
        <f t="shared" si="37"/>
        <v>-1.3735648918393457E-3</v>
      </c>
    </row>
    <row r="20" spans="1:87" x14ac:dyDescent="0.2">
      <c r="A20" s="20">
        <v>11</v>
      </c>
      <c r="B20" s="21">
        <v>38960</v>
      </c>
      <c r="C20" s="20">
        <v>180.94800000000001</v>
      </c>
      <c r="D20" s="20">
        <v>929.40700000000004</v>
      </c>
      <c r="E20" s="20">
        <v>1325.7539999999999</v>
      </c>
      <c r="F20" s="20">
        <v>1165.8920000000001</v>
      </c>
      <c r="G20" s="20">
        <v>1294.413</v>
      </c>
      <c r="H20" s="20">
        <v>126.292</v>
      </c>
      <c r="I20" s="20">
        <v>299.28500000000003</v>
      </c>
      <c r="J20" s="20">
        <v>352.815</v>
      </c>
      <c r="K20" s="67">
        <v>92.570917454638362</v>
      </c>
      <c r="L20" s="20">
        <v>497.113</v>
      </c>
      <c r="M20" s="20">
        <v>542.65</v>
      </c>
      <c r="N20" s="20">
        <v>180.17699999999999</v>
      </c>
      <c r="O20" s="20">
        <v>185.70699999999999</v>
      </c>
      <c r="P20" s="20">
        <v>101.38200000000001</v>
      </c>
      <c r="Q20" s="20">
        <v>185.774</v>
      </c>
      <c r="R20" s="20">
        <v>232.029</v>
      </c>
      <c r="S20" s="20">
        <v>1924.76</v>
      </c>
      <c r="T20" s="20">
        <v>3808.7</v>
      </c>
      <c r="U20" s="20">
        <v>5906.1</v>
      </c>
      <c r="V20" s="20">
        <v>16140.76</v>
      </c>
      <c r="W20" s="20">
        <v>5.33</v>
      </c>
      <c r="X20" s="20">
        <v>3.1410999999999998</v>
      </c>
      <c r="Y20" s="20">
        <v>4.9349999999999996</v>
      </c>
      <c r="Z20" s="20">
        <v>0.39839999999999998</v>
      </c>
      <c r="AA20" s="20">
        <v>1</v>
      </c>
      <c r="AB20" s="20">
        <v>0.78039999999999998</v>
      </c>
      <c r="AC20" s="20">
        <v>0.52500000000000002</v>
      </c>
      <c r="AD20" s="20">
        <v>117.4</v>
      </c>
      <c r="AE20" s="21">
        <f t="shared" si="8"/>
        <v>38960</v>
      </c>
      <c r="AF20" s="22" cm="1">
        <f t="array" ref="AF20">IF(INDEX(calc_types,1,AF$7)="INDEX",C20/C19-1,IF(INDEX(calc_types,1,AF$7)="CASH", C19/1200,C19/C20-1))</f>
        <v>4.5077052893369718E-3</v>
      </c>
      <c r="AG20" s="22" cm="1">
        <f t="array" ref="AG20">IF(INDEX(calc_types,1,AG$7)="INDEX",D20/D19-1,IF(INDEX(calc_types,1,AG$7)="CASH", D19/1200,D19/D20-1))</f>
        <v>7.0113203949135894E-3</v>
      </c>
      <c r="AH20" s="22" cm="1">
        <f t="array" ref="AH20">IF(INDEX(calc_types,1,AH$7)="INDEX",E20/E19-1,IF(INDEX(calc_types,1,AH$7)="CASH", E19/1200,E19/E20-1))</f>
        <v>1.1537173259028144E-2</v>
      </c>
      <c r="AI20" s="22" cm="1">
        <f t="array" ref="AI20">IF(INDEX(calc_types,1,AI$7)="INDEX",F20/F19-1,IF(INDEX(calc_types,1,AI$7)="CASH", F19/1200,F19/F20-1))</f>
        <v>7.9641733236504031E-3</v>
      </c>
      <c r="AJ20" s="22" cm="1">
        <f t="array" ref="AJ20">IF(INDEX(calc_types,1,AJ$7)="INDEX",G20/G19-1,IF(INDEX(calc_types,1,AJ$7)="CASH", G19/1200,G19/G20-1))</f>
        <v>1.265730687808353E-2</v>
      </c>
      <c r="AK20" s="22" cm="1">
        <f t="array" ref="AK20">IF(INDEX(calc_types,1,AK$7)="INDEX",H20/H19-1,IF(INDEX(calc_types,1,AK$7)="CASH", H19/1200,H19/H20-1))</f>
        <v>2.1742925613801312E-3</v>
      </c>
      <c r="AL20" s="22" cm="1">
        <f t="array" ref="AL20">IF(INDEX(calc_types,1,AL$7)="INDEX",I20/I19-1,IF(INDEX(calc_types,1,AL$7)="CASH", I19/1200,I19/I20-1))</f>
        <v>2.6466104959883552E-3</v>
      </c>
      <c r="AM20" s="22" cm="1">
        <f t="array" ref="AM20">IF(INDEX(calc_types,1,AM$7)="INDEX",J20/J19-1,IF(INDEX(calc_types,1,AM$7)="CASH", J19/1200,J19/J20-1))</f>
        <v>6.3091302698492502E-3</v>
      </c>
      <c r="AN20" s="22" cm="1">
        <f t="array" ref="AN20">IF(INDEX(calc_types,1,AN$7)="INDEX",K20/K19-1,IF(INDEX(calc_types,1,AN$7)="CASH", K19/1200,K19/K20-1))</f>
        <v>3.1640530342367246E-3</v>
      </c>
      <c r="AO20" s="22" cm="1">
        <f t="array" ref="AO20">IF(INDEX(calc_types,1,AO$7)="INDEX",L20/L19-1,IF(INDEX(calc_types,1,AO$7)="CASH", L19/1200,L19/L20-1))</f>
        <v>1.7975861561683182E-3</v>
      </c>
      <c r="AP20" s="22" cm="1">
        <f t="array" ref="AP20">IF(INDEX(calc_types,1,AP$7)="INDEX",M20/M19-1,IF(INDEX(calc_types,1,AP$7)="CASH", M19/1200,M19/M20-1))</f>
        <v>3.0740110205975668E-3</v>
      </c>
      <c r="AQ20" s="22" cm="1">
        <f t="array" ref="AQ20">IF(INDEX(calc_types,1,AQ$7)="INDEX",N20/N19-1,IF(INDEX(calc_types,1,AQ$7)="CASH", N19/1200,N19/N20-1))</f>
        <v>2.4145585641721645E-3</v>
      </c>
      <c r="AR20" s="22" cm="1">
        <f t="array" ref="AR20">IF(INDEX(calc_types,1,AR$7)="INDEX",O20/O19-1,IF(INDEX(calc_types,1,AR$7)="CASH", O19/1200,O19/O20-1))</f>
        <v>3.328092667930882E-3</v>
      </c>
      <c r="AS20" s="22" cm="1">
        <f t="array" ref="AS20">IF(INDEX(calc_types,1,AS$7)="INDEX",P20/P19-1,IF(INDEX(calc_types,1,AS$7)="CASH", P19/1200,P19/P20-1))</f>
        <v>9.4781114862874105E-4</v>
      </c>
      <c r="AT20" s="22" cm="1">
        <f t="array" ref="AT20">IF(INDEX(calc_types,1,AT$7)="INDEX",Q20/Q19-1,IF(INDEX(calc_types,1,AT$7)="CASH", Q19/1200,Q19/Q20-1))</f>
        <v>5.0638937880738144E-3</v>
      </c>
      <c r="AU20" s="22" cm="1">
        <f t="array" ref="AU20">IF(INDEX(calc_types,1,AU$7)="INDEX",R20/R19-1,IF(INDEX(calc_types,1,AU$7)="CASH", R19/1200,R19/R20-1))</f>
        <v>1.2245770475783235E-2</v>
      </c>
      <c r="AV20" s="22" cm="1">
        <f t="array" ref="AV20">IF(INDEX(calc_types,1,AV$7)="INDEX",S20/S19-1,IF(INDEX(calc_types,1,AV$7)="CASH", S19/1200,S19/S20-1))</f>
        <v>2.3035792114466602E-2</v>
      </c>
      <c r="AW20" s="22" cm="1">
        <f t="array" ref="AW20">IF(INDEX(calc_types,1,AW$7)="INDEX",T20/T19-1,IF(INDEX(calc_types,1,AW$7)="CASH", T19/1200,T19/T20-1))</f>
        <v>3.1645209609222347E-2</v>
      </c>
      <c r="AX20" s="22" cm="1">
        <f t="array" ref="AX20">IF(INDEX(calc_types,1,AX$7)="INDEX",U20/U19-1,IF(INDEX(calc_types,1,AX$7)="CASH", U19/1200,U19/U20-1))</f>
        <v>-3.7447497596274637E-3</v>
      </c>
      <c r="AY20" s="22" cm="1">
        <f t="array" ref="AY20">IF(INDEX(calc_types,1,AY$7)="INDEX",V20/V19-1,IF(INDEX(calc_types,1,AY$7)="CASH", V19/1200,V19/V20-1))</f>
        <v>4.424910444004948E-2</v>
      </c>
      <c r="AZ20" s="22" cm="1">
        <f t="array" ref="AZ20">IF(INDEX(calc_types,1,AZ$7)="INDEX",W20/W19-1,IF(INDEX(calc_types,1,AZ$7)="CASH", W19/1200,W19/W20-1))</f>
        <v>4.4921916666666667E-3</v>
      </c>
      <c r="BA20" s="22" cm="1">
        <f t="array" ref="BA20">IF(INDEX(calc_types,1,BA$7)="INDEX",X20/X19-1,IF(INDEX(calc_types,1,BA$7)="CASH", X19/1200,X19/X20-1))</f>
        <v>2.5554166666666668E-3</v>
      </c>
      <c r="BB20" s="22" cm="1">
        <f t="array" ref="BB20">IF(INDEX(calc_types,1,BB$7)="INDEX",Y20/Y19-1,IF(INDEX(calc_types,1,BB$7)="CASH", Y19/1200,Y19/Y20-1))</f>
        <v>3.9427500000000001E-3</v>
      </c>
      <c r="BC20" s="22" cm="1">
        <f t="array" ref="BC20">IF(INDEX(calc_types,1,BC$7)="INDEX",Z20/Z19-1,IF(INDEX(calc_types,1,BC$7)="CASH", Z19/1200,Z19/Z20-1))</f>
        <v>3.3458333333333338E-4</v>
      </c>
      <c r="BD20" s="22" cm="1">
        <f t="array" ref="BD20">IF(INDEX(calc_types,1,BD$7)="INDEX",AA20/AA19-1,IF(INDEX(calc_types,1,BD$7)="CASH", AA19/1200,AA19/AA20-1))</f>
        <v>0</v>
      </c>
      <c r="BE20" s="22" cm="1">
        <f t="array" ref="BE20">IF(INDEX(calc_types,1,BE$7)="INDEX",AB20/AB19-1,IF(INDEX(calc_types,1,BE$7)="CASH", AB19/1200,AB19/AB20-1))</f>
        <v>3.7160430548437429E-3</v>
      </c>
      <c r="BF20" s="22" cm="1">
        <f t="array" ref="BF20">IF(INDEX(calc_types,1,BF$7)="INDEX",AC20/AC19-1,IF(INDEX(calc_types,1,BF$7)="CASH", AC19/1200,AC19/AC20-1))</f>
        <v>1.9809523809523721E-2</v>
      </c>
      <c r="BG20" s="22" cm="1">
        <f t="array" ref="BG20">IF(INDEX(calc_types,1,BG$7)="INDEX",AD20/AD19-1,IF(INDEX(calc_types,1,BG$7)="CASH", AD19/1200,AD19/AD20-1))</f>
        <v>-2.3168654173764902E-2</v>
      </c>
      <c r="BH20" s="23">
        <f t="shared" si="10"/>
        <v>2.9729027037161274E-3</v>
      </c>
      <c r="BI20" s="23">
        <f t="shared" si="11"/>
        <v>5.2592473100622553E-3</v>
      </c>
      <c r="BJ20" s="23">
        <f t="shared" si="12"/>
        <v>9.1293181823881367E-3</v>
      </c>
      <c r="BK20" s="23">
        <f t="shared" si="13"/>
        <v>5.3141768104177931E-3</v>
      </c>
      <c r="BL20" s="23">
        <f t="shared" si="14"/>
        <v>9.2774722125314232E-3</v>
      </c>
      <c r="BM20" s="23">
        <f t="shared" si="15"/>
        <v>1.43117953243974E-3</v>
      </c>
      <c r="BN20" s="23">
        <f t="shared" si="16"/>
        <v>1.7820424183714544E-3</v>
      </c>
      <c r="BO20" s="23">
        <f t="shared" si="17"/>
        <v>4.9867524757575294E-3</v>
      </c>
      <c r="BP20" s="23">
        <f t="shared" si="18"/>
        <v>1.796497879755691E-3</v>
      </c>
      <c r="BQ20" s="23">
        <f t="shared" si="19"/>
        <v>1.0988454351075895E-4</v>
      </c>
      <c r="BR20" s="23">
        <f t="shared" si="20"/>
        <v>9.1182437263209477E-4</v>
      </c>
      <c r="BS20" s="23">
        <f t="shared" si="21"/>
        <v>-3.6850725773451658E-4</v>
      </c>
      <c r="BT20" s="23">
        <f t="shared" si="22"/>
        <v>3.7021488545908518E-5</v>
      </c>
      <c r="BU20" s="23">
        <f t="shared" si="23"/>
        <v>8.8589057190795553E-4</v>
      </c>
      <c r="BV20" s="23">
        <f t="shared" si="24"/>
        <v>4.9248351699429987E-3</v>
      </c>
      <c r="BW20" s="23">
        <f t="shared" si="25"/>
        <v>1.1906377819928315E-2</v>
      </c>
      <c r="BX20" s="23">
        <f t="shared" si="26"/>
        <v>1.3853858942418716E-2</v>
      </c>
      <c r="BY20" s="23">
        <f t="shared" si="27"/>
        <v>2.8430518009425448E-2</v>
      </c>
      <c r="BZ20" s="23">
        <f t="shared" si="28"/>
        <v>-6.6816749819244622E-3</v>
      </c>
      <c r="CA20" s="23">
        <f t="shared" si="29"/>
        <v>3.7831542728683033E-2</v>
      </c>
      <c r="CB20" s="23">
        <f t="shared" si="30"/>
        <v>2.9280629513888899E-3</v>
      </c>
      <c r="CC20" s="23">
        <f t="shared" si="31"/>
        <v>1.7908513888888894E-3</v>
      </c>
      <c r="CD20" s="23">
        <f t="shared" si="32"/>
        <v>2.4013048611111112E-3</v>
      </c>
      <c r="CE20" s="23">
        <f t="shared" si="33"/>
        <v>3.8412916666666667E-4</v>
      </c>
      <c r="CF20" s="23">
        <f t="shared" si="34"/>
        <v>0</v>
      </c>
      <c r="CG20" s="23">
        <f t="shared" si="35"/>
        <v>3.4670431852973534E-3</v>
      </c>
      <c r="CH20" s="23">
        <f t="shared" si="36"/>
        <v>2.0627149714140966E-2</v>
      </c>
      <c r="CI20" s="23">
        <f t="shared" si="37"/>
        <v>-2.2449439156291245E-2</v>
      </c>
    </row>
    <row r="21" spans="1:87" x14ac:dyDescent="0.2">
      <c r="A21" s="20">
        <v>12</v>
      </c>
      <c r="B21" s="21">
        <v>38990</v>
      </c>
      <c r="C21" s="20">
        <v>181.761</v>
      </c>
      <c r="D21" s="20">
        <v>934.24400000000003</v>
      </c>
      <c r="E21" s="20">
        <v>1335.59</v>
      </c>
      <c r="F21" s="20">
        <v>1172.586</v>
      </c>
      <c r="G21" s="20">
        <v>1304.9469999999999</v>
      </c>
      <c r="H21" s="20">
        <v>126.583</v>
      </c>
      <c r="I21" s="20">
        <v>299.83199999999999</v>
      </c>
      <c r="J21" s="20">
        <v>353.47</v>
      </c>
      <c r="K21" s="67">
        <v>92.914004600051086</v>
      </c>
      <c r="L21" s="20">
        <v>498.79300000000001</v>
      </c>
      <c r="M21" s="20">
        <v>544.47699999999998</v>
      </c>
      <c r="N21" s="20">
        <v>180.827</v>
      </c>
      <c r="O21" s="20">
        <v>186.42599999999999</v>
      </c>
      <c r="P21" s="20">
        <v>101.41500000000001</v>
      </c>
      <c r="Q21" s="20">
        <v>185.84200000000001</v>
      </c>
      <c r="R21" s="20">
        <v>232.11799999999999</v>
      </c>
      <c r="S21" s="20">
        <v>1973.67</v>
      </c>
      <c r="T21" s="20">
        <v>3899.41</v>
      </c>
      <c r="U21" s="20">
        <v>5960.8</v>
      </c>
      <c r="V21" s="20">
        <v>16127.58</v>
      </c>
      <c r="W21" s="20">
        <v>5.3218800000000002</v>
      </c>
      <c r="X21" s="20">
        <v>3.3178000000000001</v>
      </c>
      <c r="Y21" s="20">
        <v>4.9375999999999998</v>
      </c>
      <c r="Z21" s="20">
        <v>0.39929999999999999</v>
      </c>
      <c r="AA21" s="20">
        <v>1</v>
      </c>
      <c r="AB21" s="20">
        <v>0.78900000000000003</v>
      </c>
      <c r="AC21" s="20">
        <v>0.53420000000000001</v>
      </c>
      <c r="AD21" s="20">
        <v>118.18</v>
      </c>
      <c r="AE21" s="21">
        <f t="shared" si="8"/>
        <v>38990</v>
      </c>
      <c r="AF21" s="22" cm="1">
        <f t="array" ref="AF21">IF(INDEX(calc_types,1,AF$7)="INDEX",C21/C20-1,IF(INDEX(calc_types,1,AF$7)="CASH", C20/1200,C20/C21-1))</f>
        <v>4.4930035148218472E-3</v>
      </c>
      <c r="AG21" s="22" cm="1">
        <f t="array" ref="AG21">IF(INDEX(calc_types,1,AG$7)="INDEX",D21/D20-1,IF(INDEX(calc_types,1,AG$7)="CASH", D20/1200,D20/D21-1))</f>
        <v>5.2043937693604381E-3</v>
      </c>
      <c r="AH21" s="22" cm="1">
        <f t="array" ref="AH21">IF(INDEX(calc_types,1,AH$7)="INDEX",E21/E20-1,IF(INDEX(calc_types,1,AH$7)="CASH", E20/1200,E20/E21-1))</f>
        <v>7.4191742962872453E-3</v>
      </c>
      <c r="AI21" s="22" cm="1">
        <f t="array" ref="AI21">IF(INDEX(calc_types,1,AI$7)="INDEX",F21/F20-1,IF(INDEX(calc_types,1,AI$7)="CASH", F20/1200,F20/F21-1))</f>
        <v>5.7415266594160741E-3</v>
      </c>
      <c r="AJ21" s="22" cm="1">
        <f t="array" ref="AJ21">IF(INDEX(calc_types,1,AJ$7)="INDEX",G21/G20-1,IF(INDEX(calc_types,1,AJ$7)="CASH", G20/1200,G20/G21-1))</f>
        <v>8.1380517655491591E-3</v>
      </c>
      <c r="AK21" s="22" cm="1">
        <f t="array" ref="AK21">IF(INDEX(calc_types,1,AK$7)="INDEX",H21/H20-1,IF(INDEX(calc_types,1,AK$7)="CASH", H20/1200,H20/H21-1))</f>
        <v>2.3041839546447118E-3</v>
      </c>
      <c r="AL21" s="22" cm="1">
        <f t="array" ref="AL21">IF(INDEX(calc_types,1,AL$7)="INDEX",I21/I20-1,IF(INDEX(calc_types,1,AL$7)="CASH", I20/1200,I20/I21-1))</f>
        <v>1.8276893262274552E-3</v>
      </c>
      <c r="AM21" s="22" cm="1">
        <f t="array" ref="AM21">IF(INDEX(calc_types,1,AM$7)="INDEX",J21/J20-1,IF(INDEX(calc_types,1,AM$7)="CASH", J20/1200,J20/J21-1))</f>
        <v>1.8564970310219753E-3</v>
      </c>
      <c r="AN21" s="22" cm="1">
        <f t="array" ref="AN21">IF(INDEX(calc_types,1,AN$7)="INDEX",K21/K20-1,IF(INDEX(calc_types,1,AN$7)="CASH", K20/1200,K20/K21-1))</f>
        <v>3.7062087623884743E-3</v>
      </c>
      <c r="AO21" s="22" cm="1">
        <f t="array" ref="AO21">IF(INDEX(calc_types,1,AO$7)="INDEX",L21/L20-1,IF(INDEX(calc_types,1,AO$7)="CASH", L20/1200,L20/L21-1))</f>
        <v>3.3795133098510899E-3</v>
      </c>
      <c r="AP21" s="22" cm="1">
        <f t="array" ref="AP21">IF(INDEX(calc_types,1,AP$7)="INDEX",M21/M20-1,IF(INDEX(calc_types,1,AP$7)="CASH", M20/1200,M20/M21-1))</f>
        <v>3.3668110199944756E-3</v>
      </c>
      <c r="AQ21" s="22" cm="1">
        <f t="array" ref="AQ21">IF(INDEX(calc_types,1,AQ$7)="INDEX",N21/N20-1,IF(INDEX(calc_types,1,AQ$7)="CASH", N20/1200,N20/N21-1))</f>
        <v>3.6075636734989036E-3</v>
      </c>
      <c r="AR21" s="22" cm="1">
        <f t="array" ref="AR21">IF(INDEX(calc_types,1,AR$7)="INDEX",O21/O20-1,IF(INDEX(calc_types,1,AR$7)="CASH", O20/1200,O20/O21-1))</f>
        <v>3.8716903509290468E-3</v>
      </c>
      <c r="AS21" s="22" cm="1">
        <f t="array" ref="AS21">IF(INDEX(calc_types,1,AS$7)="INDEX",P21/P20-1,IF(INDEX(calc_types,1,AS$7)="CASH", P20/1200,P20/P21-1))</f>
        <v>3.2550156832567012E-4</v>
      </c>
      <c r="AT21" s="22" cm="1">
        <f t="array" ref="AT21">IF(INDEX(calc_types,1,AT$7)="INDEX",Q21/Q20-1,IF(INDEX(calc_types,1,AT$7)="CASH", Q20/1200,Q20/Q21-1))</f>
        <v>3.6603615145280877E-4</v>
      </c>
      <c r="AU21" s="22" cm="1">
        <f t="array" ref="AU21">IF(INDEX(calc_types,1,AU$7)="INDEX",R21/R20-1,IF(INDEX(calc_types,1,AU$7)="CASH", R20/1200,R20/R21-1))</f>
        <v>3.8357274306233258E-4</v>
      </c>
      <c r="AV21" s="22" cm="1">
        <f t="array" ref="AV21">IF(INDEX(calc_types,1,AV$7)="INDEX",S21/S20-1,IF(INDEX(calc_types,1,AV$7)="CASH", S20/1200,S20/S21-1))</f>
        <v>2.5410960327521437E-2</v>
      </c>
      <c r="AW21" s="22" cm="1">
        <f t="array" ref="AW21">IF(INDEX(calc_types,1,AW$7)="INDEX",T21/T20-1,IF(INDEX(calc_types,1,AW$7)="CASH", T20/1200,T20/T21-1))</f>
        <v>2.3816525323601345E-2</v>
      </c>
      <c r="AX21" s="22" cm="1">
        <f t="array" ref="AX21">IF(INDEX(calc_types,1,AX$7)="INDEX",U21/U20-1,IF(INDEX(calc_types,1,AX$7)="CASH", U20/1200,U20/U21-1))</f>
        <v>9.2616108768899252E-3</v>
      </c>
      <c r="AY21" s="22" cm="1">
        <f t="array" ref="AY21">IF(INDEX(calc_types,1,AY$7)="INDEX",V21/V20-1,IF(INDEX(calc_types,1,AY$7)="CASH", V20/1200,V20/V21-1))</f>
        <v>-8.1656625834225505E-4</v>
      </c>
      <c r="AZ21" s="22" cm="1">
        <f t="array" ref="AZ21">IF(INDEX(calc_types,1,AZ$7)="INDEX",W21/W20-1,IF(INDEX(calc_types,1,AZ$7)="CASH", W20/1200,W20/W21-1))</f>
        <v>4.4416666666666667E-3</v>
      </c>
      <c r="BA21" s="22" cm="1">
        <f t="array" ref="BA21">IF(INDEX(calc_types,1,BA$7)="INDEX",X21/X20-1,IF(INDEX(calc_types,1,BA$7)="CASH", X20/1200,X20/X21-1))</f>
        <v>2.6175833333333333E-3</v>
      </c>
      <c r="BB21" s="22" cm="1">
        <f t="array" ref="BB21">IF(INDEX(calc_types,1,BB$7)="INDEX",Y21/Y20-1,IF(INDEX(calc_types,1,BB$7)="CASH", Y20/1200,Y20/Y21-1))</f>
        <v>4.1124999999999998E-3</v>
      </c>
      <c r="BC21" s="22" cm="1">
        <f t="array" ref="BC21">IF(INDEX(calc_types,1,BC$7)="INDEX",Z21/Z20-1,IF(INDEX(calc_types,1,BC$7)="CASH", Z20/1200,Z20/Z21-1))</f>
        <v>3.3199999999999999E-4</v>
      </c>
      <c r="BD21" s="22" cm="1">
        <f t="array" ref="BD21">IF(INDEX(calc_types,1,BD$7)="INDEX",AA21/AA20-1,IF(INDEX(calc_types,1,BD$7)="CASH", AA20/1200,AA20/AA21-1))</f>
        <v>0</v>
      </c>
      <c r="BE21" s="22" cm="1">
        <f t="array" ref="BE21">IF(INDEX(calc_types,1,BE$7)="INDEX",AB21/AB20-1,IF(INDEX(calc_types,1,BE$7)="CASH", AB20/1200,AB20/AB21-1))</f>
        <v>-1.0899873257287807E-2</v>
      </c>
      <c r="BF21" s="22" cm="1">
        <f t="array" ref="BF21">IF(INDEX(calc_types,1,BF$7)="INDEX",AC21/AC20-1,IF(INDEX(calc_types,1,BF$7)="CASH", AC20/1200,AC20/AC21-1))</f>
        <v>-1.7222014226881299E-2</v>
      </c>
      <c r="BG21" s="22" cm="1">
        <f t="array" ref="BG21">IF(INDEX(calc_types,1,BG$7)="INDEX",AD21/AD20-1,IF(INDEX(calc_types,1,BG$7)="CASH", AD20/1200,AD20/AD21-1))</f>
        <v>-6.6001015400236618E-3</v>
      </c>
      <c r="BH21" s="23">
        <f t="shared" si="10"/>
        <v>2.9582009292010028E-3</v>
      </c>
      <c r="BI21" s="23">
        <f t="shared" si="11"/>
        <v>3.452320684509104E-3</v>
      </c>
      <c r="BJ21" s="23">
        <f t="shared" si="12"/>
        <v>5.0113192196472381E-3</v>
      </c>
      <c r="BK21" s="23">
        <f t="shared" si="13"/>
        <v>3.0915301461834641E-3</v>
      </c>
      <c r="BL21" s="23">
        <f t="shared" si="14"/>
        <v>4.7582170999970527E-3</v>
      </c>
      <c r="BM21" s="23">
        <f t="shared" si="15"/>
        <v>1.5610709257043206E-3</v>
      </c>
      <c r="BN21" s="23">
        <f t="shared" si="16"/>
        <v>9.631212486105545E-4</v>
      </c>
      <c r="BO21" s="23">
        <f t="shared" si="17"/>
        <v>5.3411923693025471E-4</v>
      </c>
      <c r="BP21" s="23">
        <f t="shared" si="18"/>
        <v>2.338653607907441E-3</v>
      </c>
      <c r="BQ21" s="23">
        <f t="shared" si="19"/>
        <v>1.6918116971935307E-3</v>
      </c>
      <c r="BR21" s="23">
        <f t="shared" si="20"/>
        <v>1.2046243720290036E-3</v>
      </c>
      <c r="BS21" s="23">
        <f t="shared" si="21"/>
        <v>8.2449785159222251E-4</v>
      </c>
      <c r="BT21" s="23">
        <f t="shared" si="22"/>
        <v>5.8061917154407332E-4</v>
      </c>
      <c r="BU21" s="23">
        <f t="shared" si="23"/>
        <v>2.635809916048846E-4</v>
      </c>
      <c r="BV21" s="23">
        <f t="shared" si="24"/>
        <v>2.2697753332199348E-4</v>
      </c>
      <c r="BW21" s="23">
        <f t="shared" si="25"/>
        <v>4.4180087207412245E-5</v>
      </c>
      <c r="BX21" s="23">
        <f t="shared" si="26"/>
        <v>1.6229027155473551E-2</v>
      </c>
      <c r="BY21" s="23">
        <f t="shared" si="27"/>
        <v>2.0601833723804447E-2</v>
      </c>
      <c r="BZ21" s="23">
        <f t="shared" si="28"/>
        <v>6.3246856545929268E-3</v>
      </c>
      <c r="CA21" s="23">
        <f t="shared" si="29"/>
        <v>-7.2341279697087013E-3</v>
      </c>
      <c r="CB21" s="23">
        <f t="shared" si="30"/>
        <v>2.8775379513888899E-3</v>
      </c>
      <c r="CC21" s="23">
        <f t="shared" si="31"/>
        <v>1.8530180555555559E-3</v>
      </c>
      <c r="CD21" s="23">
        <f t="shared" si="32"/>
        <v>2.5710548611111109E-3</v>
      </c>
      <c r="CE21" s="23">
        <f t="shared" si="33"/>
        <v>3.8154583333333328E-4</v>
      </c>
      <c r="CF21" s="23">
        <f t="shared" si="34"/>
        <v>0</v>
      </c>
      <c r="CG21" s="23">
        <f t="shared" si="35"/>
        <v>-1.1148873126834196E-2</v>
      </c>
      <c r="CH21" s="23">
        <f t="shared" si="36"/>
        <v>-1.6404388322264055E-2</v>
      </c>
      <c r="CI21" s="23">
        <f t="shared" si="37"/>
        <v>-5.8808865225500051E-3</v>
      </c>
    </row>
    <row r="22" spans="1:87" x14ac:dyDescent="0.2">
      <c r="A22" s="20">
        <v>13</v>
      </c>
      <c r="B22" s="21">
        <v>39021</v>
      </c>
      <c r="C22" s="20">
        <v>182.477</v>
      </c>
      <c r="D22" s="20">
        <v>937.81899999999996</v>
      </c>
      <c r="E22" s="20">
        <v>1341.4860000000001</v>
      </c>
      <c r="F22" s="20">
        <v>1178.0619999999999</v>
      </c>
      <c r="G22" s="20">
        <v>1313.192</v>
      </c>
      <c r="H22" s="20">
        <v>126.907</v>
      </c>
      <c r="I22" s="20">
        <v>300.30399999999997</v>
      </c>
      <c r="J22" s="20">
        <v>353.78699999999998</v>
      </c>
      <c r="K22" s="67">
        <v>93.271786353181682</v>
      </c>
      <c r="L22" s="20">
        <v>499.99599999999998</v>
      </c>
      <c r="M22" s="20">
        <v>544.90899999999999</v>
      </c>
      <c r="N22" s="20">
        <v>181.291</v>
      </c>
      <c r="O22" s="20">
        <v>186.726</v>
      </c>
      <c r="P22" s="20">
        <v>101.392</v>
      </c>
      <c r="Q22" s="20">
        <v>185.703</v>
      </c>
      <c r="R22" s="20">
        <v>231.84299999999999</v>
      </c>
      <c r="S22" s="20">
        <v>2037.35</v>
      </c>
      <c r="T22" s="20">
        <v>4004.8</v>
      </c>
      <c r="U22" s="20">
        <v>6129.2</v>
      </c>
      <c r="V22" s="20">
        <v>16399.39</v>
      </c>
      <c r="W22" s="20">
        <v>5.32</v>
      </c>
      <c r="X22" s="20">
        <v>3.4024999999999999</v>
      </c>
      <c r="Y22" s="20">
        <v>5.0991</v>
      </c>
      <c r="Z22" s="20">
        <v>0.39689999999999998</v>
      </c>
      <c r="AA22" s="20">
        <v>1</v>
      </c>
      <c r="AB22" s="20">
        <v>0.78359999999999996</v>
      </c>
      <c r="AC22" s="20">
        <v>0.52429999999999999</v>
      </c>
      <c r="AD22" s="20">
        <v>116.98</v>
      </c>
      <c r="AE22" s="21">
        <f t="shared" si="8"/>
        <v>39021</v>
      </c>
      <c r="AF22" s="22" cm="1">
        <f t="array" ref="AF22">IF(INDEX(calc_types,1,AF$7)="INDEX",C22/C21-1,IF(INDEX(calc_types,1,AF$7)="CASH", C21/1200,C21/C22-1))</f>
        <v>3.9392388906311915E-3</v>
      </c>
      <c r="AG22" s="22" cm="1">
        <f t="array" ref="AG22">IF(INDEX(calc_types,1,AG$7)="INDEX",D22/D21-1,IF(INDEX(calc_types,1,AG$7)="CASH", D21/1200,D21/D22-1))</f>
        <v>3.8266234516892705E-3</v>
      </c>
      <c r="AH22" s="22" cm="1">
        <f t="array" ref="AH22">IF(INDEX(calc_types,1,AH$7)="INDEX",E22/E21-1,IF(INDEX(calc_types,1,AH$7)="CASH", E21/1200,E21/E22-1))</f>
        <v>4.4145284106651417E-3</v>
      </c>
      <c r="AI22" s="22" cm="1">
        <f t="array" ref="AI22">IF(INDEX(calc_types,1,AI$7)="INDEX",F22/F21-1,IF(INDEX(calc_types,1,AI$7)="CASH", F21/1200,F21/F22-1))</f>
        <v>4.6700199388358676E-3</v>
      </c>
      <c r="AJ22" s="22" cm="1">
        <f t="array" ref="AJ22">IF(INDEX(calc_types,1,AJ$7)="INDEX",G22/G21-1,IF(INDEX(calc_types,1,AJ$7)="CASH", G21/1200,G21/G22-1))</f>
        <v>6.3182642666714806E-3</v>
      </c>
      <c r="AK22" s="22" cm="1">
        <f t="array" ref="AK22">IF(INDEX(calc_types,1,AK$7)="INDEX",H22/H21-1,IF(INDEX(calc_types,1,AK$7)="CASH", H21/1200,H21/H22-1))</f>
        <v>2.5595854103630522E-3</v>
      </c>
      <c r="AL22" s="22" cm="1">
        <f t="array" ref="AL22">IF(INDEX(calc_types,1,AL$7)="INDEX",I22/I21-1,IF(INDEX(calc_types,1,AL$7)="CASH", I21/1200,I21/I22-1))</f>
        <v>1.5742148936737088E-3</v>
      </c>
      <c r="AM22" s="22" cm="1">
        <f t="array" ref="AM22">IF(INDEX(calc_types,1,AM$7)="INDEX",J22/J21-1,IF(INDEX(calc_types,1,AM$7)="CASH", J21/1200,J21/J22-1))</f>
        <v>8.9682292698101129E-4</v>
      </c>
      <c r="AN22" s="22" cm="1">
        <f t="array" ref="AN22">IF(INDEX(calc_types,1,AN$7)="INDEX",K22/K21-1,IF(INDEX(calc_types,1,AN$7)="CASH", K21/1200,K21/K22-1))</f>
        <v>3.8506762750207812E-3</v>
      </c>
      <c r="AO22" s="22" cm="1">
        <f t="array" ref="AO22">IF(INDEX(calc_types,1,AO$7)="INDEX",L22/L21-1,IF(INDEX(calc_types,1,AO$7)="CASH", L21/1200,L21/L22-1))</f>
        <v>2.4118221386426608E-3</v>
      </c>
      <c r="AP22" s="22" cm="1">
        <f t="array" ref="AP22">IF(INDEX(calc_types,1,AP$7)="INDEX",M22/M21-1,IF(INDEX(calc_types,1,AP$7)="CASH", M21/1200,M21/M22-1))</f>
        <v>7.9342194436127222E-4</v>
      </c>
      <c r="AQ22" s="22" cm="1">
        <f t="array" ref="AQ22">IF(INDEX(calc_types,1,AQ$7)="INDEX",N22/N21-1,IF(INDEX(calc_types,1,AQ$7)="CASH", N21/1200,N21/N22-1))</f>
        <v>2.5659884862327953E-3</v>
      </c>
      <c r="AR22" s="22" cm="1">
        <f t="array" ref="AR22">IF(INDEX(calc_types,1,AR$7)="INDEX",O22/O21-1,IF(INDEX(calc_types,1,AR$7)="CASH", O21/1200,O21/O22-1))</f>
        <v>1.6092175984037116E-3</v>
      </c>
      <c r="AS22" s="22" cm="1">
        <f t="array" ref="AS22">IF(INDEX(calc_types,1,AS$7)="INDEX",P22/P21-1,IF(INDEX(calc_types,1,AS$7)="CASH", P21/1200,P21/P22-1))</f>
        <v>-2.2679090864285989E-4</v>
      </c>
      <c r="AT22" s="22" cm="1">
        <f t="array" ref="AT22">IF(INDEX(calc_types,1,AT$7)="INDEX",Q22/Q21-1,IF(INDEX(calc_types,1,AT$7)="CASH", Q21/1200,Q21/Q22-1))</f>
        <v>-7.4794718093873502E-4</v>
      </c>
      <c r="AU22" s="22" cm="1">
        <f t="array" ref="AU22">IF(INDEX(calc_types,1,AU$7)="INDEX",R22/R21-1,IF(INDEX(calc_types,1,AU$7)="CASH", R21/1200,R21/R22-1))</f>
        <v>-1.1847422431694454E-3</v>
      </c>
      <c r="AV22" s="22" cm="1">
        <f t="array" ref="AV22">IF(INDEX(calc_types,1,AV$7)="INDEX",S22/S21-1,IF(INDEX(calc_types,1,AV$7)="CASH", S21/1200,S21/S22-1))</f>
        <v>3.2264765639645754E-2</v>
      </c>
      <c r="AW22" s="22" cm="1">
        <f t="array" ref="AW22">IF(INDEX(calc_types,1,AW$7)="INDEX",T22/T21-1,IF(INDEX(calc_types,1,AW$7)="CASH", T21/1200,T21/T22-1))</f>
        <v>2.7027165648136675E-2</v>
      </c>
      <c r="AX22" s="22" cm="1">
        <f t="array" ref="AX22">IF(INDEX(calc_types,1,AX$7)="INDEX",U22/U21-1,IF(INDEX(calc_types,1,AX$7)="CASH", U21/1200,U21/U22-1))</f>
        <v>2.8251241444101405E-2</v>
      </c>
      <c r="AY22" s="22" cm="1">
        <f t="array" ref="AY22">IF(INDEX(calc_types,1,AY$7)="INDEX",V22/V21-1,IF(INDEX(calc_types,1,AY$7)="CASH", V21/1200,V21/V22-1))</f>
        <v>1.6853737510525324E-2</v>
      </c>
      <c r="AZ22" s="22" cm="1">
        <f t="array" ref="AZ22">IF(INDEX(calc_types,1,AZ$7)="INDEX",W22/W21-1,IF(INDEX(calc_types,1,AZ$7)="CASH", W21/1200,W21/W22-1))</f>
        <v>4.4349000000000003E-3</v>
      </c>
      <c r="BA22" s="22" cm="1">
        <f t="array" ref="BA22">IF(INDEX(calc_types,1,BA$7)="INDEX",X22/X21-1,IF(INDEX(calc_types,1,BA$7)="CASH", X21/1200,X21/X22-1))</f>
        <v>2.7648333333333336E-3</v>
      </c>
      <c r="BB22" s="22" cm="1">
        <f t="array" ref="BB22">IF(INDEX(calc_types,1,BB$7)="INDEX",Y22/Y21-1,IF(INDEX(calc_types,1,BB$7)="CASH", Y21/1200,Y21/Y22-1))</f>
        <v>4.1146666666666666E-3</v>
      </c>
      <c r="BC22" s="22" cm="1">
        <f t="array" ref="BC22">IF(INDEX(calc_types,1,BC$7)="INDEX",Z22/Z21-1,IF(INDEX(calc_types,1,BC$7)="CASH", Z21/1200,Z21/Z22-1))</f>
        <v>3.3274999999999998E-4</v>
      </c>
      <c r="BD22" s="22" cm="1">
        <f t="array" ref="BD22">IF(INDEX(calc_types,1,BD$7)="INDEX",AA22/AA21-1,IF(INDEX(calc_types,1,BD$7)="CASH", AA21/1200,AA21/AA22-1))</f>
        <v>0</v>
      </c>
      <c r="BE22" s="22" cm="1">
        <f t="array" ref="BE22">IF(INDEX(calc_types,1,BE$7)="INDEX",AB22/AB21-1,IF(INDEX(calc_types,1,BE$7)="CASH", AB21/1200,AB21/AB22-1))</f>
        <v>6.891271056661763E-3</v>
      </c>
      <c r="BF22" s="22" cm="1">
        <f t="array" ref="BF22">IF(INDEX(calc_types,1,BF$7)="INDEX",AC22/AC21-1,IF(INDEX(calc_types,1,BF$7)="CASH", AC21/1200,AC21/AC22-1))</f>
        <v>1.8882319282853333E-2</v>
      </c>
      <c r="BG22" s="22" cm="1">
        <f t="array" ref="BG22">IF(INDEX(calc_types,1,BG$7)="INDEX",AD22/AD21-1,IF(INDEX(calc_types,1,BG$7)="CASH", AD21/1200,AD21/AD22-1))</f>
        <v>1.0258163788681829E-2</v>
      </c>
      <c r="BH22" s="23">
        <f t="shared" si="10"/>
        <v>2.4044363050103471E-3</v>
      </c>
      <c r="BI22" s="23">
        <f t="shared" si="11"/>
        <v>2.0745503668379364E-3</v>
      </c>
      <c r="BJ22" s="23">
        <f t="shared" si="12"/>
        <v>2.0066733340251349E-3</v>
      </c>
      <c r="BK22" s="23">
        <f t="shared" si="13"/>
        <v>2.0200234256032576E-3</v>
      </c>
      <c r="BL22" s="23">
        <f t="shared" si="14"/>
        <v>2.9384296011193745E-3</v>
      </c>
      <c r="BM22" s="23">
        <f t="shared" si="15"/>
        <v>1.816472381422661E-3</v>
      </c>
      <c r="BN22" s="23">
        <f t="shared" si="16"/>
        <v>7.0964681605680815E-4</v>
      </c>
      <c r="BO22" s="23">
        <f t="shared" si="17"/>
        <v>-4.2555486711070927E-4</v>
      </c>
      <c r="BP22" s="23">
        <f t="shared" si="18"/>
        <v>2.4831211205397479E-3</v>
      </c>
      <c r="BQ22" s="23">
        <f t="shared" si="19"/>
        <v>7.2412052598510158E-4</v>
      </c>
      <c r="BR22" s="23">
        <f t="shared" si="20"/>
        <v>-1.3687647036041998E-3</v>
      </c>
      <c r="BS22" s="23">
        <f t="shared" si="21"/>
        <v>-2.170773356738858E-4</v>
      </c>
      <c r="BT22" s="23">
        <f t="shared" si="22"/>
        <v>-1.6818535809812619E-3</v>
      </c>
      <c r="BU22" s="23">
        <f t="shared" si="23"/>
        <v>-2.8871148536364541E-4</v>
      </c>
      <c r="BV22" s="23">
        <f t="shared" si="24"/>
        <v>-8.8700579906955028E-4</v>
      </c>
      <c r="BW22" s="23">
        <f t="shared" si="25"/>
        <v>-1.5241348990243657E-3</v>
      </c>
      <c r="BX22" s="23">
        <f t="shared" si="26"/>
        <v>2.3082832467597868E-2</v>
      </c>
      <c r="BY22" s="23">
        <f t="shared" si="27"/>
        <v>2.3812474048339777E-2</v>
      </c>
      <c r="BZ22" s="23">
        <f t="shared" si="28"/>
        <v>2.5314316221804408E-2</v>
      </c>
      <c r="CA22" s="23">
        <f t="shared" si="29"/>
        <v>1.0436175799158877E-2</v>
      </c>
      <c r="CB22" s="23">
        <f t="shared" si="30"/>
        <v>2.8707712847222235E-3</v>
      </c>
      <c r="CC22" s="23">
        <f t="shared" si="31"/>
        <v>2.0002680555555562E-3</v>
      </c>
      <c r="CD22" s="23">
        <f t="shared" si="32"/>
        <v>2.5732215277777777E-3</v>
      </c>
      <c r="CE22" s="23">
        <f t="shared" si="33"/>
        <v>3.8229583333333327E-4</v>
      </c>
      <c r="CF22" s="23">
        <f t="shared" si="34"/>
        <v>0</v>
      </c>
      <c r="CG22" s="23">
        <f t="shared" si="35"/>
        <v>6.6422711871153735E-3</v>
      </c>
      <c r="CH22" s="23">
        <f t="shared" si="36"/>
        <v>1.9699945187470577E-2</v>
      </c>
      <c r="CI22" s="23">
        <f t="shared" si="37"/>
        <v>1.0977378806155486E-2</v>
      </c>
    </row>
    <row r="23" spans="1:87" x14ac:dyDescent="0.2">
      <c r="A23" s="20">
        <v>14</v>
      </c>
      <c r="B23" s="21">
        <v>39051</v>
      </c>
      <c r="C23" s="20">
        <v>183.25</v>
      </c>
      <c r="D23" s="20">
        <v>942.57899999999995</v>
      </c>
      <c r="E23" s="20">
        <v>1352.335</v>
      </c>
      <c r="F23" s="20">
        <v>1185.018</v>
      </c>
      <c r="G23" s="20">
        <v>1325.82</v>
      </c>
      <c r="H23" s="20">
        <v>127.25700000000001</v>
      </c>
      <c r="I23" s="20">
        <v>301.29000000000002</v>
      </c>
      <c r="J23" s="20">
        <v>355.33499999999998</v>
      </c>
      <c r="K23" s="67">
        <v>93.647457193968791</v>
      </c>
      <c r="L23" s="20">
        <v>502.029</v>
      </c>
      <c r="M23" s="20">
        <v>546.78200000000004</v>
      </c>
      <c r="N23" s="20">
        <v>182.04499999999999</v>
      </c>
      <c r="O23" s="20">
        <v>187.52500000000001</v>
      </c>
      <c r="P23" s="20">
        <v>101.408</v>
      </c>
      <c r="Q23" s="20">
        <v>185.61699999999999</v>
      </c>
      <c r="R23" s="20">
        <v>231.80600000000001</v>
      </c>
      <c r="S23" s="20">
        <v>2074.5300000000002</v>
      </c>
      <c r="T23" s="20">
        <v>3987.23</v>
      </c>
      <c r="U23" s="20">
        <v>6048.8</v>
      </c>
      <c r="V23" s="20">
        <v>16274.33</v>
      </c>
      <c r="W23" s="20">
        <v>5.35</v>
      </c>
      <c r="X23" s="20">
        <v>3.6061000000000001</v>
      </c>
      <c r="Y23" s="20">
        <v>5.1925999999999997</v>
      </c>
      <c r="Z23" s="20">
        <v>0.41739999999999999</v>
      </c>
      <c r="AA23" s="20">
        <v>1</v>
      </c>
      <c r="AB23" s="20">
        <v>0.75519999999999998</v>
      </c>
      <c r="AC23" s="20">
        <v>0.50870000000000004</v>
      </c>
      <c r="AD23" s="20">
        <v>115.81</v>
      </c>
      <c r="AE23" s="21">
        <f t="shared" si="8"/>
        <v>39051</v>
      </c>
      <c r="AF23" s="22" cm="1">
        <f t="array" ref="AF23">IF(INDEX(calc_types,1,AF$7)="INDEX",C23/C22-1,IF(INDEX(calc_types,1,AF$7)="CASH", C22/1200,C22/C23-1))</f>
        <v>4.236150309353981E-3</v>
      </c>
      <c r="AG23" s="22" cm="1">
        <f t="array" ref="AG23">IF(INDEX(calc_types,1,AG$7)="INDEX",D23/D22-1,IF(INDEX(calc_types,1,AG$7)="CASH", D22/1200,D22/D23-1))</f>
        <v>5.0756062737051799E-3</v>
      </c>
      <c r="AH23" s="22" cm="1">
        <f t="array" ref="AH23">IF(INDEX(calc_types,1,AH$7)="INDEX",E23/E22-1,IF(INDEX(calc_types,1,AH$7)="CASH", E22/1200,E22/E23-1))</f>
        <v>8.0873002029091534E-3</v>
      </c>
      <c r="AI23" s="22" cm="1">
        <f t="array" ref="AI23">IF(INDEX(calc_types,1,AI$7)="INDEX",F23/F22-1,IF(INDEX(calc_types,1,AI$7)="CASH", F22/1200,F22/F23-1))</f>
        <v>5.9046128302246981E-3</v>
      </c>
      <c r="AJ23" s="22" cm="1">
        <f t="array" ref="AJ23">IF(INDEX(calc_types,1,AJ$7)="INDEX",G23/G22-1,IF(INDEX(calc_types,1,AJ$7)="CASH", G22/1200,G22/G23-1))</f>
        <v>9.6162632730019126E-3</v>
      </c>
      <c r="AK23" s="22" cm="1">
        <f t="array" ref="AK23">IF(INDEX(calc_types,1,AK$7)="INDEX",H23/H22-1,IF(INDEX(calc_types,1,AK$7)="CASH", H22/1200,H22/H23-1))</f>
        <v>2.7579250947544764E-3</v>
      </c>
      <c r="AL23" s="22" cm="1">
        <f t="array" ref="AL23">IF(INDEX(calc_types,1,AL$7)="INDEX",I23/I22-1,IF(INDEX(calc_types,1,AL$7)="CASH", I22/1200,I22/I23-1))</f>
        <v>3.2833395492568584E-3</v>
      </c>
      <c r="AM23" s="22" cm="1">
        <f t="array" ref="AM23">IF(INDEX(calc_types,1,AM$7)="INDEX",J23/J22-1,IF(INDEX(calc_types,1,AM$7)="CASH", J22/1200,J22/J23-1))</f>
        <v>4.3755140805061821E-3</v>
      </c>
      <c r="AN23" s="22" cm="1">
        <f t="array" ref="AN23">IF(INDEX(calc_types,1,AN$7)="INDEX",K23/K22-1,IF(INDEX(calc_types,1,AN$7)="CASH", K22/1200,K22/K23-1))</f>
        <v>4.0277007171771739E-3</v>
      </c>
      <c r="AO23" s="22" cm="1">
        <f t="array" ref="AO23">IF(INDEX(calc_types,1,AO$7)="INDEX",L23/L22-1,IF(INDEX(calc_types,1,AO$7)="CASH", L22/1200,L22/L23-1))</f>
        <v>4.0660325282602106E-3</v>
      </c>
      <c r="AP23" s="22" cm="1">
        <f t="array" ref="AP23">IF(INDEX(calc_types,1,AP$7)="INDEX",M23/M22-1,IF(INDEX(calc_types,1,AP$7)="CASH", M22/1200,M22/M23-1))</f>
        <v>3.437271177389345E-3</v>
      </c>
      <c r="AQ23" s="22" cm="1">
        <f t="array" ref="AQ23">IF(INDEX(calc_types,1,AQ$7)="INDEX",N23/N22-1,IF(INDEX(calc_types,1,AQ$7)="CASH", N22/1200,N22/N23-1))</f>
        <v>4.1590591921274456E-3</v>
      </c>
      <c r="AR23" s="22" cm="1">
        <f t="array" ref="AR23">IF(INDEX(calc_types,1,AR$7)="INDEX",O23/O22-1,IF(INDEX(calc_types,1,AR$7)="CASH", O22/1200,O22/O23-1))</f>
        <v>4.278997033085874E-3</v>
      </c>
      <c r="AS23" s="22" cm="1">
        <f t="array" ref="AS23">IF(INDEX(calc_types,1,AS$7)="INDEX",P23/P22-1,IF(INDEX(calc_types,1,AS$7)="CASH", P22/1200,P22/P23-1))</f>
        <v>1.5780337699222713E-4</v>
      </c>
      <c r="AT23" s="22" cm="1">
        <f t="array" ref="AT23">IF(INDEX(calc_types,1,AT$7)="INDEX",Q23/Q22-1,IF(INDEX(calc_types,1,AT$7)="CASH", Q22/1200,Q22/Q23-1))</f>
        <v>-4.6310506561564324E-4</v>
      </c>
      <c r="AU23" s="22" cm="1">
        <f t="array" ref="AU23">IF(INDEX(calc_types,1,AU$7)="INDEX",R23/R22-1,IF(INDEX(calc_types,1,AU$7)="CASH", R22/1200,R22/R23-1))</f>
        <v>-1.5959075753846363E-4</v>
      </c>
      <c r="AV23" s="22" cm="1">
        <f t="array" ref="AV23">IF(INDEX(calc_types,1,AV$7)="INDEX",S23/S22-1,IF(INDEX(calc_types,1,AV$7)="CASH", S22/1200,S22/S23-1))</f>
        <v>1.8249196259847444E-2</v>
      </c>
      <c r="AW23" s="22" cm="1">
        <f t="array" ref="AW23">IF(INDEX(calc_types,1,AW$7)="INDEX",T23/T22-1,IF(INDEX(calc_types,1,AW$7)="CASH", T22/1200,T22/T23-1))</f>
        <v>-4.387235317618865E-3</v>
      </c>
      <c r="AX23" s="22" cm="1">
        <f t="array" ref="AX23">IF(INDEX(calc_types,1,AX$7)="INDEX",U23/U22-1,IF(INDEX(calc_types,1,AX$7)="CASH", U22/1200,U22/U23-1))</f>
        <v>-1.3117535730601038E-2</v>
      </c>
      <c r="AY23" s="22" cm="1">
        <f t="array" ref="AY23">IF(INDEX(calc_types,1,AY$7)="INDEX",V23/V22-1,IF(INDEX(calc_types,1,AY$7)="CASH", V22/1200,V22/V23-1))</f>
        <v>-7.6258934021325997E-3</v>
      </c>
      <c r="AZ23" s="22" cm="1">
        <f t="array" ref="AZ23">IF(INDEX(calc_types,1,AZ$7)="INDEX",W23/W22-1,IF(INDEX(calc_types,1,AZ$7)="CASH", W22/1200,W22/W23-1))</f>
        <v>4.4333333333333334E-3</v>
      </c>
      <c r="BA23" s="22" cm="1">
        <f t="array" ref="BA23">IF(INDEX(calc_types,1,BA$7)="INDEX",X23/X22-1,IF(INDEX(calc_types,1,BA$7)="CASH", X22/1200,X22/X23-1))</f>
        <v>2.8354166666666666E-3</v>
      </c>
      <c r="BB23" s="22" cm="1">
        <f t="array" ref="BB23">IF(INDEX(calc_types,1,BB$7)="INDEX",Y23/Y22-1,IF(INDEX(calc_types,1,BB$7)="CASH", Y22/1200,Y22/Y23-1))</f>
        <v>4.2492499999999996E-3</v>
      </c>
      <c r="BC23" s="22" cm="1">
        <f t="array" ref="BC23">IF(INDEX(calc_types,1,BC$7)="INDEX",Z23/Z22-1,IF(INDEX(calc_types,1,BC$7)="CASH", Z22/1200,Z22/Z23-1))</f>
        <v>3.3074999999999999E-4</v>
      </c>
      <c r="BD23" s="22" cm="1">
        <f t="array" ref="BD23">IF(INDEX(calc_types,1,BD$7)="INDEX",AA23/AA22-1,IF(INDEX(calc_types,1,BD$7)="CASH", AA22/1200,AA22/AA23-1))</f>
        <v>0</v>
      </c>
      <c r="BE23" s="22" cm="1">
        <f t="array" ref="BE23">IF(INDEX(calc_types,1,BE$7)="INDEX",AB23/AB22-1,IF(INDEX(calc_types,1,BE$7)="CASH", AB22/1200,AB22/AB23-1))</f>
        <v>3.7605932203389703E-2</v>
      </c>
      <c r="BF23" s="22" cm="1">
        <f t="array" ref="BF23">IF(INDEX(calc_types,1,BF$7)="INDEX",AC23/AC22-1,IF(INDEX(calc_types,1,BF$7)="CASH", AC22/1200,AC22/AC23-1))</f>
        <v>3.0666404560644622E-2</v>
      </c>
      <c r="BG23" s="22" cm="1">
        <f t="array" ref="BG23">IF(INDEX(calc_types,1,BG$7)="INDEX",AD23/AD22-1,IF(INDEX(calc_types,1,BG$7)="CASH", AD22/1200,AD22/AD23-1))</f>
        <v>1.0102754511700285E-2</v>
      </c>
      <c r="BH23" s="23">
        <f t="shared" si="10"/>
        <v>2.7013477237331366E-3</v>
      </c>
      <c r="BI23" s="23">
        <f t="shared" si="11"/>
        <v>3.3235331888538458E-3</v>
      </c>
      <c r="BJ23" s="23">
        <f t="shared" si="12"/>
        <v>5.6794451262691462E-3</v>
      </c>
      <c r="BK23" s="23">
        <f t="shared" si="13"/>
        <v>3.2546163169920881E-3</v>
      </c>
      <c r="BL23" s="23">
        <f t="shared" si="14"/>
        <v>6.2364286074498062E-3</v>
      </c>
      <c r="BM23" s="23">
        <f t="shared" si="15"/>
        <v>2.0148120658140855E-3</v>
      </c>
      <c r="BN23" s="23">
        <f t="shared" si="16"/>
        <v>2.4187714716399577E-3</v>
      </c>
      <c r="BO23" s="23">
        <f t="shared" si="17"/>
        <v>3.0531362864144613E-3</v>
      </c>
      <c r="BP23" s="23">
        <f t="shared" si="18"/>
        <v>2.6601455626961406E-3</v>
      </c>
      <c r="BQ23" s="23">
        <f t="shared" si="19"/>
        <v>2.3783309156026515E-3</v>
      </c>
      <c r="BR23" s="23">
        <f t="shared" si="20"/>
        <v>1.2750845294238729E-3</v>
      </c>
      <c r="BS23" s="23">
        <f t="shared" si="21"/>
        <v>1.3759933702207645E-3</v>
      </c>
      <c r="BT23" s="23">
        <f t="shared" si="22"/>
        <v>9.8792585370090051E-4</v>
      </c>
      <c r="BU23" s="23">
        <f t="shared" si="23"/>
        <v>9.5882800271441618E-5</v>
      </c>
      <c r="BV23" s="23">
        <f t="shared" si="24"/>
        <v>-6.021636837464585E-4</v>
      </c>
      <c r="BW23" s="23">
        <f t="shared" si="25"/>
        <v>-4.9898341339338391E-4</v>
      </c>
      <c r="BX23" s="23">
        <f t="shared" si="26"/>
        <v>9.0672630877995583E-3</v>
      </c>
      <c r="BY23" s="23">
        <f t="shared" si="27"/>
        <v>-7.6019269174157616E-3</v>
      </c>
      <c r="BZ23" s="23">
        <f t="shared" si="28"/>
        <v>-1.6054460952898034E-2</v>
      </c>
      <c r="CA23" s="23">
        <f t="shared" si="29"/>
        <v>-1.4043455113499047E-2</v>
      </c>
      <c r="CB23" s="23">
        <f t="shared" si="30"/>
        <v>2.8692046180555566E-3</v>
      </c>
      <c r="CC23" s="23">
        <f t="shared" si="31"/>
        <v>2.0708513888888893E-3</v>
      </c>
      <c r="CD23" s="23">
        <f t="shared" si="32"/>
        <v>2.7078048611111107E-3</v>
      </c>
      <c r="CE23" s="23">
        <f t="shared" si="33"/>
        <v>3.8029583333333328E-4</v>
      </c>
      <c r="CF23" s="23">
        <f t="shared" si="34"/>
        <v>0</v>
      </c>
      <c r="CG23" s="23">
        <f t="shared" si="35"/>
        <v>3.735693233384331E-2</v>
      </c>
      <c r="CH23" s="23">
        <f t="shared" si="36"/>
        <v>3.1484030465261867E-2</v>
      </c>
      <c r="CI23" s="23">
        <f t="shared" si="37"/>
        <v>1.0821969529173942E-2</v>
      </c>
    </row>
    <row r="24" spans="1:87" x14ac:dyDescent="0.2">
      <c r="A24" s="20">
        <v>15</v>
      </c>
      <c r="B24" s="21">
        <v>39082</v>
      </c>
      <c r="C24" s="20">
        <v>183.96799999999999</v>
      </c>
      <c r="D24" s="20">
        <v>942.75599999999997</v>
      </c>
      <c r="E24" s="20">
        <v>1345.5429999999999</v>
      </c>
      <c r="F24" s="20">
        <v>1186.374</v>
      </c>
      <c r="G24" s="20">
        <v>1321.316</v>
      </c>
      <c r="H24" s="20">
        <v>127.599</v>
      </c>
      <c r="I24" s="20">
        <v>301.02699999999999</v>
      </c>
      <c r="J24" s="20">
        <v>352.83300000000003</v>
      </c>
      <c r="K24" s="67">
        <v>94.024405826731382</v>
      </c>
      <c r="L24" s="20">
        <v>502.709</v>
      </c>
      <c r="M24" s="20">
        <v>544.92200000000003</v>
      </c>
      <c r="N24" s="20">
        <v>182.268</v>
      </c>
      <c r="O24" s="20">
        <v>186.988</v>
      </c>
      <c r="P24" s="20">
        <v>101.449</v>
      </c>
      <c r="Q24" s="20">
        <v>185.78100000000001</v>
      </c>
      <c r="R24" s="20">
        <v>231.959</v>
      </c>
      <c r="S24" s="20">
        <v>2102.75</v>
      </c>
      <c r="T24" s="20">
        <v>4119.9399999999996</v>
      </c>
      <c r="U24" s="20">
        <v>6220.8</v>
      </c>
      <c r="V24" s="20">
        <v>17225.830000000002</v>
      </c>
      <c r="W24" s="20">
        <v>5.3218800000000002</v>
      </c>
      <c r="X24" s="20">
        <v>3.6604000000000001</v>
      </c>
      <c r="Y24" s="20">
        <v>5.1772</v>
      </c>
      <c r="Z24" s="20">
        <v>0.49340000000000001</v>
      </c>
      <c r="AA24" s="20">
        <v>1</v>
      </c>
      <c r="AB24" s="20">
        <v>0.75770000000000004</v>
      </c>
      <c r="AC24" s="20">
        <v>0.51049999999999995</v>
      </c>
      <c r="AD24" s="20">
        <v>119.06</v>
      </c>
      <c r="AE24" s="21">
        <f t="shared" si="8"/>
        <v>39082</v>
      </c>
      <c r="AF24" s="22" cm="1">
        <f t="array" ref="AF24">IF(INDEX(calc_types,1,AF$7)="INDEX",C24/C23-1,IF(INDEX(calc_types,1,AF$7)="CASH", C23/1200,C23/C24-1))</f>
        <v>3.9181446111868912E-3</v>
      </c>
      <c r="AG24" s="22" cm="1">
        <f t="array" ref="AG24">IF(INDEX(calc_types,1,AG$7)="INDEX",D24/D23-1,IF(INDEX(calc_types,1,AG$7)="CASH", D23/1200,D23/D24-1))</f>
        <v>1.8778266861452231E-4</v>
      </c>
      <c r="AH24" s="22" cm="1">
        <f t="array" ref="AH24">IF(INDEX(calc_types,1,AH$7)="INDEX",E24/E23-1,IF(INDEX(calc_types,1,AH$7)="CASH", E23/1200,E23/E24-1))</f>
        <v>-5.0224241774413647E-3</v>
      </c>
      <c r="AI24" s="22" cm="1">
        <f t="array" ref="AI24">IF(INDEX(calc_types,1,AI$7)="INDEX",F24/F23-1,IF(INDEX(calc_types,1,AI$7)="CASH", F23/1200,F23/F24-1))</f>
        <v>1.1442864159025845E-3</v>
      </c>
      <c r="AJ24" s="22" cm="1">
        <f t="array" ref="AJ24">IF(INDEX(calc_types,1,AJ$7)="INDEX",G24/G23-1,IF(INDEX(calc_types,1,AJ$7)="CASH", G23/1200,G23/G24-1))</f>
        <v>-3.3971429002428444E-3</v>
      </c>
      <c r="AK24" s="22" cm="1">
        <f t="array" ref="AK24">IF(INDEX(calc_types,1,AK$7)="INDEX",H24/H23-1,IF(INDEX(calc_types,1,AK$7)="CASH", H23/1200,H23/H24-1))</f>
        <v>2.687474952261848E-3</v>
      </c>
      <c r="AL24" s="22" cm="1">
        <f t="array" ref="AL24">IF(INDEX(calc_types,1,AL$7)="INDEX",I24/I23-1,IF(INDEX(calc_types,1,AL$7)="CASH", I23/1200,I23/I24-1))</f>
        <v>-8.7291314016402222E-4</v>
      </c>
      <c r="AM24" s="22" cm="1">
        <f t="array" ref="AM24">IF(INDEX(calc_types,1,AM$7)="INDEX",J24/J23-1,IF(INDEX(calc_types,1,AM$7)="CASH", J23/1200,J23/J24-1))</f>
        <v>-7.0412427709062309E-3</v>
      </c>
      <c r="AN24" s="22" cm="1">
        <f t="array" ref="AN24">IF(INDEX(calc_types,1,AN$7)="INDEX",K24/K23-1,IF(INDEX(calc_types,1,AN$7)="CASH", K23/1200,K23/K24-1))</f>
        <v>4.0251881263773104E-3</v>
      </c>
      <c r="AO24" s="22" cm="1">
        <f t="array" ref="AO24">IF(INDEX(calc_types,1,AO$7)="INDEX",L24/L23-1,IF(INDEX(calc_types,1,AO$7)="CASH", L23/1200,L23/L24-1))</f>
        <v>1.3545034251010168E-3</v>
      </c>
      <c r="AP24" s="22" cm="1">
        <f t="array" ref="AP24">IF(INDEX(calc_types,1,AP$7)="INDEX",M24/M23-1,IF(INDEX(calc_types,1,AP$7)="CASH", M23/1200,M23/M24-1))</f>
        <v>-3.4017213441555061E-3</v>
      </c>
      <c r="AQ24" s="22" cm="1">
        <f t="array" ref="AQ24">IF(INDEX(calc_types,1,AQ$7)="INDEX",N24/N23-1,IF(INDEX(calc_types,1,AQ$7)="CASH", N23/1200,N23/N24-1))</f>
        <v>1.2249718476202709E-3</v>
      </c>
      <c r="AR24" s="22" cm="1">
        <f t="array" ref="AR24">IF(INDEX(calc_types,1,AR$7)="INDEX",O24/O23-1,IF(INDEX(calc_types,1,AR$7)="CASH", O23/1200,O23/O24-1))</f>
        <v>-2.8636181842420783E-3</v>
      </c>
      <c r="AS24" s="22" cm="1">
        <f t="array" ref="AS24">IF(INDEX(calc_types,1,AS$7)="INDEX",P24/P23-1,IF(INDEX(calc_types,1,AS$7)="CASH", P23/1200,P23/P24-1))</f>
        <v>4.0430735247709571E-4</v>
      </c>
      <c r="AT24" s="22" cm="1">
        <f t="array" ref="AT24">IF(INDEX(calc_types,1,AT$7)="INDEX",Q24/Q23-1,IF(INDEX(calc_types,1,AT$7)="CASH", Q23/1200,Q23/Q24-1))</f>
        <v>8.8353976198307649E-4</v>
      </c>
      <c r="AU24" s="22" cm="1">
        <f t="array" ref="AU24">IF(INDEX(calc_types,1,AU$7)="INDEX",R24/R23-1,IF(INDEX(calc_types,1,AU$7)="CASH", R23/1200,R23/R24-1))</f>
        <v>6.6003468417541455E-4</v>
      </c>
      <c r="AV24" s="22" cm="1">
        <f t="array" ref="AV24">IF(INDEX(calc_types,1,AV$7)="INDEX",S24/S23-1,IF(INDEX(calc_types,1,AV$7)="CASH", S23/1200,S23/S24-1))</f>
        <v>1.3603081179833332E-2</v>
      </c>
      <c r="AW24" s="22" cm="1">
        <f t="array" ref="AW24">IF(INDEX(calc_types,1,AW$7)="INDEX",T24/T23-1,IF(INDEX(calc_types,1,AW$7)="CASH", T23/1200,T23/T24-1))</f>
        <v>3.3283758398687802E-2</v>
      </c>
      <c r="AX24" s="22" cm="1">
        <f t="array" ref="AX24">IF(INDEX(calc_types,1,AX$7)="INDEX",U24/U23-1,IF(INDEX(calc_types,1,AX$7)="CASH", U23/1200,U23/U24-1))</f>
        <v>2.8435392143896232E-2</v>
      </c>
      <c r="AY24" s="22" cm="1">
        <f t="array" ref="AY24">IF(INDEX(calc_types,1,AY$7)="INDEX",V24/V23-1,IF(INDEX(calc_types,1,AY$7)="CASH", V23/1200,V23/V24-1))</f>
        <v>5.8466308597650452E-2</v>
      </c>
      <c r="AZ24" s="22" cm="1">
        <f t="array" ref="AZ24">IF(INDEX(calc_types,1,AZ$7)="INDEX",W24/W23-1,IF(INDEX(calc_types,1,AZ$7)="CASH", W23/1200,W23/W24-1))</f>
        <v>4.4583333333333332E-3</v>
      </c>
      <c r="BA24" s="22" cm="1">
        <f t="array" ref="BA24">IF(INDEX(calc_types,1,BA$7)="INDEX",X24/X23-1,IF(INDEX(calc_types,1,BA$7)="CASH", X23/1200,X23/X24-1))</f>
        <v>3.0050833333333336E-3</v>
      </c>
      <c r="BB24" s="22" cm="1">
        <f t="array" ref="BB24">IF(INDEX(calc_types,1,BB$7)="INDEX",Y24/Y23-1,IF(INDEX(calc_types,1,BB$7)="CASH", Y23/1200,Y23/Y24-1))</f>
        <v>4.3271666666666667E-3</v>
      </c>
      <c r="BC24" s="22" cm="1">
        <f t="array" ref="BC24">IF(INDEX(calc_types,1,BC$7)="INDEX",Z24/Z23-1,IF(INDEX(calc_types,1,BC$7)="CASH", Z23/1200,Z23/Z24-1))</f>
        <v>3.4783333333333335E-4</v>
      </c>
      <c r="BD24" s="22" cm="1">
        <f t="array" ref="BD24">IF(INDEX(calc_types,1,BD$7)="INDEX",AA24/AA23-1,IF(INDEX(calc_types,1,BD$7)="CASH", AA23/1200,AA23/AA24-1))</f>
        <v>0</v>
      </c>
      <c r="BE24" s="22" cm="1">
        <f t="array" ref="BE24">IF(INDEX(calc_types,1,BE$7)="INDEX",AB24/AB23-1,IF(INDEX(calc_types,1,BE$7)="CASH", AB23/1200,AB23/AB24-1))</f>
        <v>-3.2994588887422793E-3</v>
      </c>
      <c r="BF24" s="22" cm="1">
        <f t="array" ref="BF24">IF(INDEX(calc_types,1,BF$7)="INDEX",AC24/AC23-1,IF(INDEX(calc_types,1,BF$7)="CASH", AC23/1200,AC23/AC24-1))</f>
        <v>-3.5259549461310602E-3</v>
      </c>
      <c r="BG24" s="22" cm="1">
        <f t="array" ref="BG24">IF(INDEX(calc_types,1,BG$7)="INDEX",AD24/AD23-1,IF(INDEX(calc_types,1,BG$7)="CASH", AD23/1200,AD23/AD24-1))</f>
        <v>-2.7297161095246048E-2</v>
      </c>
      <c r="BH24" s="23">
        <f t="shared" si="10"/>
        <v>2.3833420255660468E-3</v>
      </c>
      <c r="BI24" s="23">
        <f t="shared" si="11"/>
        <v>-1.5642904162368118E-3</v>
      </c>
      <c r="BJ24" s="23">
        <f t="shared" si="12"/>
        <v>-7.430279254081372E-3</v>
      </c>
      <c r="BK24" s="23">
        <f t="shared" si="13"/>
        <v>-1.5057100973300255E-3</v>
      </c>
      <c r="BL24" s="23">
        <f t="shared" si="14"/>
        <v>-6.7769775657949508E-3</v>
      </c>
      <c r="BM24" s="23">
        <f t="shared" si="15"/>
        <v>1.9443619233214568E-3</v>
      </c>
      <c r="BN24" s="23">
        <f t="shared" si="16"/>
        <v>-1.737481217780923E-3</v>
      </c>
      <c r="BO24" s="23">
        <f t="shared" si="17"/>
        <v>-8.3636205649979516E-3</v>
      </c>
      <c r="BP24" s="23">
        <f t="shared" si="18"/>
        <v>2.657632971896277E-3</v>
      </c>
      <c r="BQ24" s="23">
        <f t="shared" si="19"/>
        <v>-3.3319818755654239E-4</v>
      </c>
      <c r="BR24" s="23">
        <f t="shared" si="20"/>
        <v>-5.5639079921209781E-3</v>
      </c>
      <c r="BS24" s="23">
        <f t="shared" si="21"/>
        <v>-1.5580939742864102E-3</v>
      </c>
      <c r="BT24" s="23">
        <f t="shared" si="22"/>
        <v>-6.1546893636270517E-3</v>
      </c>
      <c r="BU24" s="23">
        <f t="shared" si="23"/>
        <v>3.4238677575631018E-4</v>
      </c>
      <c r="BV24" s="23">
        <f t="shared" si="24"/>
        <v>7.4448114385226123E-4</v>
      </c>
      <c r="BW24" s="23">
        <f t="shared" si="25"/>
        <v>3.2064202832049422E-4</v>
      </c>
      <c r="BX24" s="23">
        <f t="shared" si="26"/>
        <v>4.4211480077854456E-3</v>
      </c>
      <c r="BY24" s="23">
        <f t="shared" si="27"/>
        <v>3.0069066798890903E-2</v>
      </c>
      <c r="BZ24" s="23">
        <f t="shared" si="28"/>
        <v>2.5498466921599235E-2</v>
      </c>
      <c r="CA24" s="23">
        <f t="shared" si="29"/>
        <v>5.2048746886284004E-2</v>
      </c>
      <c r="CB24" s="23">
        <f t="shared" si="30"/>
        <v>2.8942046180555564E-3</v>
      </c>
      <c r="CC24" s="23">
        <f t="shared" si="31"/>
        <v>2.2405180555555562E-3</v>
      </c>
      <c r="CD24" s="23">
        <f t="shared" si="32"/>
        <v>2.7857215277777778E-3</v>
      </c>
      <c r="CE24" s="23">
        <f t="shared" si="33"/>
        <v>3.9737916666666664E-4</v>
      </c>
      <c r="CF24" s="23">
        <f t="shared" si="34"/>
        <v>0</v>
      </c>
      <c r="CG24" s="23">
        <f t="shared" si="35"/>
        <v>-3.5484587582886688E-3</v>
      </c>
      <c r="CH24" s="23">
        <f t="shared" si="36"/>
        <v>-2.7083290415138156E-3</v>
      </c>
      <c r="CI24" s="23">
        <f t="shared" si="37"/>
        <v>-2.6577946077772391E-2</v>
      </c>
    </row>
    <row r="25" spans="1:87" x14ac:dyDescent="0.2">
      <c r="A25" s="20">
        <v>16</v>
      </c>
      <c r="B25" s="21">
        <v>39113</v>
      </c>
      <c r="C25" s="20">
        <v>184.697</v>
      </c>
      <c r="D25" s="20">
        <v>944.78300000000002</v>
      </c>
      <c r="E25" s="20">
        <v>1345.1759999999999</v>
      </c>
      <c r="F25" s="20">
        <v>1189.539</v>
      </c>
      <c r="G25" s="20">
        <v>1323.6669999999999</v>
      </c>
      <c r="H25" s="20">
        <v>127.956</v>
      </c>
      <c r="I25" s="20">
        <v>301.60500000000002</v>
      </c>
      <c r="J25" s="20">
        <v>352.87299999999999</v>
      </c>
      <c r="K25" s="67">
        <v>94.311270125223601</v>
      </c>
      <c r="L25" s="20">
        <v>502.214</v>
      </c>
      <c r="M25" s="20">
        <v>542.02300000000002</v>
      </c>
      <c r="N25" s="20">
        <v>182.119</v>
      </c>
      <c r="O25" s="20">
        <v>186.208</v>
      </c>
      <c r="P25" s="20">
        <v>101.542</v>
      </c>
      <c r="Q25" s="20">
        <v>186.21299999999999</v>
      </c>
      <c r="R25" s="20">
        <v>232.80500000000001</v>
      </c>
      <c r="S25" s="20">
        <v>2133.88</v>
      </c>
      <c r="T25" s="20">
        <v>4178.54</v>
      </c>
      <c r="U25" s="20">
        <v>6203.1</v>
      </c>
      <c r="V25" s="20">
        <v>17383.419999999998</v>
      </c>
      <c r="W25" s="20">
        <v>5.32</v>
      </c>
      <c r="X25" s="20">
        <v>3.6391</v>
      </c>
      <c r="Y25" s="20">
        <v>5.4345999999999997</v>
      </c>
      <c r="Z25" s="20">
        <v>0.43259999999999998</v>
      </c>
      <c r="AA25" s="20">
        <v>1</v>
      </c>
      <c r="AB25" s="20">
        <v>0.76729999999999998</v>
      </c>
      <c r="AC25" s="20">
        <v>0.50880000000000003</v>
      </c>
      <c r="AD25" s="20">
        <v>120.7</v>
      </c>
      <c r="AE25" s="21">
        <f t="shared" si="8"/>
        <v>39113</v>
      </c>
      <c r="AF25" s="22" cm="1">
        <f t="array" ref="AF25">IF(INDEX(calc_types,1,AF$7)="INDEX",C25/C24-1,IF(INDEX(calc_types,1,AF$7)="CASH", C24/1200,C24/C25-1))</f>
        <v>3.9626456775092578E-3</v>
      </c>
      <c r="AG25" s="22" cm="1">
        <f t="array" ref="AG25">IF(INDEX(calc_types,1,AG$7)="INDEX",D25/D24-1,IF(INDEX(calc_types,1,AG$7)="CASH", D24/1200,D24/D25-1))</f>
        <v>2.1500791297006661E-3</v>
      </c>
      <c r="AH25" s="22" cm="1">
        <f t="array" ref="AH25">IF(INDEX(calc_types,1,AH$7)="INDEX",E25/E24-1,IF(INDEX(calc_types,1,AH$7)="CASH", E24/1200,E24/E25-1))</f>
        <v>-2.7275233864687554E-4</v>
      </c>
      <c r="AI25" s="22" cm="1">
        <f t="array" ref="AI25">IF(INDEX(calc_types,1,AI$7)="INDEX",F25/F24-1,IF(INDEX(calc_types,1,AI$7)="CASH", F24/1200,F24/F25-1))</f>
        <v>2.6677927870975005E-3</v>
      </c>
      <c r="AJ25" s="22" cm="1">
        <f t="array" ref="AJ25">IF(INDEX(calc_types,1,AJ$7)="INDEX",G25/G24-1,IF(INDEX(calc_types,1,AJ$7)="CASH", G24/1200,G24/G25-1))</f>
        <v>1.7792867111272592E-3</v>
      </c>
      <c r="AK25" s="22" cm="1">
        <f t="array" ref="AK25">IF(INDEX(calc_types,1,AK$7)="INDEX",H25/H24-1,IF(INDEX(calc_types,1,AK$7)="CASH", H24/1200,H24/H25-1))</f>
        <v>2.7978275691815657E-3</v>
      </c>
      <c r="AL25" s="22" cm="1">
        <f t="array" ref="AL25">IF(INDEX(calc_types,1,AL$7)="INDEX",I25/I24-1,IF(INDEX(calc_types,1,AL$7)="CASH", I24/1200,I24/I25-1))</f>
        <v>1.9200935464260827E-3</v>
      </c>
      <c r="AM25" s="22" cm="1">
        <f t="array" ref="AM25">IF(INDEX(calc_types,1,AM$7)="INDEX",J25/J24-1,IF(INDEX(calc_types,1,AM$7)="CASH", J24/1200,J24/J25-1))</f>
        <v>1.1336808064998927E-4</v>
      </c>
      <c r="AN25" s="22" cm="1">
        <f t="array" ref="AN25">IF(INDEX(calc_types,1,AN$7)="INDEX",K25/K24-1,IF(INDEX(calc_types,1,AN$7)="CASH", K24/1200,K24/K25-1))</f>
        <v>3.0509557169746682E-3</v>
      </c>
      <c r="AO25" s="22" cm="1">
        <f t="array" ref="AO25">IF(INDEX(calc_types,1,AO$7)="INDEX",L25/L24-1,IF(INDEX(calc_types,1,AO$7)="CASH", L24/1200,L24/L25-1))</f>
        <v>-9.8466508457184521E-4</v>
      </c>
      <c r="AP25" s="22" cm="1">
        <f t="array" ref="AP25">IF(INDEX(calc_types,1,AP$7)="INDEX",M25/M24-1,IF(INDEX(calc_types,1,AP$7)="CASH", M24/1200,M24/M25-1))</f>
        <v>-5.3200274534703773E-3</v>
      </c>
      <c r="AQ25" s="22" cm="1">
        <f t="array" ref="AQ25">IF(INDEX(calc_types,1,AQ$7)="INDEX",N25/N24-1,IF(INDEX(calc_types,1,AQ$7)="CASH", N24/1200,N24/N25-1))</f>
        <v>-8.1747756051531173E-4</v>
      </c>
      <c r="AR25" s="22" cm="1">
        <f t="array" ref="AR25">IF(INDEX(calc_types,1,AR$7)="INDEX",O25/O24-1,IF(INDEX(calc_types,1,AR$7)="CASH", O24/1200,O24/O25-1))</f>
        <v>-4.1713906774766274E-3</v>
      </c>
      <c r="AS25" s="22" cm="1">
        <f t="array" ref="AS25">IF(INDEX(calc_types,1,AS$7)="INDEX",P25/P24-1,IF(INDEX(calc_types,1,AS$7)="CASH", P24/1200,P24/P25-1))</f>
        <v>9.1671677394566942E-4</v>
      </c>
      <c r="AT25" s="22" cm="1">
        <f t="array" ref="AT25">IF(INDEX(calc_types,1,AT$7)="INDEX",Q25/Q24-1,IF(INDEX(calc_types,1,AT$7)="CASH", Q24/1200,Q24/Q25-1))</f>
        <v>2.3253185201930204E-3</v>
      </c>
      <c r="AU25" s="22" cm="1">
        <f t="array" ref="AU25">IF(INDEX(calc_types,1,AU$7)="INDEX",R25/R24-1,IF(INDEX(calc_types,1,AU$7)="CASH", R24/1200,R24/R25-1))</f>
        <v>3.6471962717550266E-3</v>
      </c>
      <c r="AV25" s="22" cm="1">
        <f t="array" ref="AV25">IF(INDEX(calc_types,1,AV$7)="INDEX",S25/S24-1,IF(INDEX(calc_types,1,AV$7)="CASH", S24/1200,S24/S25-1))</f>
        <v>1.4804422779693294E-2</v>
      </c>
      <c r="AW25" s="22" cm="1">
        <f t="array" ref="AW25">IF(INDEX(calc_types,1,AW$7)="INDEX",T25/T24-1,IF(INDEX(calc_types,1,AW$7)="CASH", T24/1200,T24/T25-1))</f>
        <v>1.4223508109341587E-2</v>
      </c>
      <c r="AX25" s="22" cm="1">
        <f t="array" ref="AX25">IF(INDEX(calc_types,1,AX$7)="INDEX",U25/U24-1,IF(INDEX(calc_types,1,AX$7)="CASH", U24/1200,U24/U25-1))</f>
        <v>-2.845293209876476E-3</v>
      </c>
      <c r="AY25" s="22" cm="1">
        <f t="array" ref="AY25">IF(INDEX(calc_types,1,AY$7)="INDEX",V25/V24-1,IF(INDEX(calc_types,1,AY$7)="CASH", V24/1200,V24/V25-1))</f>
        <v>9.148470639730899E-3</v>
      </c>
      <c r="AZ25" s="22" cm="1">
        <f t="array" ref="AZ25">IF(INDEX(calc_types,1,AZ$7)="INDEX",W25/W24-1,IF(INDEX(calc_types,1,AZ$7)="CASH", W24/1200,W24/W25-1))</f>
        <v>4.4349000000000003E-3</v>
      </c>
      <c r="BA25" s="22" cm="1">
        <f t="array" ref="BA25">IF(INDEX(calc_types,1,BA$7)="INDEX",X25/X24-1,IF(INDEX(calc_types,1,BA$7)="CASH", X24/1200,X24/X25-1))</f>
        <v>3.0503333333333333E-3</v>
      </c>
      <c r="BB25" s="22" cm="1">
        <f t="array" ref="BB25">IF(INDEX(calc_types,1,BB$7)="INDEX",Y25/Y24-1,IF(INDEX(calc_types,1,BB$7)="CASH", Y24/1200,Y24/Y25-1))</f>
        <v>4.3143333333333332E-3</v>
      </c>
      <c r="BC25" s="22" cm="1">
        <f t="array" ref="BC25">IF(INDEX(calc_types,1,BC$7)="INDEX",Z25/Z24-1,IF(INDEX(calc_types,1,BC$7)="CASH", Z24/1200,Z24/Z25-1))</f>
        <v>4.1116666666666667E-4</v>
      </c>
      <c r="BD25" s="22" cm="1">
        <f t="array" ref="BD25">IF(INDEX(calc_types,1,BD$7)="INDEX",AA25/AA24-1,IF(INDEX(calc_types,1,BD$7)="CASH", AA24/1200,AA24/AA25-1))</f>
        <v>0</v>
      </c>
      <c r="BE25" s="22" cm="1">
        <f t="array" ref="BE25">IF(INDEX(calc_types,1,BE$7)="INDEX",AB25/AB24-1,IF(INDEX(calc_types,1,BE$7)="CASH", AB24/1200,AB24/AB25-1))</f>
        <v>-1.2511403623093886E-2</v>
      </c>
      <c r="BF25" s="22" cm="1">
        <f t="array" ref="BF25">IF(INDEX(calc_types,1,BF$7)="INDEX",AC25/AC24-1,IF(INDEX(calc_types,1,BF$7)="CASH", AC24/1200,AC24/AC25-1))</f>
        <v>3.3411949685533404E-3</v>
      </c>
      <c r="BG25" s="22" cm="1">
        <f t="array" ref="BG25">IF(INDEX(calc_types,1,BG$7)="INDEX",AD25/AD24-1,IF(INDEX(calc_types,1,BG$7)="CASH", AD24/1200,AD24/AD25-1))</f>
        <v>-1.3587406793703405E-2</v>
      </c>
      <c r="BH25" s="23">
        <f t="shared" si="10"/>
        <v>2.4278430918884134E-3</v>
      </c>
      <c r="BI25" s="23">
        <f t="shared" si="11"/>
        <v>3.9800604484933194E-4</v>
      </c>
      <c r="BJ25" s="23">
        <f t="shared" si="12"/>
        <v>-2.6806074152868824E-3</v>
      </c>
      <c r="BK25" s="23">
        <f t="shared" si="13"/>
        <v>1.7796273864890445E-5</v>
      </c>
      <c r="BL25" s="23">
        <f t="shared" si="14"/>
        <v>-1.6005479544248468E-3</v>
      </c>
      <c r="BM25" s="23">
        <f t="shared" si="15"/>
        <v>2.0547145402411747E-3</v>
      </c>
      <c r="BN25" s="23">
        <f t="shared" si="16"/>
        <v>1.0555254688091819E-3</v>
      </c>
      <c r="BO25" s="23">
        <f t="shared" si="17"/>
        <v>-1.2090097134417313E-3</v>
      </c>
      <c r="BP25" s="23">
        <f t="shared" si="18"/>
        <v>1.6834005624936346E-3</v>
      </c>
      <c r="BQ25" s="23">
        <f t="shared" si="19"/>
        <v>-2.6723666972294042E-3</v>
      </c>
      <c r="BR25" s="23">
        <f t="shared" si="20"/>
        <v>-7.4822141014358494E-3</v>
      </c>
      <c r="BS25" s="23">
        <f t="shared" si="21"/>
        <v>-3.6005433824219928E-3</v>
      </c>
      <c r="BT25" s="23">
        <f t="shared" si="22"/>
        <v>-7.4624618568616009E-3</v>
      </c>
      <c r="BU25" s="23">
        <f t="shared" si="23"/>
        <v>8.5479619722488389E-4</v>
      </c>
      <c r="BV25" s="23">
        <f t="shared" si="24"/>
        <v>2.1862599020622052E-3</v>
      </c>
      <c r="BW25" s="23">
        <f t="shared" si="25"/>
        <v>3.3078036159001063E-3</v>
      </c>
      <c r="BX25" s="23">
        <f t="shared" si="26"/>
        <v>5.6224896076454076E-3</v>
      </c>
      <c r="BY25" s="23">
        <f t="shared" si="27"/>
        <v>1.1008816509544691E-2</v>
      </c>
      <c r="BZ25" s="23">
        <f t="shared" si="28"/>
        <v>-5.7822184321734745E-3</v>
      </c>
      <c r="CA25" s="23">
        <f t="shared" si="29"/>
        <v>2.7309089283644528E-3</v>
      </c>
      <c r="CB25" s="23">
        <f t="shared" si="30"/>
        <v>2.8707712847222235E-3</v>
      </c>
      <c r="CC25" s="23">
        <f t="shared" si="31"/>
        <v>2.2857680555555559E-3</v>
      </c>
      <c r="CD25" s="23">
        <f t="shared" si="32"/>
        <v>2.7728881944444443E-3</v>
      </c>
      <c r="CE25" s="23">
        <f t="shared" si="33"/>
        <v>4.6071249999999996E-4</v>
      </c>
      <c r="CF25" s="23">
        <f t="shared" si="34"/>
        <v>0</v>
      </c>
      <c r="CG25" s="23">
        <f t="shared" si="35"/>
        <v>-1.2760403492640276E-2</v>
      </c>
      <c r="CH25" s="23">
        <f t="shared" si="36"/>
        <v>4.158820873170585E-3</v>
      </c>
      <c r="CI25" s="23">
        <f t="shared" si="37"/>
        <v>-1.2868191776229748E-2</v>
      </c>
    </row>
    <row r="26" spans="1:87" x14ac:dyDescent="0.2">
      <c r="A26" s="20">
        <v>17</v>
      </c>
      <c r="B26" s="21">
        <v>39141</v>
      </c>
      <c r="C26" s="20">
        <v>185.46199999999999</v>
      </c>
      <c r="D26" s="20">
        <v>952.31700000000001</v>
      </c>
      <c r="E26" s="20">
        <v>1364.5519999999999</v>
      </c>
      <c r="F26" s="20">
        <v>1200.0070000000001</v>
      </c>
      <c r="G26" s="20">
        <v>1342.6189999999999</v>
      </c>
      <c r="H26" s="20">
        <v>128.33199999999999</v>
      </c>
      <c r="I26" s="20">
        <v>302.916</v>
      </c>
      <c r="J26" s="20">
        <v>355.60199999999998</v>
      </c>
      <c r="K26" s="67">
        <v>94.753386148734961</v>
      </c>
      <c r="L26" s="20">
        <v>505.71699999999998</v>
      </c>
      <c r="M26" s="20">
        <v>547.68899999999996</v>
      </c>
      <c r="N26" s="20">
        <v>183.529</v>
      </c>
      <c r="O26" s="20">
        <v>188.244</v>
      </c>
      <c r="P26" s="20">
        <v>101.53</v>
      </c>
      <c r="Q26" s="20">
        <v>186</v>
      </c>
      <c r="R26" s="20">
        <v>232.809</v>
      </c>
      <c r="S26" s="20">
        <v>2090.6799999999998</v>
      </c>
      <c r="T26" s="20">
        <v>4087.12</v>
      </c>
      <c r="U26" s="20">
        <v>6171.5</v>
      </c>
      <c r="V26" s="20">
        <v>17604.12</v>
      </c>
      <c r="W26" s="20">
        <v>5.32</v>
      </c>
      <c r="X26" s="20">
        <v>3.7719999999999998</v>
      </c>
      <c r="Y26" s="20">
        <v>5.43</v>
      </c>
      <c r="Z26" s="20">
        <v>0.72809999999999997</v>
      </c>
      <c r="AA26" s="20">
        <v>1</v>
      </c>
      <c r="AB26" s="20">
        <v>0.75590000000000002</v>
      </c>
      <c r="AC26" s="20">
        <v>0.50919999999999999</v>
      </c>
      <c r="AD26" s="20">
        <v>118.56</v>
      </c>
      <c r="AE26" s="21">
        <f t="shared" si="8"/>
        <v>39141</v>
      </c>
      <c r="AF26" s="22" cm="1">
        <f t="array" ref="AF26">IF(INDEX(calc_types,1,AF$7)="INDEX",C26/C25-1,IF(INDEX(calc_types,1,AF$7)="CASH", C25/1200,C25/C26-1))</f>
        <v>4.1419189266744816E-3</v>
      </c>
      <c r="AG26" s="22" cm="1">
        <f t="array" ref="AG26">IF(INDEX(calc_types,1,AG$7)="INDEX",D26/D25-1,IF(INDEX(calc_types,1,AG$7)="CASH", D25/1200,D25/D26-1))</f>
        <v>7.9743179121554153E-3</v>
      </c>
      <c r="AH26" s="22" cm="1">
        <f t="array" ref="AH26">IF(INDEX(calc_types,1,AH$7)="INDEX",E26/E25-1,IF(INDEX(calc_types,1,AH$7)="CASH", E25/1200,E25/E26-1))</f>
        <v>1.4404063111444154E-2</v>
      </c>
      <c r="AI26" s="22" cm="1">
        <f t="array" ref="AI26">IF(INDEX(calc_types,1,AI$7)="INDEX",F26/F25-1,IF(INDEX(calc_types,1,AI$7)="CASH", F25/1200,F25/F26-1))</f>
        <v>8.8000477495904228E-3</v>
      </c>
      <c r="AJ26" s="22" cm="1">
        <f t="array" ref="AJ26">IF(INDEX(calc_types,1,AJ$7)="INDEX",G26/G25-1,IF(INDEX(calc_types,1,AJ$7)="CASH", G25/1200,G25/G26-1))</f>
        <v>1.4317800473986342E-2</v>
      </c>
      <c r="AK26" s="22" cm="1">
        <f t="array" ref="AK26">IF(INDEX(calc_types,1,AK$7)="INDEX",H26/H25-1,IF(INDEX(calc_types,1,AK$7)="CASH", H25/1200,H25/H26-1))</f>
        <v>2.9385101128511781E-3</v>
      </c>
      <c r="AL26" s="22" cm="1">
        <f t="array" ref="AL26">IF(INDEX(calc_types,1,AL$7)="INDEX",I26/I25-1,IF(INDEX(calc_types,1,AL$7)="CASH", I25/1200,I25/I26-1))</f>
        <v>4.3467449147063242E-3</v>
      </c>
      <c r="AM26" s="22" cm="1">
        <f t="array" ref="AM26">IF(INDEX(calc_types,1,AM$7)="INDEX",J26/J25-1,IF(INDEX(calc_types,1,AM$7)="CASH", J25/1200,J25/J26-1))</f>
        <v>7.7336605520965662E-3</v>
      </c>
      <c r="AN26" s="22" cm="1">
        <f t="array" ref="AN26">IF(INDEX(calc_types,1,AN$7)="INDEX",K26/K25-1,IF(INDEX(calc_types,1,AN$7)="CASH", K25/1200,K25/K26-1))</f>
        <v>4.6878387166702229E-3</v>
      </c>
      <c r="AO26" s="22" cm="1">
        <f t="array" ref="AO26">IF(INDEX(calc_types,1,AO$7)="INDEX",L26/L25-1,IF(INDEX(calc_types,1,AO$7)="CASH", L25/1200,L25/L26-1))</f>
        <v>6.975114194347487E-3</v>
      </c>
      <c r="AP26" s="22" cm="1">
        <f t="array" ref="AP26">IF(INDEX(calc_types,1,AP$7)="INDEX",M26/M25-1,IF(INDEX(calc_types,1,AP$7)="CASH", M25/1200,M25/M26-1))</f>
        <v>1.0453430942967357E-2</v>
      </c>
      <c r="AQ26" s="22" cm="1">
        <f t="array" ref="AQ26">IF(INDEX(calc_types,1,AQ$7)="INDEX",N26/N25-1,IF(INDEX(calc_types,1,AQ$7)="CASH", N25/1200,N25/N26-1))</f>
        <v>7.7421905457419893E-3</v>
      </c>
      <c r="AR26" s="22" cm="1">
        <f t="array" ref="AR26">IF(INDEX(calc_types,1,AR$7)="INDEX",O26/O25-1,IF(INDEX(calc_types,1,AR$7)="CASH", O25/1200,O25/O26-1))</f>
        <v>1.0934009279945034E-2</v>
      </c>
      <c r="AS26" s="22" cm="1">
        <f t="array" ref="AS26">IF(INDEX(calc_types,1,AS$7)="INDEX",P26/P25-1,IF(INDEX(calc_types,1,AS$7)="CASH", P25/1200,P25/P26-1))</f>
        <v>-1.1817769986799398E-4</v>
      </c>
      <c r="AT26" s="22" cm="1">
        <f t="array" ref="AT26">IF(INDEX(calc_types,1,AT$7)="INDEX",Q26/Q25-1,IF(INDEX(calc_types,1,AT$7)="CASH", Q25/1200,Q25/Q26-1))</f>
        <v>-1.143851395981943E-3</v>
      </c>
      <c r="AU26" s="22" cm="1">
        <f t="array" ref="AU26">IF(INDEX(calc_types,1,AU$7)="INDEX",R26/R25-1,IF(INDEX(calc_types,1,AU$7)="CASH", R25/1200,R25/R26-1))</f>
        <v>1.7181761559958986E-5</v>
      </c>
      <c r="AV26" s="22" cm="1">
        <f t="array" ref="AV26">IF(INDEX(calc_types,1,AV$7)="INDEX",S26/S25-1,IF(INDEX(calc_types,1,AV$7)="CASH", S25/1200,S25/S26-1))</f>
        <v>-2.0244812266856704E-2</v>
      </c>
      <c r="AW26" s="22" cm="1">
        <f t="array" ref="AW26">IF(INDEX(calc_types,1,AW$7)="INDEX",T26/T25-1,IF(INDEX(calc_types,1,AW$7)="CASH", T25/1200,T25/T26-1))</f>
        <v>-2.1878455154192622E-2</v>
      </c>
      <c r="AX26" s="22" cm="1">
        <f t="array" ref="AX26">IF(INDEX(calc_types,1,AX$7)="INDEX",U26/U25-1,IF(INDEX(calc_types,1,AX$7)="CASH", U25/1200,U25/U26-1))</f>
        <v>-5.0942270800083955E-3</v>
      </c>
      <c r="AY26" s="22" cm="1">
        <f t="array" ref="AY26">IF(INDEX(calc_types,1,AY$7)="INDEX",V26/V25-1,IF(INDEX(calc_types,1,AY$7)="CASH", V25/1200,V25/V26-1))</f>
        <v>1.26960057341996E-2</v>
      </c>
      <c r="AZ26" s="22" cm="1">
        <f t="array" ref="AZ26">IF(INDEX(calc_types,1,AZ$7)="INDEX",W26/W25-1,IF(INDEX(calc_types,1,AZ$7)="CASH", W25/1200,W25/W26-1))</f>
        <v>4.4333333333333334E-3</v>
      </c>
      <c r="BA26" s="22" cm="1">
        <f t="array" ref="BA26">IF(INDEX(calc_types,1,BA$7)="INDEX",X26/X25-1,IF(INDEX(calc_types,1,BA$7)="CASH", X25/1200,X25/X26-1))</f>
        <v>3.0325833333333333E-3</v>
      </c>
      <c r="BB26" s="22" cm="1">
        <f t="array" ref="BB26">IF(INDEX(calc_types,1,BB$7)="INDEX",Y26/Y25-1,IF(INDEX(calc_types,1,BB$7)="CASH", Y25/1200,Y25/Y26-1))</f>
        <v>4.5288333333333326E-3</v>
      </c>
      <c r="BC26" s="22" cm="1">
        <f t="array" ref="BC26">IF(INDEX(calc_types,1,BC$7)="INDEX",Z26/Z25-1,IF(INDEX(calc_types,1,BC$7)="CASH", Z25/1200,Z25/Z26-1))</f>
        <v>3.6049999999999998E-4</v>
      </c>
      <c r="BD26" s="22" cm="1">
        <f t="array" ref="BD26">IF(INDEX(calc_types,1,BD$7)="INDEX",AA26/AA25-1,IF(INDEX(calc_types,1,BD$7)="CASH", AA25/1200,AA25/AA26-1))</f>
        <v>0</v>
      </c>
      <c r="BE26" s="22" cm="1">
        <f t="array" ref="BE26">IF(INDEX(calc_types,1,BE$7)="INDEX",AB26/AB25-1,IF(INDEX(calc_types,1,BE$7)="CASH", AB25/1200,AB25/AB26-1))</f>
        <v>1.5081359968249775E-2</v>
      </c>
      <c r="BF26" s="22" cm="1">
        <f t="array" ref="BF26">IF(INDEX(calc_types,1,BF$7)="INDEX",AC26/AC25-1,IF(INDEX(calc_types,1,BF$7)="CASH", AC25/1200,AC25/AC26-1))</f>
        <v>-7.8554595443824926E-4</v>
      </c>
      <c r="BG26" s="22" cm="1">
        <f t="array" ref="BG26">IF(INDEX(calc_types,1,BG$7)="INDEX",AD26/AD25-1,IF(INDEX(calc_types,1,BG$7)="CASH", AD25/1200,AD25/AD26-1))</f>
        <v>1.8049932523616752E-2</v>
      </c>
      <c r="BH26" s="23">
        <f t="shared" si="10"/>
        <v>2.6071163410536372E-3</v>
      </c>
      <c r="BI26" s="23">
        <f t="shared" si="11"/>
        <v>6.2222448273040812E-3</v>
      </c>
      <c r="BJ26" s="23">
        <f t="shared" si="12"/>
        <v>1.1996208034804147E-2</v>
      </c>
      <c r="BK26" s="23">
        <f t="shared" si="13"/>
        <v>6.1500512363578128E-3</v>
      </c>
      <c r="BL26" s="23">
        <f t="shared" si="14"/>
        <v>1.0937965808434235E-2</v>
      </c>
      <c r="BM26" s="23">
        <f t="shared" si="15"/>
        <v>2.1953970839107871E-3</v>
      </c>
      <c r="BN26" s="23">
        <f t="shared" si="16"/>
        <v>3.4821768370894234E-3</v>
      </c>
      <c r="BO26" s="23">
        <f t="shared" si="17"/>
        <v>6.4112827580048454E-3</v>
      </c>
      <c r="BP26" s="23">
        <f t="shared" si="18"/>
        <v>3.3202835621891896E-3</v>
      </c>
      <c r="BQ26" s="23">
        <f t="shared" si="19"/>
        <v>5.287412581689928E-3</v>
      </c>
      <c r="BR26" s="23">
        <f t="shared" si="20"/>
        <v>8.2912442950018837E-3</v>
      </c>
      <c r="BS26" s="23">
        <f t="shared" si="21"/>
        <v>4.9591247238353082E-3</v>
      </c>
      <c r="BT26" s="23">
        <f t="shared" si="22"/>
        <v>7.6429381005600604E-3</v>
      </c>
      <c r="BU26" s="23">
        <f t="shared" si="23"/>
        <v>-1.800982765887795E-4</v>
      </c>
      <c r="BV26" s="23">
        <f t="shared" si="24"/>
        <v>-1.2829100141127582E-3</v>
      </c>
      <c r="BW26" s="23">
        <f t="shared" si="25"/>
        <v>-3.2221089429496135E-4</v>
      </c>
      <c r="BX26" s="23">
        <f t="shared" si="26"/>
        <v>-2.942674543890459E-2</v>
      </c>
      <c r="BY26" s="23">
        <f t="shared" si="27"/>
        <v>-2.509314675398952E-2</v>
      </c>
      <c r="BZ26" s="23">
        <f t="shared" si="28"/>
        <v>-8.031152302305394E-3</v>
      </c>
      <c r="CA26" s="23">
        <f t="shared" si="29"/>
        <v>6.278444022833154E-3</v>
      </c>
      <c r="CB26" s="23">
        <f t="shared" si="30"/>
        <v>2.8692046180555566E-3</v>
      </c>
      <c r="CC26" s="23">
        <f t="shared" si="31"/>
        <v>2.2680180555555559E-3</v>
      </c>
      <c r="CD26" s="23">
        <f t="shared" si="32"/>
        <v>2.9873881944444437E-3</v>
      </c>
      <c r="CE26" s="23">
        <f t="shared" si="33"/>
        <v>4.1004583333333327E-4</v>
      </c>
      <c r="CF26" s="23">
        <f t="shared" si="34"/>
        <v>0</v>
      </c>
      <c r="CG26" s="23">
        <f t="shared" si="35"/>
        <v>1.4832360098703385E-2</v>
      </c>
      <c r="CH26" s="23">
        <f t="shared" si="36"/>
        <v>3.2079950178995342E-5</v>
      </c>
      <c r="CI26" s="23">
        <f t="shared" si="37"/>
        <v>1.8769147541090409E-2</v>
      </c>
    </row>
    <row r="27" spans="1:87" x14ac:dyDescent="0.2">
      <c r="A27" s="20">
        <v>18</v>
      </c>
      <c r="B27" s="21">
        <v>39172</v>
      </c>
      <c r="C27" s="20">
        <v>186.25</v>
      </c>
      <c r="D27" s="20">
        <v>955.97500000000002</v>
      </c>
      <c r="E27" s="20">
        <v>1368.65</v>
      </c>
      <c r="F27" s="20">
        <v>1204.9939999999999</v>
      </c>
      <c r="G27" s="20">
        <v>1346.0050000000001</v>
      </c>
      <c r="H27" s="20">
        <v>128.69300000000001</v>
      </c>
      <c r="I27" s="20">
        <v>303.29300000000001</v>
      </c>
      <c r="J27" s="20">
        <v>355.25299999999999</v>
      </c>
      <c r="K27" s="67">
        <v>95.128418093534364</v>
      </c>
      <c r="L27" s="20">
        <v>506.93700000000001</v>
      </c>
      <c r="M27" s="20">
        <v>547.52099999999996</v>
      </c>
      <c r="N27" s="20">
        <v>183.97900000000001</v>
      </c>
      <c r="O27" s="20">
        <v>188.28299999999999</v>
      </c>
      <c r="P27" s="20">
        <v>101.59</v>
      </c>
      <c r="Q27" s="20">
        <v>186.22499999999999</v>
      </c>
      <c r="R27" s="20">
        <v>233.24199999999999</v>
      </c>
      <c r="S27" s="20">
        <v>2113.31</v>
      </c>
      <c r="T27" s="20">
        <v>4181.03</v>
      </c>
      <c r="U27" s="20">
        <v>6308</v>
      </c>
      <c r="V27" s="20">
        <v>17287.650000000001</v>
      </c>
      <c r="W27" s="20">
        <v>5.32</v>
      </c>
      <c r="X27" s="20">
        <v>3.8776999999999999</v>
      </c>
      <c r="Y27" s="20">
        <v>5.4687999999999999</v>
      </c>
      <c r="Z27" s="20">
        <v>0.66600000000000004</v>
      </c>
      <c r="AA27" s="20">
        <v>1</v>
      </c>
      <c r="AB27" s="20">
        <v>0.74880000000000002</v>
      </c>
      <c r="AC27" s="20">
        <v>0.50819999999999999</v>
      </c>
      <c r="AD27" s="20">
        <v>117.83</v>
      </c>
      <c r="AE27" s="21">
        <f t="shared" si="8"/>
        <v>39172</v>
      </c>
      <c r="AF27" s="22" cm="1">
        <f t="array" ref="AF27">IF(INDEX(calc_types,1,AF$7)="INDEX",C27/C26-1,IF(INDEX(calc_types,1,AF$7)="CASH", C26/1200,C26/C27-1))</f>
        <v>4.2488488207828023E-3</v>
      </c>
      <c r="AG27" s="22" cm="1">
        <f t="array" ref="AG27">IF(INDEX(calc_types,1,AG$7)="INDEX",D27/D26-1,IF(INDEX(calc_types,1,AG$7)="CASH", D26/1200,D26/D27-1))</f>
        <v>3.8411579337551682E-3</v>
      </c>
      <c r="AH27" s="22" cm="1">
        <f t="array" ref="AH27">IF(INDEX(calc_types,1,AH$7)="INDEX",E27/E26-1,IF(INDEX(calc_types,1,AH$7)="CASH", E26/1200,E26/E27-1))</f>
        <v>3.0031834624113518E-3</v>
      </c>
      <c r="AI27" s="22" cm="1">
        <f t="array" ref="AI27">IF(INDEX(calc_types,1,AI$7)="INDEX",F27/F26-1,IF(INDEX(calc_types,1,AI$7)="CASH", F26/1200,F26/F27-1))</f>
        <v>4.1558090911135714E-3</v>
      </c>
      <c r="AJ27" s="22" cm="1">
        <f t="array" ref="AJ27">IF(INDEX(calc_types,1,AJ$7)="INDEX",G27/G26-1,IF(INDEX(calc_types,1,AJ$7)="CASH", G26/1200,G26/G27-1))</f>
        <v>2.5219366030126977E-3</v>
      </c>
      <c r="AK27" s="22" cm="1">
        <f t="array" ref="AK27">IF(INDEX(calc_types,1,AK$7)="INDEX",H27/H26-1,IF(INDEX(calc_types,1,AK$7)="CASH", H26/1200,H26/H27-1))</f>
        <v>2.8130162391299951E-3</v>
      </c>
      <c r="AL27" s="22" cm="1">
        <f t="array" ref="AL27">IF(INDEX(calc_types,1,AL$7)="INDEX",I27/I26-1,IF(INDEX(calc_types,1,AL$7)="CASH", I26/1200,I26/I27-1))</f>
        <v>1.2445694515972328E-3</v>
      </c>
      <c r="AM27" s="22" cm="1">
        <f t="array" ref="AM27">IF(INDEX(calc_types,1,AM$7)="INDEX",J27/J26-1,IF(INDEX(calc_types,1,AM$7)="CASH", J26/1200,J26/J27-1))</f>
        <v>-9.814343001445236E-4</v>
      </c>
      <c r="AN27" s="22" cm="1">
        <f t="array" ref="AN27">IF(INDEX(calc_types,1,AN$7)="INDEX",K27/K26-1,IF(INDEX(calc_types,1,AN$7)="CASH", K26/1200,K26/K27-1))</f>
        <v>3.9579793402919616E-3</v>
      </c>
      <c r="AO27" s="22" cm="1">
        <f t="array" ref="AO27">IF(INDEX(calc_types,1,AO$7)="INDEX",L27/L26-1,IF(INDEX(calc_types,1,AO$7)="CASH", L26/1200,L26/L27-1))</f>
        <v>2.4124164305332485E-3</v>
      </c>
      <c r="AP27" s="22" cm="1">
        <f t="array" ref="AP27">IF(INDEX(calc_types,1,AP$7)="INDEX",M27/M26-1,IF(INDEX(calc_types,1,AP$7)="CASH", M26/1200,M26/M27-1))</f>
        <v>-3.0674342555725431E-4</v>
      </c>
      <c r="AQ27" s="22" cm="1">
        <f t="array" ref="AQ27">IF(INDEX(calc_types,1,AQ$7)="INDEX",N27/N26-1,IF(INDEX(calc_types,1,AQ$7)="CASH", N26/1200,N26/N27-1))</f>
        <v>2.4519285780448818E-3</v>
      </c>
      <c r="AR27" s="22" cm="1">
        <f t="array" ref="AR27">IF(INDEX(calc_types,1,AR$7)="INDEX",O27/O26-1,IF(INDEX(calc_types,1,AR$7)="CASH", O26/1200,O26/O27-1))</f>
        <v>2.0717791802127294E-4</v>
      </c>
      <c r="AS27" s="22" cm="1">
        <f t="array" ref="AS27">IF(INDEX(calc_types,1,AS$7)="INDEX",P27/P26-1,IF(INDEX(calc_types,1,AS$7)="CASH", P26/1200,P26/P27-1))</f>
        <v>5.9095833743727511E-4</v>
      </c>
      <c r="AT27" s="22" cm="1">
        <f t="array" ref="AT27">IF(INDEX(calc_types,1,AT$7)="INDEX",Q27/Q26-1,IF(INDEX(calc_types,1,AT$7)="CASH", Q26/1200,Q26/Q27-1))</f>
        <v>1.2096774193548487E-3</v>
      </c>
      <c r="AU27" s="22" cm="1">
        <f t="array" ref="AU27">IF(INDEX(calc_types,1,AU$7)="INDEX",R27/R26-1,IF(INDEX(calc_types,1,AU$7)="CASH", R26/1200,R26/R27-1))</f>
        <v>1.8598937326306242E-3</v>
      </c>
      <c r="AV27" s="22" cm="1">
        <f t="array" ref="AV27">IF(INDEX(calc_types,1,AV$7)="INDEX",S27/S26-1,IF(INDEX(calc_types,1,AV$7)="CASH", S26/1200,S26/S27-1))</f>
        <v>1.0824229437312205E-2</v>
      </c>
      <c r="AW27" s="22" cm="1">
        <f t="array" ref="AW27">IF(INDEX(calc_types,1,AW$7)="INDEX",T27/T26-1,IF(INDEX(calc_types,1,AW$7)="CASH", T26/1200,T26/T27-1))</f>
        <v>2.2977059641018593E-2</v>
      </c>
      <c r="AX27" s="22" cm="1">
        <f t="array" ref="AX27">IF(INDEX(calc_types,1,AX$7)="INDEX",U27/U26-1,IF(INDEX(calc_types,1,AX$7)="CASH", U26/1200,U26/U27-1))</f>
        <v>2.2117799562505036E-2</v>
      </c>
      <c r="AY27" s="22" cm="1">
        <f t="array" ref="AY27">IF(INDEX(calc_types,1,AY$7)="INDEX",V27/V26-1,IF(INDEX(calc_types,1,AY$7)="CASH", V26/1200,V26/V27-1))</f>
        <v>-1.7977041737956667E-2</v>
      </c>
      <c r="AZ27" s="22" cm="1">
        <f t="array" ref="AZ27">IF(INDEX(calc_types,1,AZ$7)="INDEX",W27/W26-1,IF(INDEX(calc_types,1,AZ$7)="CASH", W26/1200,W26/W27-1))</f>
        <v>4.4333333333333334E-3</v>
      </c>
      <c r="BA27" s="22" cm="1">
        <f t="array" ref="BA27">IF(INDEX(calc_types,1,BA$7)="INDEX",X27/X26-1,IF(INDEX(calc_types,1,BA$7)="CASH", X26/1200,X26/X27-1))</f>
        <v>3.143333333333333E-3</v>
      </c>
      <c r="BB27" s="22" cm="1">
        <f t="array" ref="BB27">IF(INDEX(calc_types,1,BB$7)="INDEX",Y27/Y26-1,IF(INDEX(calc_types,1,BB$7)="CASH", Y26/1200,Y26/Y27-1))</f>
        <v>4.5249999999999995E-3</v>
      </c>
      <c r="BC27" s="22" cm="1">
        <f t="array" ref="BC27">IF(INDEX(calc_types,1,BC$7)="INDEX",Z27/Z26-1,IF(INDEX(calc_types,1,BC$7)="CASH", Z26/1200,Z26/Z27-1))</f>
        <v>6.0674999999999998E-4</v>
      </c>
      <c r="BD27" s="22" cm="1">
        <f t="array" ref="BD27">IF(INDEX(calc_types,1,BD$7)="INDEX",AA27/AA26-1,IF(INDEX(calc_types,1,BD$7)="CASH", AA26/1200,AA26/AA27-1))</f>
        <v>0</v>
      </c>
      <c r="BE27" s="22" cm="1">
        <f t="array" ref="BE27">IF(INDEX(calc_types,1,BE$7)="INDEX",AB27/AB26-1,IF(INDEX(calc_types,1,BE$7)="CASH", AB26/1200,AB26/AB27-1))</f>
        <v>9.4818376068375176E-3</v>
      </c>
      <c r="BF27" s="22" cm="1">
        <f t="array" ref="BF27">IF(INDEX(calc_types,1,BF$7)="INDEX",AC27/AC26-1,IF(INDEX(calc_types,1,BF$7)="CASH", AC26/1200,AC26/AC27-1))</f>
        <v>1.9677292404565172E-3</v>
      </c>
      <c r="BG27" s="22" cm="1">
        <f t="array" ref="BG27">IF(INDEX(calc_types,1,BG$7)="INDEX",AD27/AD26-1,IF(INDEX(calc_types,1,BG$7)="CASH", AD26/1200,AD26/AD27-1))</f>
        <v>6.195366205550501E-3</v>
      </c>
      <c r="BH27" s="23">
        <f t="shared" si="10"/>
        <v>2.714046235161958E-3</v>
      </c>
      <c r="BI27" s="23">
        <f t="shared" si="11"/>
        <v>2.0890848489038341E-3</v>
      </c>
      <c r="BJ27" s="23">
        <f t="shared" si="12"/>
        <v>5.9532838577134499E-4</v>
      </c>
      <c r="BK27" s="23">
        <f t="shared" si="13"/>
        <v>1.5058125778809614E-3</v>
      </c>
      <c r="BL27" s="23">
        <f t="shared" si="14"/>
        <v>-8.5789806253940828E-4</v>
      </c>
      <c r="BM27" s="23">
        <f t="shared" si="15"/>
        <v>2.0699032101896041E-3</v>
      </c>
      <c r="BN27" s="23">
        <f t="shared" si="16"/>
        <v>3.8000137398033209E-4</v>
      </c>
      <c r="BO27" s="23">
        <f t="shared" si="17"/>
        <v>-2.3038120942362444E-3</v>
      </c>
      <c r="BP27" s="23">
        <f t="shared" si="18"/>
        <v>2.5904241858109283E-3</v>
      </c>
      <c r="BQ27" s="23">
        <f t="shared" si="19"/>
        <v>7.2471481787568927E-4</v>
      </c>
      <c r="BR27" s="23">
        <f t="shared" si="20"/>
        <v>-2.4689300735227264E-3</v>
      </c>
      <c r="BS27" s="23">
        <f t="shared" si="21"/>
        <v>-3.3113724386179925E-4</v>
      </c>
      <c r="BT27" s="23">
        <f t="shared" si="22"/>
        <v>-3.0838932613637005E-3</v>
      </c>
      <c r="BU27" s="23">
        <f t="shared" si="23"/>
        <v>5.2903776071648958E-4</v>
      </c>
      <c r="BV27" s="23">
        <f t="shared" si="24"/>
        <v>1.0706188012240335E-3</v>
      </c>
      <c r="BW27" s="23">
        <f t="shared" si="25"/>
        <v>1.5205010767757039E-3</v>
      </c>
      <c r="BX27" s="23">
        <f t="shared" si="26"/>
        <v>1.6422962652643189E-3</v>
      </c>
      <c r="BY27" s="23">
        <f t="shared" si="27"/>
        <v>1.9762368041221695E-2</v>
      </c>
      <c r="BZ27" s="23">
        <f t="shared" si="28"/>
        <v>1.9180874340208039E-2</v>
      </c>
      <c r="CA27" s="23">
        <f t="shared" si="29"/>
        <v>-2.4394603449323114E-2</v>
      </c>
      <c r="CB27" s="23">
        <f t="shared" si="30"/>
        <v>2.8692046180555566E-3</v>
      </c>
      <c r="CC27" s="23">
        <f t="shared" si="31"/>
        <v>2.3787680555555557E-3</v>
      </c>
      <c r="CD27" s="23">
        <f t="shared" si="32"/>
        <v>2.9835548611111106E-3</v>
      </c>
      <c r="CE27" s="23">
        <f t="shared" si="33"/>
        <v>6.5629583333333332E-4</v>
      </c>
      <c r="CF27" s="23">
        <f t="shared" si="34"/>
        <v>0</v>
      </c>
      <c r="CG27" s="23">
        <f t="shared" si="35"/>
        <v>9.2328377372911281E-3</v>
      </c>
      <c r="CH27" s="23">
        <f t="shared" si="36"/>
        <v>2.7853551450737618E-3</v>
      </c>
      <c r="CI27" s="23">
        <f t="shared" si="37"/>
        <v>6.9145812230241577E-3</v>
      </c>
    </row>
    <row r="28" spans="1:87" x14ac:dyDescent="0.2">
      <c r="A28" s="20">
        <v>19</v>
      </c>
      <c r="B28" s="21">
        <v>39202</v>
      </c>
      <c r="C28" s="20">
        <v>187.00800000000001</v>
      </c>
      <c r="D28" s="20">
        <v>959.37800000000004</v>
      </c>
      <c r="E28" s="20">
        <v>1375.085</v>
      </c>
      <c r="F28" s="20">
        <v>1209.828</v>
      </c>
      <c r="G28" s="20">
        <v>1352.9369999999999</v>
      </c>
      <c r="H28" s="20">
        <v>129.06800000000001</v>
      </c>
      <c r="I28" s="20">
        <v>303.70499999999998</v>
      </c>
      <c r="J28" s="20">
        <v>355.06900000000002</v>
      </c>
      <c r="K28" s="67">
        <v>95.505366726296955</v>
      </c>
      <c r="L28" s="20">
        <v>508.34899999999999</v>
      </c>
      <c r="M28" s="20">
        <v>548.59900000000005</v>
      </c>
      <c r="N28" s="20">
        <v>184.59299999999999</v>
      </c>
      <c r="O28" s="20">
        <v>188.619</v>
      </c>
      <c r="P28" s="20">
        <v>101.611</v>
      </c>
      <c r="Q28" s="20">
        <v>186.22</v>
      </c>
      <c r="R28" s="20">
        <v>233.26300000000001</v>
      </c>
      <c r="S28" s="20">
        <v>2206.2800000000002</v>
      </c>
      <c r="T28" s="20">
        <v>4392.34</v>
      </c>
      <c r="U28" s="20">
        <v>6449.2</v>
      </c>
      <c r="V28" s="20">
        <v>17400.41</v>
      </c>
      <c r="W28" s="20">
        <v>5.32</v>
      </c>
      <c r="X28" s="20">
        <v>3.8706</v>
      </c>
      <c r="Y28" s="20">
        <v>5.5621999999999998</v>
      </c>
      <c r="Z28" s="20">
        <v>0.6643</v>
      </c>
      <c r="AA28" s="20">
        <v>1</v>
      </c>
      <c r="AB28" s="20">
        <v>0.73270000000000002</v>
      </c>
      <c r="AC28" s="20">
        <v>0.50009999999999999</v>
      </c>
      <c r="AD28" s="20">
        <v>119.53</v>
      </c>
      <c r="AE28" s="21">
        <f t="shared" si="8"/>
        <v>39202</v>
      </c>
      <c r="AF28" s="22" cm="1">
        <f t="array" ref="AF28">IF(INDEX(calc_types,1,AF$7)="INDEX",C28/C27-1,IF(INDEX(calc_types,1,AF$7)="CASH", C27/1200,C27/C28-1))</f>
        <v>4.0697986577182821E-3</v>
      </c>
      <c r="AG28" s="22" cm="1">
        <f t="array" ref="AG28">IF(INDEX(calc_types,1,AG$7)="INDEX",D28/D27-1,IF(INDEX(calc_types,1,AG$7)="CASH", D27/1200,D27/D28-1))</f>
        <v>3.5597165197835956E-3</v>
      </c>
      <c r="AH28" s="22" cm="1">
        <f t="array" ref="AH28">IF(INDEX(calc_types,1,AH$7)="INDEX",E28/E27-1,IF(INDEX(calc_types,1,AH$7)="CASH", E27/1200,E27/E28-1))</f>
        <v>4.7017133671864997E-3</v>
      </c>
      <c r="AI28" s="22" cm="1">
        <f t="array" ref="AI28">IF(INDEX(calc_types,1,AI$7)="INDEX",F28/F27-1,IF(INDEX(calc_types,1,AI$7)="CASH", F27/1200,F27/F28-1))</f>
        <v>4.0116382322235022E-3</v>
      </c>
      <c r="AJ28" s="22" cm="1">
        <f t="array" ref="AJ28">IF(INDEX(calc_types,1,AJ$7)="INDEX",G28/G27-1,IF(INDEX(calc_types,1,AJ$7)="CASH", G27/1200,G27/G28-1))</f>
        <v>5.1500551632421843E-3</v>
      </c>
      <c r="AK28" s="22" cm="1">
        <f t="array" ref="AK28">IF(INDEX(calc_types,1,AK$7)="INDEX",H28/H27-1,IF(INDEX(calc_types,1,AK$7)="CASH", H27/1200,H27/H28-1))</f>
        <v>2.9139114015526157E-3</v>
      </c>
      <c r="AL28" s="22" cm="1">
        <f t="array" ref="AL28">IF(INDEX(calc_types,1,AL$7)="INDEX",I28/I27-1,IF(INDEX(calc_types,1,AL$7)="CASH", I27/1200,I27/I28-1))</f>
        <v>1.3584223836355935E-3</v>
      </c>
      <c r="AM28" s="22" cm="1">
        <f t="array" ref="AM28">IF(INDEX(calc_types,1,AM$7)="INDEX",J28/J27-1,IF(INDEX(calc_types,1,AM$7)="CASH", J27/1200,J27/J28-1))</f>
        <v>-5.1794073519428885E-4</v>
      </c>
      <c r="AN28" s="22" cm="1">
        <f t="array" ref="AN28">IF(INDEX(calc_types,1,AN$7)="INDEX",K28/K27-1,IF(INDEX(calc_types,1,AN$7)="CASH", K27/1200,K27/K28-1))</f>
        <v>3.9625239262568446E-3</v>
      </c>
      <c r="AO28" s="22" cm="1">
        <f t="array" ref="AO28">IF(INDEX(calc_types,1,AO$7)="INDEX",L28/L27-1,IF(INDEX(calc_types,1,AO$7)="CASH", L27/1200,L27/L28-1))</f>
        <v>2.7853559712547327E-3</v>
      </c>
      <c r="AP28" s="22" cm="1">
        <f t="array" ref="AP28">IF(INDEX(calc_types,1,AP$7)="INDEX",M28/M27-1,IF(INDEX(calc_types,1,AP$7)="CASH", M27/1200,M27/M28-1))</f>
        <v>1.9688742532251169E-3</v>
      </c>
      <c r="AQ28" s="22" cm="1">
        <f t="array" ref="AQ28">IF(INDEX(calc_types,1,AQ$7)="INDEX",N28/N27-1,IF(INDEX(calc_types,1,AQ$7)="CASH", N27/1200,N27/N28-1))</f>
        <v>3.3373374135090561E-3</v>
      </c>
      <c r="AR28" s="22" cm="1">
        <f t="array" ref="AR28">IF(INDEX(calc_types,1,AR$7)="INDEX",O28/O27-1,IF(INDEX(calc_types,1,AR$7)="CASH", O27/1200,O27/O28-1))</f>
        <v>1.7845477286850819E-3</v>
      </c>
      <c r="AS28" s="22" cm="1">
        <f t="array" ref="AS28">IF(INDEX(calc_types,1,AS$7)="INDEX",P28/P27-1,IF(INDEX(calc_types,1,AS$7)="CASH", P27/1200,P27/P28-1))</f>
        <v>2.0671325917898109E-4</v>
      </c>
      <c r="AT28" s="22" cm="1">
        <f t="array" ref="AT28">IF(INDEX(calc_types,1,AT$7)="INDEX",Q28/Q27-1,IF(INDEX(calc_types,1,AT$7)="CASH", Q27/1200,Q27/Q28-1))</f>
        <v>-2.6849241508863919E-5</v>
      </c>
      <c r="AU28" s="22" cm="1">
        <f t="array" ref="AU28">IF(INDEX(calc_types,1,AU$7)="INDEX",R28/R27-1,IF(INDEX(calc_types,1,AU$7)="CASH", R27/1200,R27/R28-1))</f>
        <v>9.003524236628202E-5</v>
      </c>
      <c r="AV28" s="22" cm="1">
        <f t="array" ref="AV28">IF(INDEX(calc_types,1,AV$7)="INDEX",S28/S27-1,IF(INDEX(calc_types,1,AV$7)="CASH", S27/1200,S27/S28-1))</f>
        <v>4.3992599287373979E-2</v>
      </c>
      <c r="AW28" s="22" cm="1">
        <f t="array" ref="AW28">IF(INDEX(calc_types,1,AW$7)="INDEX",T28/T27-1,IF(INDEX(calc_types,1,AW$7)="CASH", T27/1200,T27/T28-1))</f>
        <v>5.054017789874754E-2</v>
      </c>
      <c r="AX28" s="22" cm="1">
        <f t="array" ref="AX28">IF(INDEX(calc_types,1,AX$7)="INDEX",U28/U27-1,IF(INDEX(calc_types,1,AX$7)="CASH", U27/1200,U27/U28-1))</f>
        <v>2.238427393785658E-2</v>
      </c>
      <c r="AY28" s="22" cm="1">
        <f t="array" ref="AY28">IF(INDEX(calc_types,1,AY$7)="INDEX",V28/V27-1,IF(INDEX(calc_types,1,AY$7)="CASH", V27/1200,V27/V28-1))</f>
        <v>6.5225753644941875E-3</v>
      </c>
      <c r="AZ28" s="22" cm="1">
        <f t="array" ref="AZ28">IF(INDEX(calc_types,1,AZ$7)="INDEX",W28/W27-1,IF(INDEX(calc_types,1,AZ$7)="CASH", W27/1200,W27/W28-1))</f>
        <v>4.4333333333333334E-3</v>
      </c>
      <c r="BA28" s="22" cm="1">
        <f t="array" ref="BA28">IF(INDEX(calc_types,1,BA$7)="INDEX",X28/X27-1,IF(INDEX(calc_types,1,BA$7)="CASH", X27/1200,X27/X28-1))</f>
        <v>3.2314166666666667E-3</v>
      </c>
      <c r="BB28" s="22" cm="1">
        <f t="array" ref="BB28">IF(INDEX(calc_types,1,BB$7)="INDEX",Y28/Y27-1,IF(INDEX(calc_types,1,BB$7)="CASH", Y27/1200,Y27/Y28-1))</f>
        <v>4.5573333333333334E-3</v>
      </c>
      <c r="BC28" s="22" cm="1">
        <f t="array" ref="BC28">IF(INDEX(calc_types,1,BC$7)="INDEX",Z28/Z27-1,IF(INDEX(calc_types,1,BC$7)="CASH", Z27/1200,Z27/Z28-1))</f>
        <v>5.5500000000000005E-4</v>
      </c>
      <c r="BD28" s="22" cm="1">
        <f t="array" ref="BD28">IF(INDEX(calc_types,1,BD$7)="INDEX",AA28/AA27-1,IF(INDEX(calc_types,1,BD$7)="CASH", AA27/1200,AA27/AA28-1))</f>
        <v>0</v>
      </c>
      <c r="BE28" s="22" cm="1">
        <f t="array" ref="BE28">IF(INDEX(calc_types,1,BE$7)="INDEX",AB28/AB27-1,IF(INDEX(calc_types,1,BE$7)="CASH", AB27/1200,AB27/AB28-1))</f>
        <v>2.1973522587689365E-2</v>
      </c>
      <c r="BF28" s="22" cm="1">
        <f t="array" ref="BF28">IF(INDEX(calc_types,1,BF$7)="INDEX",AC28/AC27-1,IF(INDEX(calc_types,1,BF$7)="CASH", AC27/1200,AC27/AC28-1))</f>
        <v>1.6196760647870345E-2</v>
      </c>
      <c r="BG28" s="22" cm="1">
        <f t="array" ref="BG28">IF(INDEX(calc_types,1,BG$7)="INDEX",AD28/AD27-1,IF(INDEX(calc_types,1,BG$7)="CASH", AD27/1200,AD27/AD28-1))</f>
        <v>-1.4222370952898911E-2</v>
      </c>
      <c r="BH28" s="23">
        <f t="shared" si="10"/>
        <v>2.5349960720974377E-3</v>
      </c>
      <c r="BI28" s="23">
        <f t="shared" si="11"/>
        <v>1.8076434349322615E-3</v>
      </c>
      <c r="BJ28" s="23">
        <f t="shared" si="12"/>
        <v>2.2938582905464929E-3</v>
      </c>
      <c r="BK28" s="23">
        <f t="shared" si="13"/>
        <v>1.3616417189908922E-3</v>
      </c>
      <c r="BL28" s="23">
        <f t="shared" si="14"/>
        <v>1.7702204976900783E-3</v>
      </c>
      <c r="BM28" s="23">
        <f t="shared" si="15"/>
        <v>2.1707983726122248E-3</v>
      </c>
      <c r="BN28" s="23">
        <f t="shared" si="16"/>
        <v>4.9385430601869287E-4</v>
      </c>
      <c r="BO28" s="23">
        <f t="shared" si="17"/>
        <v>-1.8403185292860094E-3</v>
      </c>
      <c r="BP28" s="23">
        <f t="shared" si="18"/>
        <v>2.5949687717758112E-3</v>
      </c>
      <c r="BQ28" s="23">
        <f t="shared" si="19"/>
        <v>1.0976543585971734E-3</v>
      </c>
      <c r="BR28" s="23">
        <f t="shared" si="20"/>
        <v>-1.9331239474035516E-4</v>
      </c>
      <c r="BS28" s="23">
        <f t="shared" si="21"/>
        <v>5.5427159160237501E-4</v>
      </c>
      <c r="BT28" s="23">
        <f t="shared" si="22"/>
        <v>-1.5065234506998915E-3</v>
      </c>
      <c r="BU28" s="23">
        <f t="shared" si="23"/>
        <v>1.4479268245819557E-4</v>
      </c>
      <c r="BV28" s="23">
        <f t="shared" si="24"/>
        <v>-1.6590785963967921E-4</v>
      </c>
      <c r="BW28" s="23">
        <f t="shared" si="25"/>
        <v>-2.4935741348863831E-4</v>
      </c>
      <c r="BX28" s="23">
        <f t="shared" si="26"/>
        <v>3.4810666115326093E-2</v>
      </c>
      <c r="BY28" s="23">
        <f t="shared" si="27"/>
        <v>4.7325486298950642E-2</v>
      </c>
      <c r="BZ28" s="23">
        <f t="shared" si="28"/>
        <v>1.9447348715559584E-2</v>
      </c>
      <c r="CA28" s="23">
        <f t="shared" si="29"/>
        <v>1.0501365312774128E-4</v>
      </c>
      <c r="CB28" s="23">
        <f t="shared" si="30"/>
        <v>2.8692046180555566E-3</v>
      </c>
      <c r="CC28" s="23">
        <f t="shared" si="31"/>
        <v>2.4668513888888893E-3</v>
      </c>
      <c r="CD28" s="23">
        <f t="shared" si="32"/>
        <v>3.0158881944444445E-3</v>
      </c>
      <c r="CE28" s="23">
        <f t="shared" si="33"/>
        <v>6.0454583333333339E-4</v>
      </c>
      <c r="CF28" s="23">
        <f t="shared" si="34"/>
        <v>0</v>
      </c>
      <c r="CG28" s="23">
        <f t="shared" si="35"/>
        <v>2.1724522718142975E-2</v>
      </c>
      <c r="CH28" s="23">
        <f t="shared" si="36"/>
        <v>1.701438655248759E-2</v>
      </c>
      <c r="CI28" s="23">
        <f t="shared" si="37"/>
        <v>-1.3503155935425254E-2</v>
      </c>
    </row>
    <row r="29" spans="1:87" x14ac:dyDescent="0.2">
      <c r="A29" s="20">
        <v>20</v>
      </c>
      <c r="B29" s="21">
        <v>39233</v>
      </c>
      <c r="C29" s="20">
        <v>187.83099999999999</v>
      </c>
      <c r="D29" s="20">
        <v>958.67100000000005</v>
      </c>
      <c r="E29" s="20">
        <v>1363.8420000000001</v>
      </c>
      <c r="F29" s="20">
        <v>1208.848</v>
      </c>
      <c r="G29" s="20">
        <v>1343.5250000000001</v>
      </c>
      <c r="H29" s="20">
        <v>129.428</v>
      </c>
      <c r="I29" s="20">
        <v>303.41800000000001</v>
      </c>
      <c r="J29" s="20">
        <v>352.81400000000002</v>
      </c>
      <c r="K29" s="67">
        <v>95.92831587017632</v>
      </c>
      <c r="L29" s="20">
        <v>508.375</v>
      </c>
      <c r="M29" s="20">
        <v>546.28499999999997</v>
      </c>
      <c r="N29" s="20">
        <v>184.74</v>
      </c>
      <c r="O29" s="20">
        <v>188</v>
      </c>
      <c r="P29" s="20">
        <v>101.64700000000001</v>
      </c>
      <c r="Q29" s="20">
        <v>185.97200000000001</v>
      </c>
      <c r="R29" s="20">
        <v>232.268</v>
      </c>
      <c r="S29" s="20">
        <v>2281.71</v>
      </c>
      <c r="T29" s="20">
        <v>4512.6499999999996</v>
      </c>
      <c r="U29" s="20">
        <v>6621.4</v>
      </c>
      <c r="V29" s="20">
        <v>17875.75</v>
      </c>
      <c r="W29" s="20">
        <v>5.32</v>
      </c>
      <c r="X29" s="20">
        <v>4.0426000000000002</v>
      </c>
      <c r="Y29" s="20">
        <v>5.6615000000000002</v>
      </c>
      <c r="Z29" s="20">
        <v>0.64939999999999998</v>
      </c>
      <c r="AA29" s="20">
        <v>1</v>
      </c>
      <c r="AB29" s="20">
        <v>0.74329999999999996</v>
      </c>
      <c r="AC29" s="20">
        <v>0.50509999999999999</v>
      </c>
      <c r="AD29" s="20">
        <v>121.73</v>
      </c>
      <c r="AE29" s="21">
        <f t="shared" si="8"/>
        <v>39233</v>
      </c>
      <c r="AF29" s="22" cm="1">
        <f t="array" ref="AF29">IF(INDEX(calc_types,1,AF$7)="INDEX",C29/C28-1,IF(INDEX(calc_types,1,AF$7)="CASH", C28/1200,C28/C29-1))</f>
        <v>4.4008812457219104E-3</v>
      </c>
      <c r="AG29" s="22" cm="1">
        <f t="array" ref="AG29">IF(INDEX(calc_types,1,AG$7)="INDEX",D29/D28-1,IF(INDEX(calc_types,1,AG$7)="CASH", D28/1200,D28/D29-1))</f>
        <v>-7.3693580632450129E-4</v>
      </c>
      <c r="AH29" s="22" cm="1">
        <f t="array" ref="AH29">IF(INDEX(calc_types,1,AH$7)="INDEX",E29/E28-1,IF(INDEX(calc_types,1,AH$7)="CASH", E28/1200,E28/E29-1))</f>
        <v>-8.1762218335593717E-3</v>
      </c>
      <c r="AI29" s="22" cm="1">
        <f t="array" ref="AI29">IF(INDEX(calc_types,1,AI$7)="INDEX",F29/F28-1,IF(INDEX(calc_types,1,AI$7)="CASH", F28/1200,F28/F29-1))</f>
        <v>-8.1003250048772291E-4</v>
      </c>
      <c r="AJ29" s="22" cm="1">
        <f t="array" ref="AJ29">IF(INDEX(calc_types,1,AJ$7)="INDEX",G29/G28-1,IF(INDEX(calc_types,1,AJ$7)="CASH", G28/1200,G28/G29-1))</f>
        <v>-6.9567171272570949E-3</v>
      </c>
      <c r="AK29" s="22" cm="1">
        <f t="array" ref="AK29">IF(INDEX(calc_types,1,AK$7)="INDEX",H29/H28-1,IF(INDEX(calc_types,1,AK$7)="CASH", H28/1200,H28/H29-1))</f>
        <v>2.7892273840144366E-3</v>
      </c>
      <c r="AL29" s="22" cm="1">
        <f t="array" ref="AL29">IF(INDEX(calc_types,1,AL$7)="INDEX",I29/I28-1,IF(INDEX(calc_types,1,AL$7)="CASH", I28/1200,I28/I29-1))</f>
        <v>-9.4499596648056627E-4</v>
      </c>
      <c r="AM29" s="22" cm="1">
        <f t="array" ref="AM29">IF(INDEX(calc_types,1,AM$7)="INDEX",J29/J28-1,IF(INDEX(calc_types,1,AM$7)="CASH", J28/1200,J28/J29-1))</f>
        <v>-6.3508782799962527E-3</v>
      </c>
      <c r="AN29" s="22" cm="1">
        <f t="array" ref="AN29">IF(INDEX(calc_types,1,AN$7)="INDEX",K29/K28-1,IF(INDEX(calc_types,1,AN$7)="CASH", K28/1200,K28/K29-1))</f>
        <v>4.4285379803992164E-3</v>
      </c>
      <c r="AO29" s="22" cm="1">
        <f t="array" ref="AO29">IF(INDEX(calc_types,1,AO$7)="INDEX",L29/L28-1,IF(INDEX(calc_types,1,AO$7)="CASH", L28/1200,L28/L29-1))</f>
        <v>5.1145964681698075E-5</v>
      </c>
      <c r="AP29" s="22" cm="1">
        <f t="array" ref="AP29">IF(INDEX(calc_types,1,AP$7)="INDEX",M29/M28-1,IF(INDEX(calc_types,1,AP$7)="CASH", M28/1200,M28/M29-1))</f>
        <v>-4.2180171673664724E-3</v>
      </c>
      <c r="AQ29" s="22" cm="1">
        <f t="array" ref="AQ29">IF(INDEX(calc_types,1,AQ$7)="INDEX",N29/N28-1,IF(INDEX(calc_types,1,AQ$7)="CASH", N28/1200,N28/N29-1))</f>
        <v>7.9634655702021107E-4</v>
      </c>
      <c r="AR29" s="22" cm="1">
        <f t="array" ref="AR29">IF(INDEX(calc_types,1,AR$7)="INDEX",O29/O28-1,IF(INDEX(calc_types,1,AR$7)="CASH", O28/1200,O28/O29-1))</f>
        <v>-3.2817478620923435E-3</v>
      </c>
      <c r="AS29" s="22" cm="1">
        <f t="array" ref="AS29">IF(INDEX(calc_types,1,AS$7)="INDEX",P29/P28-1,IF(INDEX(calc_types,1,AS$7)="CASH", P28/1200,P28/P29-1))</f>
        <v>3.5429235023776151E-4</v>
      </c>
      <c r="AT29" s="22" cm="1">
        <f t="array" ref="AT29">IF(INDEX(calc_types,1,AT$7)="INDEX",Q29/Q28-1,IF(INDEX(calc_types,1,AT$7)="CASH", Q28/1200,Q28/Q29-1))</f>
        <v>-1.3317581355385411E-3</v>
      </c>
      <c r="AU29" s="22" cm="1">
        <f t="array" ref="AU29">IF(INDEX(calc_types,1,AU$7)="INDEX",R29/R28-1,IF(INDEX(calc_types,1,AU$7)="CASH", R28/1200,R28/R29-1))</f>
        <v>-4.2655714794030963E-3</v>
      </c>
      <c r="AV29" s="22" cm="1">
        <f t="array" ref="AV29">IF(INDEX(calc_types,1,AV$7)="INDEX",S29/S28-1,IF(INDEX(calc_types,1,AV$7)="CASH", S28/1200,S28/S29-1))</f>
        <v>3.4188770237685073E-2</v>
      </c>
      <c r="AW29" s="22" cm="1">
        <f t="array" ref="AW29">IF(INDEX(calc_types,1,AW$7)="INDEX",T29/T28-1,IF(INDEX(calc_types,1,AW$7)="CASH", T28/1200,T28/T29-1))</f>
        <v>2.7390866827249116E-2</v>
      </c>
      <c r="AX29" s="22" cm="1">
        <f t="array" ref="AX29">IF(INDEX(calc_types,1,AX$7)="INDEX",U29/U28-1,IF(INDEX(calc_types,1,AX$7)="CASH", U28/1200,U28/U29-1))</f>
        <v>2.6700986168827212E-2</v>
      </c>
      <c r="AY29" s="22" cm="1">
        <f t="array" ref="AY29">IF(INDEX(calc_types,1,AY$7)="INDEX",V29/V28-1,IF(INDEX(calc_types,1,AY$7)="CASH", V28/1200,V28/V29-1))</f>
        <v>2.7317747110556567E-2</v>
      </c>
      <c r="AZ29" s="22" cm="1">
        <f t="array" ref="AZ29">IF(INDEX(calc_types,1,AZ$7)="INDEX",W29/W28-1,IF(INDEX(calc_types,1,AZ$7)="CASH", W28/1200,W28/W29-1))</f>
        <v>4.4333333333333334E-3</v>
      </c>
      <c r="BA29" s="22" cm="1">
        <f t="array" ref="BA29">IF(INDEX(calc_types,1,BA$7)="INDEX",X29/X28-1,IF(INDEX(calc_types,1,BA$7)="CASH", X28/1200,X28/X29-1))</f>
        <v>3.2255000000000001E-3</v>
      </c>
      <c r="BB29" s="22" cm="1">
        <f t="array" ref="BB29">IF(INDEX(calc_types,1,BB$7)="INDEX",Y29/Y28-1,IF(INDEX(calc_types,1,BB$7)="CASH", Y28/1200,Y28/Y29-1))</f>
        <v>4.6351666666666668E-3</v>
      </c>
      <c r="BC29" s="22" cm="1">
        <f t="array" ref="BC29">IF(INDEX(calc_types,1,BC$7)="INDEX",Z29/Z28-1,IF(INDEX(calc_types,1,BC$7)="CASH", Z28/1200,Z28/Z29-1))</f>
        <v>5.5358333333333334E-4</v>
      </c>
      <c r="BD29" s="22" cm="1">
        <f t="array" ref="BD29">IF(INDEX(calc_types,1,BD$7)="INDEX",AA29/AA28-1,IF(INDEX(calc_types,1,BD$7)="CASH", AA28/1200,AA28/AA29-1))</f>
        <v>0</v>
      </c>
      <c r="BE29" s="22" cm="1">
        <f t="array" ref="BE29">IF(INDEX(calc_types,1,BE$7)="INDEX",AB29/AB28-1,IF(INDEX(calc_types,1,BE$7)="CASH", AB28/1200,AB28/AB29-1))</f>
        <v>-1.4260729180680665E-2</v>
      </c>
      <c r="BF29" s="22" cm="1">
        <f t="array" ref="BF29">IF(INDEX(calc_types,1,BF$7)="INDEX",AC29/AC28-1,IF(INDEX(calc_types,1,BF$7)="CASH", AC28/1200,AC28/AC29-1))</f>
        <v>-9.8990298950702993E-3</v>
      </c>
      <c r="BG29" s="22" cm="1">
        <f t="array" ref="BG29">IF(INDEX(calc_types,1,BG$7)="INDEX",AD29/AD28-1,IF(INDEX(calc_types,1,BG$7)="CASH", AD28/1200,AD28/AD29-1))</f>
        <v>-1.8072784030230826E-2</v>
      </c>
      <c r="BH29" s="23">
        <f t="shared" si="10"/>
        <v>2.866078660101066E-3</v>
      </c>
      <c r="BI29" s="23">
        <f t="shared" si="11"/>
        <v>-2.4890088911758354E-3</v>
      </c>
      <c r="BJ29" s="23">
        <f t="shared" si="12"/>
        <v>-1.0584076910199379E-2</v>
      </c>
      <c r="BK29" s="23">
        <f t="shared" si="13"/>
        <v>-3.4600290137203329E-3</v>
      </c>
      <c r="BL29" s="23">
        <f t="shared" si="14"/>
        <v>-1.0336551792809201E-2</v>
      </c>
      <c r="BM29" s="23">
        <f t="shared" si="15"/>
        <v>2.0461143550740456E-3</v>
      </c>
      <c r="BN29" s="23">
        <f t="shared" si="16"/>
        <v>-1.809564044097467E-3</v>
      </c>
      <c r="BO29" s="23">
        <f t="shared" si="17"/>
        <v>-7.6732560740879734E-3</v>
      </c>
      <c r="BP29" s="23">
        <f t="shared" si="18"/>
        <v>3.0609828259181831E-3</v>
      </c>
      <c r="BQ29" s="23">
        <f t="shared" si="19"/>
        <v>-1.6365556479758612E-3</v>
      </c>
      <c r="BR29" s="23">
        <f t="shared" si="20"/>
        <v>-6.3802038153319444E-3</v>
      </c>
      <c r="BS29" s="23">
        <f t="shared" si="21"/>
        <v>-1.98671926488647E-3</v>
      </c>
      <c r="BT29" s="23">
        <f t="shared" si="22"/>
        <v>-6.572819041477317E-3</v>
      </c>
      <c r="BU29" s="23">
        <f t="shared" si="23"/>
        <v>2.9237177351697599E-4</v>
      </c>
      <c r="BV29" s="23">
        <f t="shared" si="24"/>
        <v>-1.4708167536693563E-3</v>
      </c>
      <c r="BW29" s="23">
        <f t="shared" si="25"/>
        <v>-4.604964135258017E-3</v>
      </c>
      <c r="BX29" s="23">
        <f t="shared" si="26"/>
        <v>2.5006837065637187E-2</v>
      </c>
      <c r="BY29" s="23">
        <f t="shared" si="27"/>
        <v>2.4176175227452218E-2</v>
      </c>
      <c r="BZ29" s="23">
        <f t="shared" si="28"/>
        <v>2.3764060946530215E-2</v>
      </c>
      <c r="CA29" s="23">
        <f t="shared" si="29"/>
        <v>2.090018539919012E-2</v>
      </c>
      <c r="CB29" s="23">
        <f t="shared" si="30"/>
        <v>2.8692046180555566E-3</v>
      </c>
      <c r="CC29" s="23">
        <f t="shared" si="31"/>
        <v>2.4609347222222227E-3</v>
      </c>
      <c r="CD29" s="23">
        <f t="shared" si="32"/>
        <v>3.0937215277777779E-3</v>
      </c>
      <c r="CE29" s="23">
        <f t="shared" si="33"/>
        <v>6.0312916666666668E-4</v>
      </c>
      <c r="CF29" s="23">
        <f t="shared" si="34"/>
        <v>0</v>
      </c>
      <c r="CG29" s="23">
        <f t="shared" si="35"/>
        <v>-1.4509729050227054E-2</v>
      </c>
      <c r="CH29" s="23">
        <f t="shared" si="36"/>
        <v>-9.0814039904530547E-3</v>
      </c>
      <c r="CI29" s="23">
        <f t="shared" si="37"/>
        <v>-1.735356901275717E-2</v>
      </c>
    </row>
    <row r="30" spans="1:87" x14ac:dyDescent="0.2">
      <c r="A30" s="20">
        <v>21</v>
      </c>
      <c r="B30" s="21">
        <v>39263</v>
      </c>
      <c r="C30" s="20">
        <v>188.59200000000001</v>
      </c>
      <c r="D30" s="20">
        <v>962.68899999999996</v>
      </c>
      <c r="E30" s="20">
        <v>1366.242</v>
      </c>
      <c r="F30" s="20">
        <v>1213.778</v>
      </c>
      <c r="G30" s="20">
        <v>1344.8130000000001</v>
      </c>
      <c r="H30" s="20">
        <v>129.84700000000001</v>
      </c>
      <c r="I30" s="20">
        <v>304.08600000000001</v>
      </c>
      <c r="J30" s="20">
        <v>352.608</v>
      </c>
      <c r="K30" s="67">
        <v>96.312292358803973</v>
      </c>
      <c r="L30" s="20">
        <v>510.291</v>
      </c>
      <c r="M30" s="20">
        <v>545.84500000000003</v>
      </c>
      <c r="N30" s="20">
        <v>185.40799999999999</v>
      </c>
      <c r="O30" s="20">
        <v>187.72</v>
      </c>
      <c r="P30" s="20">
        <v>101.67</v>
      </c>
      <c r="Q30" s="20">
        <v>186.006</v>
      </c>
      <c r="R30" s="20">
        <v>231.88800000000001</v>
      </c>
      <c r="S30" s="20">
        <v>2242.98</v>
      </c>
      <c r="T30" s="20">
        <v>4489.7700000000004</v>
      </c>
      <c r="U30" s="20">
        <v>6607.9</v>
      </c>
      <c r="V30" s="20">
        <v>18138.36</v>
      </c>
      <c r="W30" s="20">
        <v>5.32</v>
      </c>
      <c r="X30" s="20">
        <v>4.1102999999999996</v>
      </c>
      <c r="Y30" s="20">
        <v>5.8711000000000002</v>
      </c>
      <c r="Z30" s="20">
        <v>0.64749999999999996</v>
      </c>
      <c r="AA30" s="20">
        <v>1</v>
      </c>
      <c r="AB30" s="20">
        <v>0.73850000000000005</v>
      </c>
      <c r="AC30" s="20">
        <v>0.49780000000000002</v>
      </c>
      <c r="AD30" s="20">
        <v>123.17</v>
      </c>
      <c r="AE30" s="21">
        <f t="shared" si="8"/>
        <v>39263</v>
      </c>
      <c r="AF30" s="22" cm="1">
        <f t="array" ref="AF30">IF(INDEX(calc_types,1,AF$7)="INDEX",C30/C29-1,IF(INDEX(calc_types,1,AF$7)="CASH", C29/1200,C29/C30-1))</f>
        <v>4.0515143932577935E-3</v>
      </c>
      <c r="AG30" s="22" cm="1">
        <f t="array" ref="AG30">IF(INDEX(calc_types,1,AG$7)="INDEX",D30/D29-1,IF(INDEX(calc_types,1,AG$7)="CASH", D29/1200,D29/D30-1))</f>
        <v>4.1912188853108212E-3</v>
      </c>
      <c r="AH30" s="22" cm="1">
        <f t="array" ref="AH30">IF(INDEX(calc_types,1,AH$7)="INDEX",E30/E29-1,IF(INDEX(calc_types,1,AH$7)="CASH", E29/1200,E29/E30-1))</f>
        <v>1.7597346320172846E-3</v>
      </c>
      <c r="AI30" s="22" cm="1">
        <f t="array" ref="AI30">IF(INDEX(calc_types,1,AI$7)="INDEX",F30/F29-1,IF(INDEX(calc_types,1,AI$7)="CASH", F29/1200,F29/F30-1))</f>
        <v>4.0782629412465798E-3</v>
      </c>
      <c r="AJ30" s="22" cm="1">
        <f t="array" ref="AJ30">IF(INDEX(calc_types,1,AJ$7)="INDEX",G30/G29-1,IF(INDEX(calc_types,1,AJ$7)="CASH", G29/1200,G29/G30-1))</f>
        <v>9.5867214975542403E-4</v>
      </c>
      <c r="AK30" s="22" cm="1">
        <f t="array" ref="AK30">IF(INDEX(calc_types,1,AK$7)="INDEX",H30/H29-1,IF(INDEX(calc_types,1,AK$7)="CASH", H29/1200,H29/H30-1))</f>
        <v>3.237321136075666E-3</v>
      </c>
      <c r="AL30" s="22" cm="1">
        <f t="array" ref="AL30">IF(INDEX(calc_types,1,AL$7)="INDEX",I30/I29-1,IF(INDEX(calc_types,1,AL$7)="CASH", I29/1200,I29/I30-1))</f>
        <v>2.2015832943331759E-3</v>
      </c>
      <c r="AM30" s="22" cm="1">
        <f t="array" ref="AM30">IF(INDEX(calc_types,1,AM$7)="INDEX",J30/J29-1,IF(INDEX(calc_types,1,AM$7)="CASH", J29/1200,J29/J30-1))</f>
        <v>-5.8387705703288884E-4</v>
      </c>
      <c r="AN30" s="22" cm="1">
        <f t="array" ref="AN30">IF(INDEX(calc_types,1,AN$7)="INDEX",K30/K29-1,IF(INDEX(calc_types,1,AN$7)="CASH", K29/1200,K29/K30-1))</f>
        <v>4.0027439775687235E-3</v>
      </c>
      <c r="AO30" s="22" cm="1">
        <f t="array" ref="AO30">IF(INDEX(calc_types,1,AO$7)="INDEX",L30/L29-1,IF(INDEX(calc_types,1,AO$7)="CASH", L29/1200,L29/L30-1))</f>
        <v>3.7688714039831872E-3</v>
      </c>
      <c r="AP30" s="22" cm="1">
        <f t="array" ref="AP30">IF(INDEX(calc_types,1,AP$7)="INDEX",M30/M29-1,IF(INDEX(calc_types,1,AP$7)="CASH", M29/1200,M29/M30-1))</f>
        <v>-8.0544038368235427E-4</v>
      </c>
      <c r="AQ30" s="22" cm="1">
        <f t="array" ref="AQ30">IF(INDEX(calc_types,1,AQ$7)="INDEX",N30/N29-1,IF(INDEX(calc_types,1,AQ$7)="CASH", N29/1200,N29/N30-1))</f>
        <v>3.6158926058242891E-3</v>
      </c>
      <c r="AR30" s="22" cm="1">
        <f t="array" ref="AR30">IF(INDEX(calc_types,1,AR$7)="INDEX",O30/O29-1,IF(INDEX(calc_types,1,AR$7)="CASH", O29/1200,O29/O30-1))</f>
        <v>-1.4893617021276562E-3</v>
      </c>
      <c r="AS30" s="22" cm="1">
        <f t="array" ref="AS30">IF(INDEX(calc_types,1,AS$7)="INDEX",P30/P29-1,IF(INDEX(calc_types,1,AS$7)="CASH", P29/1200,P29/P30-1))</f>
        <v>2.2627327909319206E-4</v>
      </c>
      <c r="AT30" s="22" cm="1">
        <f t="array" ref="AT30">IF(INDEX(calc_types,1,AT$7)="INDEX",Q30/Q29-1,IF(INDEX(calc_types,1,AT$7)="CASH", Q29/1200,Q29/Q30-1))</f>
        <v>1.8282322069995693E-4</v>
      </c>
      <c r="AU30" s="22" cm="1">
        <f t="array" ref="AU30">IF(INDEX(calc_types,1,AU$7)="INDEX",R30/R29-1,IF(INDEX(calc_types,1,AU$7)="CASH", R29/1200,R29/R30-1))</f>
        <v>-1.6360411249074502E-3</v>
      </c>
      <c r="AV30" s="22" cm="1">
        <f t="array" ref="AV30">IF(INDEX(calc_types,1,AV$7)="INDEX",S30/S29-1,IF(INDEX(calc_types,1,AV$7)="CASH", S29/1200,S29/S30-1))</f>
        <v>-1.6974111521621982E-2</v>
      </c>
      <c r="AW30" s="22" cm="1">
        <f t="array" ref="AW30">IF(INDEX(calc_types,1,AW$7)="INDEX",T30/T29-1,IF(INDEX(calc_types,1,AW$7)="CASH", T29/1200,T29/T30-1))</f>
        <v>-5.0701915725791524E-3</v>
      </c>
      <c r="AX30" s="22" cm="1">
        <f t="array" ref="AX30">IF(INDEX(calc_types,1,AX$7)="INDEX",U30/U29-1,IF(INDEX(calc_types,1,AX$7)="CASH", U29/1200,U29/U30-1))</f>
        <v>-2.0388437490560518E-3</v>
      </c>
      <c r="AY30" s="22" cm="1">
        <f t="array" ref="AY30">IF(INDEX(calc_types,1,AY$7)="INDEX",V30/V29-1,IF(INDEX(calc_types,1,AY$7)="CASH", V29/1200,V29/V30-1))</f>
        <v>1.4690852132078325E-2</v>
      </c>
      <c r="AZ30" s="22" cm="1">
        <f t="array" ref="AZ30">IF(INDEX(calc_types,1,AZ$7)="INDEX",W30/W29-1,IF(INDEX(calc_types,1,AZ$7)="CASH", W29/1200,W29/W30-1))</f>
        <v>4.4333333333333334E-3</v>
      </c>
      <c r="BA30" s="22" cm="1">
        <f t="array" ref="BA30">IF(INDEX(calc_types,1,BA$7)="INDEX",X30/X29-1,IF(INDEX(calc_types,1,BA$7)="CASH", X29/1200,X29/X30-1))</f>
        <v>3.3688333333333335E-3</v>
      </c>
      <c r="BB30" s="22" cm="1">
        <f t="array" ref="BB30">IF(INDEX(calc_types,1,BB$7)="INDEX",Y30/Y29-1,IF(INDEX(calc_types,1,BB$7)="CASH", Y29/1200,Y29/Y30-1))</f>
        <v>4.7179166666666671E-3</v>
      </c>
      <c r="BC30" s="22" cm="1">
        <f t="array" ref="BC30">IF(INDEX(calc_types,1,BC$7)="INDEX",Z30/Z29-1,IF(INDEX(calc_types,1,BC$7)="CASH", Z29/1200,Z29/Z30-1))</f>
        <v>5.4116666666666668E-4</v>
      </c>
      <c r="BD30" s="22" cm="1">
        <f t="array" ref="BD30">IF(INDEX(calc_types,1,BD$7)="INDEX",AA30/AA29-1,IF(INDEX(calc_types,1,BD$7)="CASH", AA29/1200,AA29/AA30-1))</f>
        <v>0</v>
      </c>
      <c r="BE30" s="22" cm="1">
        <f t="array" ref="BE30">IF(INDEX(calc_types,1,BE$7)="INDEX",AB30/AB29-1,IF(INDEX(calc_types,1,BE$7)="CASH", AB29/1200,AB29/AB30-1))</f>
        <v>6.499661475964702E-3</v>
      </c>
      <c r="BF30" s="22" cm="1">
        <f t="array" ref="BF30">IF(INDEX(calc_types,1,BF$7)="INDEX",AC30/AC29-1,IF(INDEX(calc_types,1,BF$7)="CASH", AC29/1200,AC29/AC30-1))</f>
        <v>1.4664523905182802E-2</v>
      </c>
      <c r="BG30" s="22" cm="1">
        <f t="array" ref="BG30">IF(INDEX(calc_types,1,BG$7)="INDEX",AD30/AD29-1,IF(INDEX(calc_types,1,BG$7)="CASH", AD29/1200,AD29/AD30-1))</f>
        <v>-1.1691158561337955E-2</v>
      </c>
      <c r="BH30" s="23">
        <f t="shared" si="10"/>
        <v>2.5167118076369491E-3</v>
      </c>
      <c r="BI30" s="23">
        <f t="shared" si="11"/>
        <v>2.4391458004594871E-3</v>
      </c>
      <c r="BJ30" s="23">
        <f t="shared" si="12"/>
        <v>-6.4812044462272218E-4</v>
      </c>
      <c r="BK30" s="23">
        <f t="shared" si="13"/>
        <v>1.4282664280139698E-3</v>
      </c>
      <c r="BL30" s="23">
        <f t="shared" si="14"/>
        <v>-2.421162515796682E-3</v>
      </c>
      <c r="BM30" s="23">
        <f t="shared" si="15"/>
        <v>2.494208107135275E-3</v>
      </c>
      <c r="BN30" s="23">
        <f t="shared" si="16"/>
        <v>1.3370152167162751E-3</v>
      </c>
      <c r="BO30" s="23">
        <f t="shared" si="17"/>
        <v>-1.9062548511246094E-3</v>
      </c>
      <c r="BP30" s="23">
        <f t="shared" si="18"/>
        <v>2.6351888230876901E-3</v>
      </c>
      <c r="BQ30" s="23">
        <f t="shared" si="19"/>
        <v>2.0811697913256282E-3</v>
      </c>
      <c r="BR30" s="23">
        <f t="shared" si="20"/>
        <v>-2.9676270316478263E-3</v>
      </c>
      <c r="BS30" s="23">
        <f t="shared" si="21"/>
        <v>8.3282678391760796E-4</v>
      </c>
      <c r="BT30" s="23">
        <f t="shared" si="22"/>
        <v>-4.7804328815126296E-3</v>
      </c>
      <c r="BU30" s="23">
        <f t="shared" si="23"/>
        <v>1.6435270237240653E-4</v>
      </c>
      <c r="BV30" s="23">
        <f t="shared" si="24"/>
        <v>4.3764602569141647E-5</v>
      </c>
      <c r="BW30" s="23">
        <f t="shared" si="25"/>
        <v>-1.9754337807623705E-3</v>
      </c>
      <c r="BX30" s="23">
        <f t="shared" si="26"/>
        <v>-2.6156044693669868E-2</v>
      </c>
      <c r="BY30" s="23">
        <f t="shared" si="27"/>
        <v>-8.284883172376049E-3</v>
      </c>
      <c r="BZ30" s="23">
        <f t="shared" si="28"/>
        <v>-4.9757689713530503E-3</v>
      </c>
      <c r="CA30" s="23">
        <f t="shared" si="29"/>
        <v>8.2732904207118776E-3</v>
      </c>
      <c r="CB30" s="23">
        <f t="shared" si="30"/>
        <v>2.8692046180555566E-3</v>
      </c>
      <c r="CC30" s="23">
        <f t="shared" si="31"/>
        <v>2.6042680555555561E-3</v>
      </c>
      <c r="CD30" s="23">
        <f t="shared" si="32"/>
        <v>3.1764715277777782E-3</v>
      </c>
      <c r="CE30" s="23">
        <f t="shared" si="33"/>
        <v>5.9071250000000003E-4</v>
      </c>
      <c r="CF30" s="23">
        <f t="shared" si="34"/>
        <v>0</v>
      </c>
      <c r="CG30" s="23">
        <f t="shared" si="35"/>
        <v>6.2506616064183125E-3</v>
      </c>
      <c r="CH30" s="23">
        <f t="shared" si="36"/>
        <v>1.5482149809800047E-2</v>
      </c>
      <c r="CI30" s="23">
        <f t="shared" si="37"/>
        <v>-1.0971943543864299E-2</v>
      </c>
    </row>
    <row r="31" spans="1:87" x14ac:dyDescent="0.2">
      <c r="A31" s="20">
        <v>22</v>
      </c>
      <c r="B31" s="21">
        <v>39294</v>
      </c>
      <c r="C31" s="20">
        <v>189.42</v>
      </c>
      <c r="D31" s="20">
        <v>971.45600000000002</v>
      </c>
      <c r="E31" s="20">
        <v>1387.9770000000001</v>
      </c>
      <c r="F31" s="20">
        <v>1221.213</v>
      </c>
      <c r="G31" s="20">
        <v>1353.096</v>
      </c>
      <c r="H31" s="20">
        <v>130.309</v>
      </c>
      <c r="I31" s="20">
        <v>305.93</v>
      </c>
      <c r="J31" s="20">
        <v>356.24799999999999</v>
      </c>
      <c r="K31" s="67">
        <v>96.744824942499349</v>
      </c>
      <c r="L31" s="20">
        <v>515.05700000000002</v>
      </c>
      <c r="M31" s="20">
        <v>554.67999999999995</v>
      </c>
      <c r="N31" s="20">
        <v>186.31800000000001</v>
      </c>
      <c r="O31" s="20">
        <v>188.95500000000001</v>
      </c>
      <c r="P31" s="20">
        <v>101.748</v>
      </c>
      <c r="Q31" s="20">
        <v>186.346</v>
      </c>
      <c r="R31" s="20">
        <v>232.916</v>
      </c>
      <c r="S31" s="20">
        <v>2172.7800000000002</v>
      </c>
      <c r="T31" s="20">
        <v>4315.6899999999996</v>
      </c>
      <c r="U31" s="20">
        <v>6360.1</v>
      </c>
      <c r="V31" s="20">
        <v>17248.89</v>
      </c>
      <c r="W31" s="20">
        <v>5.32</v>
      </c>
      <c r="X31" s="20">
        <v>4.1025999999999998</v>
      </c>
      <c r="Y31" s="20">
        <v>5.8962000000000003</v>
      </c>
      <c r="Z31" s="20">
        <v>0.6421</v>
      </c>
      <c r="AA31" s="20">
        <v>1</v>
      </c>
      <c r="AB31" s="20">
        <v>0.73080000000000001</v>
      </c>
      <c r="AC31" s="20">
        <v>0.49230000000000002</v>
      </c>
      <c r="AD31" s="20">
        <v>118.62</v>
      </c>
      <c r="AE31" s="21">
        <f t="shared" si="8"/>
        <v>39294</v>
      </c>
      <c r="AF31" s="22" cm="1">
        <f t="array" ref="AF31">IF(INDEX(calc_types,1,AF$7)="INDEX",C31/C30-1,IF(INDEX(calc_types,1,AF$7)="CASH", C30/1200,C30/C31-1))</f>
        <v>4.3904301348942631E-3</v>
      </c>
      <c r="AG31" s="22" cm="1">
        <f t="array" ref="AG31">IF(INDEX(calc_types,1,AG$7)="INDEX",D31/D30-1,IF(INDEX(calc_types,1,AG$7)="CASH", D30/1200,D30/D31-1))</f>
        <v>9.1067831875091265E-3</v>
      </c>
      <c r="AH31" s="22" cm="1">
        <f t="array" ref="AH31">IF(INDEX(calc_types,1,AH$7)="INDEX",E31/E30-1,IF(INDEX(calc_types,1,AH$7)="CASH", E30/1200,E30/E31-1))</f>
        <v>1.5908601843597436E-2</v>
      </c>
      <c r="AI31" s="22" cm="1">
        <f t="array" ref="AI31">IF(INDEX(calc_types,1,AI$7)="INDEX",F31/F30-1,IF(INDEX(calc_types,1,AI$7)="CASH", F30/1200,F30/F31-1))</f>
        <v>6.1255023571031852E-3</v>
      </c>
      <c r="AJ31" s="22" cm="1">
        <f t="array" ref="AJ31">IF(INDEX(calc_types,1,AJ$7)="INDEX",G31/G30-1,IF(INDEX(calc_types,1,AJ$7)="CASH", G30/1200,G30/G31-1))</f>
        <v>6.1592206500085123E-3</v>
      </c>
      <c r="AK31" s="22" cm="1">
        <f t="array" ref="AK31">IF(INDEX(calc_types,1,AK$7)="INDEX",H31/H30-1,IF(INDEX(calc_types,1,AK$7)="CASH", H30/1200,H30/H31-1))</f>
        <v>3.5580336857994332E-3</v>
      </c>
      <c r="AL31" s="22" cm="1">
        <f t="array" ref="AL31">IF(INDEX(calc_types,1,AL$7)="INDEX",I31/I30-1,IF(INDEX(calc_types,1,AL$7)="CASH", I30/1200,I30/I31-1))</f>
        <v>6.0640739790716047E-3</v>
      </c>
      <c r="AM31" s="22" cm="1">
        <f t="array" ref="AM31">IF(INDEX(calc_types,1,AM$7)="INDEX",J31/J30-1,IF(INDEX(calc_types,1,AM$7)="CASH", J30/1200,J30/J31-1))</f>
        <v>1.032307831926671E-2</v>
      </c>
      <c r="AN31" s="22" cm="1">
        <f t="array" ref="AN31">IF(INDEX(calc_types,1,AN$7)="INDEX",K31/K30-1,IF(INDEX(calc_types,1,AN$7)="CASH", K30/1200,K30/K31-1))</f>
        <v>4.4909385199141116E-3</v>
      </c>
      <c r="AO31" s="22" cm="1">
        <f t="array" ref="AO31">IF(INDEX(calc_types,1,AO$7)="INDEX",L31/L30-1,IF(INDEX(calc_types,1,AO$7)="CASH", L30/1200,L30/L31-1))</f>
        <v>9.339768876974075E-3</v>
      </c>
      <c r="AP31" s="22" cm="1">
        <f t="array" ref="AP31">IF(INDEX(calc_types,1,AP$7)="INDEX",M31/M30-1,IF(INDEX(calc_types,1,AP$7)="CASH", M30/1200,M30/M31-1))</f>
        <v>1.6185913583526279E-2</v>
      </c>
      <c r="AQ31" s="22" cm="1">
        <f t="array" ref="AQ31">IF(INDEX(calc_types,1,AQ$7)="INDEX",N31/N30-1,IF(INDEX(calc_types,1,AQ$7)="CASH", N30/1200,N30/N31-1))</f>
        <v>4.9080945806008192E-3</v>
      </c>
      <c r="AR31" s="22" cm="1">
        <f t="array" ref="AR31">IF(INDEX(calc_types,1,AR$7)="INDEX",O31/O30-1,IF(INDEX(calc_types,1,AR$7)="CASH", O30/1200,O30/O31-1))</f>
        <v>6.5789473684210176E-3</v>
      </c>
      <c r="AS31" s="22" cm="1">
        <f t="array" ref="AS31">IF(INDEX(calc_types,1,AS$7)="INDEX",P31/P30-1,IF(INDEX(calc_types,1,AS$7)="CASH", P30/1200,P30/P31-1))</f>
        <v>7.6718796105046394E-4</v>
      </c>
      <c r="AT31" s="22" cm="1">
        <f t="array" ref="AT31">IF(INDEX(calc_types,1,AT$7)="INDEX",Q31/Q30-1,IF(INDEX(calc_types,1,AT$7)="CASH", Q30/1200,Q30/Q31-1))</f>
        <v>1.8278980247949939E-3</v>
      </c>
      <c r="AU31" s="22" cm="1">
        <f t="array" ref="AU31">IF(INDEX(calc_types,1,AU$7)="INDEX",R31/R30-1,IF(INDEX(calc_types,1,AU$7)="CASH", R30/1200,R30/R31-1))</f>
        <v>4.4331746360311008E-3</v>
      </c>
      <c r="AV31" s="22" cm="1">
        <f t="array" ref="AV31">IF(INDEX(calc_types,1,AV$7)="INDEX",S31/S30-1,IF(INDEX(calc_types,1,AV$7)="CASH", S30/1200,S30/S31-1))</f>
        <v>-3.1297648663831112E-2</v>
      </c>
      <c r="AW31" s="22" cm="1">
        <f t="array" ref="AW31">IF(INDEX(calc_types,1,AW$7)="INDEX",T31/T30-1,IF(INDEX(calc_types,1,AW$7)="CASH", T30/1200,T30/T31-1))</f>
        <v>-3.8772587459936836E-2</v>
      </c>
      <c r="AX31" s="22" cm="1">
        <f t="array" ref="AX31">IF(INDEX(calc_types,1,AX$7)="INDEX",U31/U30-1,IF(INDEX(calc_types,1,AX$7)="CASH", U30/1200,U30/U31-1))</f>
        <v>-3.7500567502534721E-2</v>
      </c>
      <c r="AY31" s="22" cm="1">
        <f t="array" ref="AY31">IF(INDEX(calc_types,1,AY$7)="INDEX",V31/V30-1,IF(INDEX(calc_types,1,AY$7)="CASH", V30/1200,V30/V31-1))</f>
        <v>-4.9038060772859327E-2</v>
      </c>
      <c r="AZ31" s="22" cm="1">
        <f t="array" ref="AZ31">IF(INDEX(calc_types,1,AZ$7)="INDEX",W31/W30-1,IF(INDEX(calc_types,1,AZ$7)="CASH", W30/1200,W30/W31-1))</f>
        <v>4.4333333333333334E-3</v>
      </c>
      <c r="BA31" s="22" cm="1">
        <f t="array" ref="BA31">IF(INDEX(calc_types,1,BA$7)="INDEX",X31/X30-1,IF(INDEX(calc_types,1,BA$7)="CASH", X30/1200,X30/X31-1))</f>
        <v>3.4252499999999995E-3</v>
      </c>
      <c r="BB31" s="22" cm="1">
        <f t="array" ref="BB31">IF(INDEX(calc_types,1,BB$7)="INDEX",Y31/Y30-1,IF(INDEX(calc_types,1,BB$7)="CASH", Y30/1200,Y30/Y31-1))</f>
        <v>4.8925833333333339E-3</v>
      </c>
      <c r="BC31" s="22" cm="1">
        <f t="array" ref="BC31">IF(INDEX(calc_types,1,BC$7)="INDEX",Z31/Z30-1,IF(INDEX(calc_types,1,BC$7)="CASH", Z30/1200,Z30/Z31-1))</f>
        <v>5.3958333333333332E-4</v>
      </c>
      <c r="BD31" s="22" cm="1">
        <f t="array" ref="BD31">IF(INDEX(calc_types,1,BD$7)="INDEX",AA31/AA30-1,IF(INDEX(calc_types,1,BD$7)="CASH", AA30/1200,AA30/AA31-1))</f>
        <v>0</v>
      </c>
      <c r="BE31" s="22" cm="1">
        <f t="array" ref="BE31">IF(INDEX(calc_types,1,BE$7)="INDEX",AB31/AB30-1,IF(INDEX(calc_types,1,BE$7)="CASH", AB30/1200,AB30/AB31-1))</f>
        <v>1.0536398467432928E-2</v>
      </c>
      <c r="BF31" s="22" cm="1">
        <f t="array" ref="BF31">IF(INDEX(calc_types,1,BF$7)="INDEX",AC31/AC30-1,IF(INDEX(calc_types,1,BF$7)="CASH", AC30/1200,AC30/AC31-1))</f>
        <v>1.1172049563274333E-2</v>
      </c>
      <c r="BG31" s="22" cm="1">
        <f t="array" ref="BG31">IF(INDEX(calc_types,1,BG$7)="INDEX",AD31/AD30-1,IF(INDEX(calc_types,1,BG$7)="CASH", AD30/1200,AD30/AD31-1))</f>
        <v>3.8357781149890302E-2</v>
      </c>
      <c r="BH31" s="23">
        <f t="shared" si="10"/>
        <v>2.8556275492734188E-3</v>
      </c>
      <c r="BI31" s="23">
        <f t="shared" si="11"/>
        <v>7.3547101026577924E-3</v>
      </c>
      <c r="BJ31" s="23">
        <f t="shared" si="12"/>
        <v>1.3500746766957429E-2</v>
      </c>
      <c r="BK31" s="23">
        <f t="shared" si="13"/>
        <v>3.4755058438705752E-3</v>
      </c>
      <c r="BL31" s="23">
        <f t="shared" si="14"/>
        <v>2.7793859844564063E-3</v>
      </c>
      <c r="BM31" s="23">
        <f t="shared" si="15"/>
        <v>2.8149206568590423E-3</v>
      </c>
      <c r="BN31" s="23">
        <f t="shared" si="16"/>
        <v>5.1995059014547044E-3</v>
      </c>
      <c r="BO31" s="23">
        <f t="shared" si="17"/>
        <v>9.0007005251749889E-3</v>
      </c>
      <c r="BP31" s="23">
        <f t="shared" si="18"/>
        <v>3.1233833654330783E-3</v>
      </c>
      <c r="BQ31" s="23">
        <f t="shared" si="19"/>
        <v>7.652067264316516E-3</v>
      </c>
      <c r="BR31" s="23">
        <f t="shared" si="20"/>
        <v>1.4023726935560806E-2</v>
      </c>
      <c r="BS31" s="23">
        <f t="shared" si="21"/>
        <v>2.1250287586941381E-3</v>
      </c>
      <c r="BT31" s="23">
        <f t="shared" si="22"/>
        <v>3.2878761890360441E-3</v>
      </c>
      <c r="BU31" s="23">
        <f t="shared" si="23"/>
        <v>7.0526738432967842E-4</v>
      </c>
      <c r="BV31" s="23">
        <f t="shared" si="24"/>
        <v>1.6888394066641786E-3</v>
      </c>
      <c r="BW31" s="23">
        <f t="shared" si="25"/>
        <v>4.0937819801761801E-3</v>
      </c>
      <c r="BX31" s="23">
        <f t="shared" si="26"/>
        <v>-4.0479581835878999E-2</v>
      </c>
      <c r="BY31" s="23">
        <f t="shared" si="27"/>
        <v>-4.1987279059733734E-2</v>
      </c>
      <c r="BZ31" s="23">
        <f t="shared" si="28"/>
        <v>-4.0437492724831721E-2</v>
      </c>
      <c r="CA31" s="23">
        <f t="shared" si="29"/>
        <v>-5.5455622484225774E-2</v>
      </c>
      <c r="CB31" s="23">
        <f t="shared" si="30"/>
        <v>2.8692046180555566E-3</v>
      </c>
      <c r="CC31" s="23">
        <f t="shared" si="31"/>
        <v>2.6606847222222221E-3</v>
      </c>
      <c r="CD31" s="23">
        <f t="shared" si="32"/>
        <v>3.351138194444445E-3</v>
      </c>
      <c r="CE31" s="23">
        <f t="shared" si="33"/>
        <v>5.8912916666666666E-4</v>
      </c>
      <c r="CF31" s="23">
        <f t="shared" si="34"/>
        <v>0</v>
      </c>
      <c r="CG31" s="23">
        <f t="shared" si="35"/>
        <v>1.0287398597886539E-2</v>
      </c>
      <c r="CH31" s="23">
        <f t="shared" si="36"/>
        <v>1.1989675467891578E-2</v>
      </c>
      <c r="CI31" s="23">
        <f t="shared" si="37"/>
        <v>3.9076996167363959E-2</v>
      </c>
    </row>
    <row r="32" spans="1:87" x14ac:dyDescent="0.2">
      <c r="A32" s="20">
        <v>23</v>
      </c>
      <c r="B32" s="21">
        <v>39325</v>
      </c>
      <c r="C32" s="20">
        <v>190.68199999999999</v>
      </c>
      <c r="D32" s="20">
        <v>981.44200000000001</v>
      </c>
      <c r="E32" s="20">
        <v>1410.7919999999999</v>
      </c>
      <c r="F32" s="20">
        <v>1226.616</v>
      </c>
      <c r="G32" s="20">
        <v>1363.9780000000001</v>
      </c>
      <c r="H32" s="20">
        <v>130.91399999999999</v>
      </c>
      <c r="I32" s="20">
        <v>308.40499999999997</v>
      </c>
      <c r="J32" s="20">
        <v>360.30200000000002</v>
      </c>
      <c r="K32" s="67">
        <v>97.287247636084828</v>
      </c>
      <c r="L32" s="20">
        <v>520.21900000000005</v>
      </c>
      <c r="M32" s="20">
        <v>561.125</v>
      </c>
      <c r="N32" s="20">
        <v>187.51</v>
      </c>
      <c r="O32" s="20">
        <v>190.15799999999999</v>
      </c>
      <c r="P32" s="20">
        <v>101.836</v>
      </c>
      <c r="Q32" s="20">
        <v>186.90600000000001</v>
      </c>
      <c r="R32" s="20">
        <v>234.785</v>
      </c>
      <c r="S32" s="20">
        <v>2203.96</v>
      </c>
      <c r="T32" s="20">
        <v>4294.5600000000004</v>
      </c>
      <c r="U32" s="20">
        <v>6303.3</v>
      </c>
      <c r="V32" s="20">
        <v>16569.09</v>
      </c>
      <c r="W32" s="20">
        <v>5.72</v>
      </c>
      <c r="X32" s="20">
        <v>4.2336</v>
      </c>
      <c r="Y32" s="20">
        <v>6.3094999999999999</v>
      </c>
      <c r="Z32" s="20">
        <v>0.4602</v>
      </c>
      <c r="AA32" s="20">
        <v>1</v>
      </c>
      <c r="AB32" s="20">
        <v>0.73370000000000002</v>
      </c>
      <c r="AC32" s="20">
        <v>0.49580000000000002</v>
      </c>
      <c r="AD32" s="20">
        <v>115.77</v>
      </c>
      <c r="AE32" s="21">
        <f t="shared" si="8"/>
        <v>39325</v>
      </c>
      <c r="AF32" s="22" cm="1">
        <f t="array" ref="AF32">IF(INDEX(calc_types,1,AF$7)="INDEX",C32/C31-1,IF(INDEX(calc_types,1,AF$7)="CASH", C31/1200,C31/C32-1))</f>
        <v>6.6624432478090689E-3</v>
      </c>
      <c r="AG32" s="22" cm="1">
        <f t="array" ref="AG32">IF(INDEX(calc_types,1,AG$7)="INDEX",D32/D31-1,IF(INDEX(calc_types,1,AG$7)="CASH", D31/1200,D31/D32-1))</f>
        <v>1.0279415640028988E-2</v>
      </c>
      <c r="AH32" s="22" cm="1">
        <f t="array" ref="AH32">IF(INDEX(calc_types,1,AH$7)="INDEX",E32/E31-1,IF(INDEX(calc_types,1,AH$7)="CASH", E31/1200,E31/E32-1))</f>
        <v>1.6437592265577727E-2</v>
      </c>
      <c r="AI32" s="22" cm="1">
        <f t="array" ref="AI32">IF(INDEX(calc_types,1,AI$7)="INDEX",F32/F31-1,IF(INDEX(calc_types,1,AI$7)="CASH", F31/1200,F31/F32-1))</f>
        <v>4.4242896202382198E-3</v>
      </c>
      <c r="AJ32" s="22" cm="1">
        <f t="array" ref="AJ32">IF(INDEX(calc_types,1,AJ$7)="INDEX",G32/G31-1,IF(INDEX(calc_types,1,AJ$7)="CASH", G31/1200,G31/G32-1))</f>
        <v>8.0422970727871412E-3</v>
      </c>
      <c r="AK32" s="22" cm="1">
        <f t="array" ref="AK32">IF(INDEX(calc_types,1,AK$7)="INDEX",H32/H31-1,IF(INDEX(calc_types,1,AK$7)="CASH", H31/1200,H31/H32-1))</f>
        <v>4.6428105503073525E-3</v>
      </c>
      <c r="AL32" s="22" cm="1">
        <f t="array" ref="AL32">IF(INDEX(calc_types,1,AL$7)="INDEX",I32/I31-1,IF(INDEX(calc_types,1,AL$7)="CASH", I31/1200,I31/I32-1))</f>
        <v>8.0900859673780356E-3</v>
      </c>
      <c r="AM32" s="22" cm="1">
        <f t="array" ref="AM32">IF(INDEX(calc_types,1,AM$7)="INDEX",J32/J31-1,IF(INDEX(calc_types,1,AM$7)="CASH", J31/1200,J31/J32-1))</f>
        <v>1.1379713008915271E-2</v>
      </c>
      <c r="AN32" s="22" cm="1">
        <f t="array" ref="AN32">IF(INDEX(calc_types,1,AN$7)="INDEX",K32/K31-1,IF(INDEX(calc_types,1,AN$7)="CASH", K31/1200,K31/K32-1))</f>
        <v>5.6067360079246065E-3</v>
      </c>
      <c r="AO32" s="22" cm="1">
        <f t="array" ref="AO32">IF(INDEX(calc_types,1,AO$7)="INDEX",L32/L31-1,IF(INDEX(calc_types,1,AO$7)="CASH", L31/1200,L31/L32-1))</f>
        <v>1.0022191718586537E-2</v>
      </c>
      <c r="AP32" s="22" cm="1">
        <f t="array" ref="AP32">IF(INDEX(calc_types,1,AP$7)="INDEX",M32/M31-1,IF(INDEX(calc_types,1,AP$7)="CASH", M31/1200,M31/M32-1))</f>
        <v>1.1619312035768381E-2</v>
      </c>
      <c r="AQ32" s="22" cm="1">
        <f t="array" ref="AQ32">IF(INDEX(calc_types,1,AQ$7)="INDEX",N32/N31-1,IF(INDEX(calc_types,1,AQ$7)="CASH", N31/1200,N31/N32-1))</f>
        <v>6.3976642085035174E-3</v>
      </c>
      <c r="AR32" s="22" cm="1">
        <f t="array" ref="AR32">IF(INDEX(calc_types,1,AR$7)="INDEX",O32/O31-1,IF(INDEX(calc_types,1,AR$7)="CASH", O31/1200,O31/O32-1))</f>
        <v>6.3665952210842924E-3</v>
      </c>
      <c r="AS32" s="22" cm="1">
        <f t="array" ref="AS32">IF(INDEX(calc_types,1,AS$7)="INDEX",P32/P31-1,IF(INDEX(calc_types,1,AS$7)="CASH", P31/1200,P31/P32-1))</f>
        <v>8.6488186499966702E-4</v>
      </c>
      <c r="AT32" s="22" cm="1">
        <f t="array" ref="AT32">IF(INDEX(calc_types,1,AT$7)="INDEX",Q32/Q31-1,IF(INDEX(calc_types,1,AT$7)="CASH", Q31/1200,Q31/Q32-1))</f>
        <v>3.0051624397626764E-3</v>
      </c>
      <c r="AU32" s="22" cm="1">
        <f t="array" ref="AU32">IF(INDEX(calc_types,1,AU$7)="INDEX",R32/R31-1,IF(INDEX(calc_types,1,AU$7)="CASH", R31/1200,R31/R32-1))</f>
        <v>8.0243521269469653E-3</v>
      </c>
      <c r="AV32" s="22" cm="1">
        <f t="array" ref="AV32">IF(INDEX(calc_types,1,AV$7)="INDEX",S32/S31-1,IF(INDEX(calc_types,1,AV$7)="CASH", S31/1200,S31/S32-1))</f>
        <v>1.4350279365605179E-2</v>
      </c>
      <c r="AW32" s="22" cm="1">
        <f t="array" ref="AW32">IF(INDEX(calc_types,1,AW$7)="INDEX",T32/T31-1,IF(INDEX(calc_types,1,AW$7)="CASH", T31/1200,T31/T32-1))</f>
        <v>-4.8960884586239928E-3</v>
      </c>
      <c r="AX32" s="22" cm="1">
        <f t="array" ref="AX32">IF(INDEX(calc_types,1,AX$7)="INDEX",U32/U31-1,IF(INDEX(calc_types,1,AX$7)="CASH", U31/1200,U31/U32-1))</f>
        <v>-8.9306771906102478E-3</v>
      </c>
      <c r="AY32" s="22" cm="1">
        <f t="array" ref="AY32">IF(INDEX(calc_types,1,AY$7)="INDEX",V32/V31-1,IF(INDEX(calc_types,1,AY$7)="CASH", V31/1200,V31/V32-1))</f>
        <v>-3.9411231679255865E-2</v>
      </c>
      <c r="AZ32" s="22" cm="1">
        <f t="array" ref="AZ32">IF(INDEX(calc_types,1,AZ$7)="INDEX",W32/W31-1,IF(INDEX(calc_types,1,AZ$7)="CASH", W31/1200,W31/W32-1))</f>
        <v>4.4333333333333334E-3</v>
      </c>
      <c r="BA32" s="22" cm="1">
        <f t="array" ref="BA32">IF(INDEX(calc_types,1,BA$7)="INDEX",X32/X31-1,IF(INDEX(calc_types,1,BA$7)="CASH", X31/1200,X31/X32-1))</f>
        <v>3.4188333333333332E-3</v>
      </c>
      <c r="BB32" s="22" cm="1">
        <f t="array" ref="BB32">IF(INDEX(calc_types,1,BB$7)="INDEX",Y32/Y31-1,IF(INDEX(calc_types,1,BB$7)="CASH", Y31/1200,Y31/Y32-1))</f>
        <v>4.9135000000000003E-3</v>
      </c>
      <c r="BC32" s="22" cm="1">
        <f t="array" ref="BC32">IF(INDEX(calc_types,1,BC$7)="INDEX",Z32/Z31-1,IF(INDEX(calc_types,1,BC$7)="CASH", Z31/1200,Z31/Z32-1))</f>
        <v>5.3508333333333337E-4</v>
      </c>
      <c r="BD32" s="22" cm="1">
        <f t="array" ref="BD32">IF(INDEX(calc_types,1,BD$7)="INDEX",AA32/AA31-1,IF(INDEX(calc_types,1,BD$7)="CASH", AA31/1200,AA31/AA32-1))</f>
        <v>0</v>
      </c>
      <c r="BE32" s="22" cm="1">
        <f t="array" ref="BE32">IF(INDEX(calc_types,1,BE$7)="INDEX",AB32/AB31-1,IF(INDEX(calc_types,1,BE$7)="CASH", AB31/1200,AB31/AB32-1))</f>
        <v>-3.9525691699604515E-3</v>
      </c>
      <c r="BF32" s="22" cm="1">
        <f t="array" ref="BF32">IF(INDEX(calc_types,1,BF$7)="INDEX",AC32/AC31-1,IF(INDEX(calc_types,1,BF$7)="CASH", AC31/1200,AC31/AC32-1))</f>
        <v>-7.0592981040742409E-3</v>
      </c>
      <c r="BG32" s="22" cm="1">
        <f t="array" ref="BG32">IF(INDEX(calc_types,1,BG$7)="INDEX",AD32/AD31-1,IF(INDEX(calc_types,1,BG$7)="CASH", AD31/1200,AD31/AD32-1))</f>
        <v>2.4617776626068899E-2</v>
      </c>
      <c r="BH32" s="23">
        <f t="shared" si="10"/>
        <v>5.1276406621882245E-3</v>
      </c>
      <c r="BI32" s="23">
        <f t="shared" si="11"/>
        <v>8.5273425551776541E-3</v>
      </c>
      <c r="BJ32" s="23">
        <f t="shared" si="12"/>
        <v>1.402973718893772E-2</v>
      </c>
      <c r="BK32" s="23">
        <f t="shared" si="13"/>
        <v>1.7742931070056098E-3</v>
      </c>
      <c r="BL32" s="23">
        <f t="shared" si="14"/>
        <v>4.6624624072350348E-3</v>
      </c>
      <c r="BM32" s="23">
        <f t="shared" si="15"/>
        <v>3.8996975213669615E-3</v>
      </c>
      <c r="BN32" s="23">
        <f t="shared" si="16"/>
        <v>7.2255178897611353E-3</v>
      </c>
      <c r="BO32" s="23">
        <f t="shared" si="17"/>
        <v>1.005733521482355E-2</v>
      </c>
      <c r="BP32" s="23">
        <f t="shared" si="18"/>
        <v>4.2391808534435731E-3</v>
      </c>
      <c r="BQ32" s="23">
        <f t="shared" si="19"/>
        <v>8.3344901059289773E-3</v>
      </c>
      <c r="BR32" s="23">
        <f t="shared" si="20"/>
        <v>9.4571253878029081E-3</v>
      </c>
      <c r="BS32" s="23">
        <f t="shared" si="21"/>
        <v>3.6145983865968363E-3</v>
      </c>
      <c r="BT32" s="23">
        <f t="shared" si="22"/>
        <v>3.075524041699319E-3</v>
      </c>
      <c r="BU32" s="23">
        <f t="shared" si="23"/>
        <v>8.0296128827888149E-4</v>
      </c>
      <c r="BV32" s="23">
        <f t="shared" si="24"/>
        <v>2.8661038216318611E-3</v>
      </c>
      <c r="BW32" s="23">
        <f t="shared" si="25"/>
        <v>7.6849594710920446E-3</v>
      </c>
      <c r="BX32" s="23">
        <f t="shared" si="26"/>
        <v>5.1683461935572925E-3</v>
      </c>
      <c r="BY32" s="23">
        <f t="shared" si="27"/>
        <v>-8.1107800584208894E-3</v>
      </c>
      <c r="BZ32" s="23">
        <f t="shared" si="28"/>
        <v>-1.1867602412907246E-2</v>
      </c>
      <c r="CA32" s="23">
        <f t="shared" si="29"/>
        <v>-4.5828793390622312E-2</v>
      </c>
      <c r="CB32" s="23">
        <f t="shared" si="30"/>
        <v>2.8692046180555566E-3</v>
      </c>
      <c r="CC32" s="23">
        <f t="shared" si="31"/>
        <v>2.6542680555555558E-3</v>
      </c>
      <c r="CD32" s="23">
        <f t="shared" si="32"/>
        <v>3.3720548611111114E-3</v>
      </c>
      <c r="CE32" s="23">
        <f t="shared" si="33"/>
        <v>5.8462916666666672E-4</v>
      </c>
      <c r="CF32" s="23">
        <f t="shared" si="34"/>
        <v>0</v>
      </c>
      <c r="CG32" s="23">
        <f t="shared" si="35"/>
        <v>-4.201569039506841E-3</v>
      </c>
      <c r="CH32" s="23">
        <f t="shared" si="36"/>
        <v>-6.2416721994569963E-3</v>
      </c>
      <c r="CI32" s="23">
        <f t="shared" si="37"/>
        <v>2.5336991643542556E-2</v>
      </c>
    </row>
    <row r="33" spans="1:87" x14ac:dyDescent="0.2">
      <c r="A33" s="20">
        <v>24</v>
      </c>
      <c r="B33" s="21">
        <v>39355</v>
      </c>
      <c r="C33" s="20">
        <v>191.54300000000001</v>
      </c>
      <c r="D33" s="20">
        <v>988.39499999999998</v>
      </c>
      <c r="E33" s="20">
        <v>1420.3219999999999</v>
      </c>
      <c r="F33" s="20">
        <v>1233.9449999999999</v>
      </c>
      <c r="G33" s="20">
        <v>1371.9849999999999</v>
      </c>
      <c r="H33" s="20">
        <v>131.38</v>
      </c>
      <c r="I33" s="20">
        <v>309.33499999999998</v>
      </c>
      <c r="J33" s="20">
        <v>361.08800000000002</v>
      </c>
      <c r="K33" s="67">
        <v>97.798364426271391</v>
      </c>
      <c r="L33" s="20">
        <v>525.21699999999998</v>
      </c>
      <c r="M33" s="20">
        <v>567.29499999999996</v>
      </c>
      <c r="N33" s="20">
        <v>188.566</v>
      </c>
      <c r="O33" s="20">
        <v>191.5</v>
      </c>
      <c r="P33" s="20">
        <v>101.908</v>
      </c>
      <c r="Q33" s="20">
        <v>187.126</v>
      </c>
      <c r="R33" s="20">
        <v>235.04599999999999</v>
      </c>
      <c r="S33" s="20">
        <v>2285.3200000000002</v>
      </c>
      <c r="T33" s="20">
        <v>4381.71</v>
      </c>
      <c r="U33" s="20">
        <v>6466.8</v>
      </c>
      <c r="V33" s="20">
        <v>16785.689999999999</v>
      </c>
      <c r="W33" s="20">
        <v>5.1237500000000002</v>
      </c>
      <c r="X33" s="20">
        <v>4.2748999999999997</v>
      </c>
      <c r="Y33" s="20">
        <v>6.0427</v>
      </c>
      <c r="Z33" s="20">
        <v>0.8024</v>
      </c>
      <c r="AA33" s="20">
        <v>1</v>
      </c>
      <c r="AB33" s="20">
        <v>0.70089999999999997</v>
      </c>
      <c r="AC33" s="20">
        <v>0.48849999999999999</v>
      </c>
      <c r="AD33" s="20">
        <v>114.81</v>
      </c>
      <c r="AE33" s="21">
        <f t="shared" si="8"/>
        <v>39355</v>
      </c>
      <c r="AF33" s="22" cm="1">
        <f t="array" ref="AF33">IF(INDEX(calc_types,1,AF$7)="INDEX",C33/C32-1,IF(INDEX(calc_types,1,AF$7)="CASH", C32/1200,C32/C33-1))</f>
        <v>4.5153711414818165E-3</v>
      </c>
      <c r="AG33" s="22" cm="1">
        <f t="array" ref="AG33">IF(INDEX(calc_types,1,AG$7)="INDEX",D33/D32-1,IF(INDEX(calc_types,1,AG$7)="CASH", D32/1200,D32/D33-1))</f>
        <v>7.0844736622235338E-3</v>
      </c>
      <c r="AH33" s="22" cm="1">
        <f t="array" ref="AH33">IF(INDEX(calc_types,1,AH$7)="INDEX",E33/E32-1,IF(INDEX(calc_types,1,AH$7)="CASH", E32/1200,E32/E33-1))</f>
        <v>6.7550709105239637E-3</v>
      </c>
      <c r="AI33" s="22" cm="1">
        <f t="array" ref="AI33">IF(INDEX(calc_types,1,AI$7)="INDEX",F33/F32-1,IF(INDEX(calc_types,1,AI$7)="CASH", F32/1200,F32/F33-1))</f>
        <v>5.974975053317344E-3</v>
      </c>
      <c r="AJ33" s="22" cm="1">
        <f t="array" ref="AJ33">IF(INDEX(calc_types,1,AJ$7)="INDEX",G33/G32-1,IF(INDEX(calc_types,1,AJ$7)="CASH", G32/1200,G32/G33-1))</f>
        <v>5.8703292868358403E-3</v>
      </c>
      <c r="AK33" s="22" cm="1">
        <f t="array" ref="AK33">IF(INDEX(calc_types,1,AK$7)="INDEX",H33/H32-1,IF(INDEX(calc_types,1,AK$7)="CASH", H32/1200,H32/H33-1))</f>
        <v>3.5595887376447255E-3</v>
      </c>
      <c r="AL33" s="22" cm="1">
        <f t="array" ref="AL33">IF(INDEX(calc_types,1,AL$7)="INDEX",I33/I32-1,IF(INDEX(calc_types,1,AL$7)="CASH", I32/1200,I32/I33-1))</f>
        <v>3.01551531265698E-3</v>
      </c>
      <c r="AM33" s="22" cm="1">
        <f t="array" ref="AM33">IF(INDEX(calc_types,1,AM$7)="INDEX",J33/J32-1,IF(INDEX(calc_types,1,AM$7)="CASH", J32/1200,J32/J33-1))</f>
        <v>2.1815032944585422E-3</v>
      </c>
      <c r="AN33" s="22" cm="1">
        <f t="array" ref="AN33">IF(INDEX(calc_types,1,AN$7)="INDEX",K33/K32-1,IF(INDEX(calc_types,1,AN$7)="CASH", K32/1200,K32/K33-1))</f>
        <v>5.2536874318662719E-3</v>
      </c>
      <c r="AO33" s="22" cm="1">
        <f t="array" ref="AO33">IF(INDEX(calc_types,1,AO$7)="INDEX",L33/L32-1,IF(INDEX(calc_types,1,AO$7)="CASH", L32/1200,L32/L33-1))</f>
        <v>9.6074922292341824E-3</v>
      </c>
      <c r="AP33" s="22" cm="1">
        <f t="array" ref="AP33">IF(INDEX(calc_types,1,AP$7)="INDEX",M33/M32-1,IF(INDEX(calc_types,1,AP$7)="CASH", M32/1200,M32/M33-1))</f>
        <v>1.0995767431499104E-2</v>
      </c>
      <c r="AQ33" s="22" cm="1">
        <f t="array" ref="AQ33">IF(INDEX(calc_types,1,AQ$7)="INDEX",N33/N32-1,IF(INDEX(calc_types,1,AQ$7)="CASH", N32/1200,N32/N33-1))</f>
        <v>5.631699642685728E-3</v>
      </c>
      <c r="AR33" s="22" cm="1">
        <f t="array" ref="AR33">IF(INDEX(calc_types,1,AR$7)="INDEX",O33/O32-1,IF(INDEX(calc_types,1,AR$7)="CASH", O32/1200,O32/O33-1))</f>
        <v>7.0572892016114164E-3</v>
      </c>
      <c r="AS33" s="22" cm="1">
        <f t="array" ref="AS33">IF(INDEX(calc_types,1,AS$7)="INDEX",P33/P32-1,IF(INDEX(calc_types,1,AS$7)="CASH", P32/1200,P32/P33-1))</f>
        <v>7.070191287954497E-4</v>
      </c>
      <c r="AT33" s="22" cm="1">
        <f t="array" ref="AT33">IF(INDEX(calc_types,1,AT$7)="INDEX",Q33/Q32-1,IF(INDEX(calc_types,1,AT$7)="CASH", Q32/1200,Q32/Q33-1))</f>
        <v>1.1770622665938646E-3</v>
      </c>
      <c r="AU33" s="22" cm="1">
        <f t="array" ref="AU33">IF(INDEX(calc_types,1,AU$7)="INDEX",R33/R32-1,IF(INDEX(calc_types,1,AU$7)="CASH", R32/1200,R32/R33-1))</f>
        <v>1.1116553442511723E-3</v>
      </c>
      <c r="AV33" s="22" cm="1">
        <f t="array" ref="AV33">IF(INDEX(calc_types,1,AV$7)="INDEX",S33/S32-1,IF(INDEX(calc_types,1,AV$7)="CASH", S32/1200,S32/S33-1))</f>
        <v>3.6915370514891466E-2</v>
      </c>
      <c r="AW33" s="22" cm="1">
        <f t="array" ref="AW33">IF(INDEX(calc_types,1,AW$7)="INDEX",T33/T32-1,IF(INDEX(calc_types,1,AW$7)="CASH", T32/1200,T32/T33-1))</f>
        <v>2.0293115010618035E-2</v>
      </c>
      <c r="AX33" s="22" cm="1">
        <f t="array" ref="AX33">IF(INDEX(calc_types,1,AX$7)="INDEX",U33/U32-1,IF(INDEX(calc_types,1,AX$7)="CASH", U32/1200,U32/U33-1))</f>
        <v>2.5938793965065932E-2</v>
      </c>
      <c r="AY33" s="22" cm="1">
        <f t="array" ref="AY33">IF(INDEX(calc_types,1,AY$7)="INDEX",V33/V32-1,IF(INDEX(calc_types,1,AY$7)="CASH", V32/1200,V32/V33-1))</f>
        <v>1.3072534460250917E-2</v>
      </c>
      <c r="AZ33" s="22" cm="1">
        <f t="array" ref="AZ33">IF(INDEX(calc_types,1,AZ$7)="INDEX",W33/W32-1,IF(INDEX(calc_types,1,AZ$7)="CASH", W32/1200,W32/W33-1))</f>
        <v>4.7666666666666664E-3</v>
      </c>
      <c r="BA33" s="22" cm="1">
        <f t="array" ref="BA33">IF(INDEX(calc_types,1,BA$7)="INDEX",X33/X32-1,IF(INDEX(calc_types,1,BA$7)="CASH", X32/1200,X32/X33-1))</f>
        <v>3.5279999999999999E-3</v>
      </c>
      <c r="BB33" s="22" cm="1">
        <f t="array" ref="BB33">IF(INDEX(calc_types,1,BB$7)="INDEX",Y33/Y32-1,IF(INDEX(calc_types,1,BB$7)="CASH", Y32/1200,Y32/Y33-1))</f>
        <v>5.2579166666666668E-3</v>
      </c>
      <c r="BC33" s="22" cm="1">
        <f t="array" ref="BC33">IF(INDEX(calc_types,1,BC$7)="INDEX",Z33/Z32-1,IF(INDEX(calc_types,1,BC$7)="CASH", Z32/1200,Z32/Z33-1))</f>
        <v>3.835E-4</v>
      </c>
      <c r="BD33" s="22" cm="1">
        <f t="array" ref="BD33">IF(INDEX(calc_types,1,BD$7)="INDEX",AA33/AA32-1,IF(INDEX(calc_types,1,BD$7)="CASH", AA32/1200,AA32/AA33-1))</f>
        <v>0</v>
      </c>
      <c r="BE33" s="22" cm="1">
        <f t="array" ref="BE33">IF(INDEX(calc_types,1,BE$7)="INDEX",AB33/AB32-1,IF(INDEX(calc_types,1,BE$7)="CASH", AB32/1200,AB32/AB33-1))</f>
        <v>4.6796975317449085E-2</v>
      </c>
      <c r="BF33" s="22" cm="1">
        <f t="array" ref="BF33">IF(INDEX(calc_types,1,BF$7)="INDEX",AC33/AC32-1,IF(INDEX(calc_types,1,BF$7)="CASH", AC32/1200,AC32/AC33-1))</f>
        <v>1.4943705220061387E-2</v>
      </c>
      <c r="BG33" s="22" cm="1">
        <f t="array" ref="BG33">IF(INDEX(calc_types,1,BG$7)="INDEX",AD33/AD32-1,IF(INDEX(calc_types,1,BG$7)="CASH", AD32/1200,AD32/AD33-1))</f>
        <v>8.3616409720406182E-3</v>
      </c>
      <c r="BH33" s="23">
        <f t="shared" si="10"/>
        <v>2.9805685558609721E-3</v>
      </c>
      <c r="BI33" s="23">
        <f t="shared" si="11"/>
        <v>5.3324005773721997E-3</v>
      </c>
      <c r="BJ33" s="23">
        <f t="shared" si="12"/>
        <v>4.3472158338839564E-3</v>
      </c>
      <c r="BK33" s="23">
        <f t="shared" si="13"/>
        <v>3.324978540084734E-3</v>
      </c>
      <c r="BL33" s="23">
        <f t="shared" si="14"/>
        <v>2.4904946212837343E-3</v>
      </c>
      <c r="BM33" s="23">
        <f t="shared" si="15"/>
        <v>2.8164757087043345E-3</v>
      </c>
      <c r="BN33" s="23">
        <f t="shared" si="16"/>
        <v>2.1509472350400793E-3</v>
      </c>
      <c r="BO33" s="23">
        <f t="shared" si="17"/>
        <v>8.5912550036682162E-4</v>
      </c>
      <c r="BP33" s="23">
        <f t="shared" si="18"/>
        <v>3.8861322773852385E-3</v>
      </c>
      <c r="BQ33" s="23">
        <f t="shared" si="19"/>
        <v>7.9197906165766226E-3</v>
      </c>
      <c r="BR33" s="23">
        <f t="shared" si="20"/>
        <v>8.8335807835336309E-3</v>
      </c>
      <c r="BS33" s="23">
        <f t="shared" si="21"/>
        <v>2.8486338207790469E-3</v>
      </c>
      <c r="BT33" s="23">
        <f t="shared" si="22"/>
        <v>3.7662180222264429E-3</v>
      </c>
      <c r="BU33" s="23">
        <f t="shared" si="23"/>
        <v>6.4509855207466418E-4</v>
      </c>
      <c r="BV33" s="23">
        <f t="shared" si="24"/>
        <v>1.0380036484630493E-3</v>
      </c>
      <c r="BW33" s="23">
        <f t="shared" si="25"/>
        <v>7.7226268839625202E-4</v>
      </c>
      <c r="BX33" s="23">
        <f t="shared" si="26"/>
        <v>2.773343734284358E-2</v>
      </c>
      <c r="BY33" s="23">
        <f t="shared" si="27"/>
        <v>1.7078423410821136E-2</v>
      </c>
      <c r="BZ33" s="23">
        <f t="shared" si="28"/>
        <v>2.3001868742768935E-2</v>
      </c>
      <c r="CA33" s="23">
        <f t="shared" si="29"/>
        <v>6.6549727488844712E-3</v>
      </c>
      <c r="CB33" s="23">
        <f t="shared" si="30"/>
        <v>3.2025379513888896E-3</v>
      </c>
      <c r="CC33" s="23">
        <f t="shared" si="31"/>
        <v>2.7634347222222225E-3</v>
      </c>
      <c r="CD33" s="23">
        <f t="shared" si="32"/>
        <v>3.7164715277777779E-3</v>
      </c>
      <c r="CE33" s="23">
        <f t="shared" si="33"/>
        <v>4.3304583333333329E-4</v>
      </c>
      <c r="CF33" s="23">
        <f t="shared" si="34"/>
        <v>0</v>
      </c>
      <c r="CG33" s="23">
        <f t="shared" si="35"/>
        <v>4.6547975447902692E-2</v>
      </c>
      <c r="CH33" s="23">
        <f t="shared" si="36"/>
        <v>1.5761331124678632E-2</v>
      </c>
      <c r="CI33" s="23">
        <f t="shared" si="37"/>
        <v>9.0808559895142749E-3</v>
      </c>
    </row>
    <row r="34" spans="1:87" x14ac:dyDescent="0.2">
      <c r="A34" s="20">
        <v>25</v>
      </c>
      <c r="B34" s="21">
        <v>39386</v>
      </c>
      <c r="C34" s="20">
        <v>192.18600000000001</v>
      </c>
      <c r="D34" s="20">
        <v>992.04899999999998</v>
      </c>
      <c r="E34" s="20">
        <v>1428.971</v>
      </c>
      <c r="F34" s="20">
        <v>1240.019</v>
      </c>
      <c r="G34" s="20">
        <v>1379.6210000000001</v>
      </c>
      <c r="H34" s="20">
        <v>131.767</v>
      </c>
      <c r="I34" s="20">
        <v>310.12400000000002</v>
      </c>
      <c r="J34" s="20">
        <v>362.399</v>
      </c>
      <c r="K34" s="67">
        <v>98.171479683107563</v>
      </c>
      <c r="L34" s="20">
        <v>526.65499999999997</v>
      </c>
      <c r="M34" s="20">
        <v>569.98599999999999</v>
      </c>
      <c r="N34" s="20">
        <v>189.07499999999999</v>
      </c>
      <c r="O34" s="20">
        <v>192.41200000000001</v>
      </c>
      <c r="P34" s="20">
        <v>102.00700000000001</v>
      </c>
      <c r="Q34" s="20">
        <v>187.559</v>
      </c>
      <c r="R34" s="20">
        <v>236.226</v>
      </c>
      <c r="S34" s="20">
        <v>2320.9299999999998</v>
      </c>
      <c r="T34" s="20">
        <v>4489.79</v>
      </c>
      <c r="U34" s="20">
        <v>6721.6</v>
      </c>
      <c r="V34" s="20">
        <v>16737.63</v>
      </c>
      <c r="W34" s="20">
        <v>4.7062499999999998</v>
      </c>
      <c r="X34" s="20">
        <v>4.2872000000000003</v>
      </c>
      <c r="Y34" s="20">
        <v>6.0766</v>
      </c>
      <c r="Z34" s="20">
        <v>0.73619999999999997</v>
      </c>
      <c r="AA34" s="20">
        <v>1</v>
      </c>
      <c r="AB34" s="20">
        <v>0.69030000000000002</v>
      </c>
      <c r="AC34" s="20">
        <v>0.48080000000000001</v>
      </c>
      <c r="AD34" s="20">
        <v>115.44</v>
      </c>
      <c r="AE34" s="21">
        <f t="shared" si="8"/>
        <v>39386</v>
      </c>
      <c r="AF34" s="22" cm="1">
        <f t="array" ref="AF34">IF(INDEX(calc_types,1,AF$7)="INDEX",C34/C33-1,IF(INDEX(calc_types,1,AF$7)="CASH", C33/1200,C33/C34-1))</f>
        <v>3.3569485702948931E-3</v>
      </c>
      <c r="AG34" s="22" cm="1">
        <f t="array" ref="AG34">IF(INDEX(calc_types,1,AG$7)="INDEX",D34/D33-1,IF(INDEX(calc_types,1,AG$7)="CASH", D33/1200,D33/D34-1))</f>
        <v>3.6969025541409017E-3</v>
      </c>
      <c r="AH34" s="22" cm="1">
        <f t="array" ref="AH34">IF(INDEX(calc_types,1,AH$7)="INDEX",E34/E33-1,IF(INDEX(calc_types,1,AH$7)="CASH", E33/1200,E33/E34-1))</f>
        <v>6.0894642200854943E-3</v>
      </c>
      <c r="AI34" s="22" cm="1">
        <f t="array" ref="AI34">IF(INDEX(calc_types,1,AI$7)="INDEX",F34/F33-1,IF(INDEX(calc_types,1,AI$7)="CASH", F33/1200,F33/F34-1))</f>
        <v>4.9224236088318829E-3</v>
      </c>
      <c r="AJ34" s="22" cm="1">
        <f t="array" ref="AJ34">IF(INDEX(calc_types,1,AJ$7)="INDEX",G34/G33-1,IF(INDEX(calc_types,1,AJ$7)="CASH", G33/1200,G33/G34-1))</f>
        <v>5.5656585166747874E-3</v>
      </c>
      <c r="AK34" s="22" cm="1">
        <f t="array" ref="AK34">IF(INDEX(calc_types,1,AK$7)="INDEX",H34/H33-1,IF(INDEX(calc_types,1,AK$7)="CASH", H33/1200,H33/H34-1))</f>
        <v>2.9456538285888012E-3</v>
      </c>
      <c r="AL34" s="22" cm="1">
        <f t="array" ref="AL34">IF(INDEX(calc_types,1,AL$7)="INDEX",I34/I33-1,IF(INDEX(calc_types,1,AL$7)="CASH", I33/1200,I33/I34-1))</f>
        <v>2.5506328090905139E-3</v>
      </c>
      <c r="AM34" s="22" cm="1">
        <f t="array" ref="AM34">IF(INDEX(calc_types,1,AM$7)="INDEX",J34/J33-1,IF(INDEX(calc_types,1,AM$7)="CASH", J33/1200,J33/J34-1))</f>
        <v>3.6306939028711849E-3</v>
      </c>
      <c r="AN34" s="22" cm="1">
        <f t="array" ref="AN34">IF(INDEX(calc_types,1,AN$7)="INDEX",K34/K33-1,IF(INDEX(calc_types,1,AN$7)="CASH", K33/1200,K33/K34-1))</f>
        <v>3.8151482289610072E-3</v>
      </c>
      <c r="AO34" s="22" cm="1">
        <f t="array" ref="AO34">IF(INDEX(calc_types,1,AO$7)="INDEX",L34/L33-1,IF(INDEX(calc_types,1,AO$7)="CASH", L33/1200,L33/L34-1))</f>
        <v>2.7379159471228043E-3</v>
      </c>
      <c r="AP34" s="22" cm="1">
        <f t="array" ref="AP34">IF(INDEX(calc_types,1,AP$7)="INDEX",M34/M33-1,IF(INDEX(calc_types,1,AP$7)="CASH", M33/1200,M33/M34-1))</f>
        <v>4.7435637543078446E-3</v>
      </c>
      <c r="AQ34" s="22" cm="1">
        <f t="array" ref="AQ34">IF(INDEX(calc_types,1,AQ$7)="INDEX",N34/N33-1,IF(INDEX(calc_types,1,AQ$7)="CASH", N33/1200,N33/N34-1))</f>
        <v>2.6993201319431837E-3</v>
      </c>
      <c r="AR34" s="22" cm="1">
        <f t="array" ref="AR34">IF(INDEX(calc_types,1,AR$7)="INDEX",O34/O33-1,IF(INDEX(calc_types,1,AR$7)="CASH", O33/1200,O33/O34-1))</f>
        <v>4.7624020887728769E-3</v>
      </c>
      <c r="AS34" s="22" cm="1">
        <f t="array" ref="AS34">IF(INDEX(calc_types,1,AS$7)="INDEX",P34/P33-1,IF(INDEX(calc_types,1,AS$7)="CASH", P33/1200,P33/P34-1))</f>
        <v>9.7146445813867111E-4</v>
      </c>
      <c r="AT34" s="22" cm="1">
        <f t="array" ref="AT34">IF(INDEX(calc_types,1,AT$7)="INDEX",Q34/Q33-1,IF(INDEX(calc_types,1,AT$7)="CASH", Q33/1200,Q33/Q34-1))</f>
        <v>2.3139488900527638E-3</v>
      </c>
      <c r="AU34" s="22" cm="1">
        <f t="array" ref="AU34">IF(INDEX(calc_types,1,AU$7)="INDEX",R34/R33-1,IF(INDEX(calc_types,1,AU$7)="CASH", R33/1200,R33/R34-1))</f>
        <v>5.0202938999175384E-3</v>
      </c>
      <c r="AV34" s="22" cm="1">
        <f t="array" ref="AV34">IF(INDEX(calc_types,1,AV$7)="INDEX",S34/S33-1,IF(INDEX(calc_types,1,AV$7)="CASH", S33/1200,S33/S34-1))</f>
        <v>1.5582062905851179E-2</v>
      </c>
      <c r="AW34" s="22" cm="1">
        <f t="array" ref="AW34">IF(INDEX(calc_types,1,AW$7)="INDEX",T34/T33-1,IF(INDEX(calc_types,1,AW$7)="CASH", T33/1200,T33/T34-1))</f>
        <v>2.4666169144009986E-2</v>
      </c>
      <c r="AX34" s="22" cm="1">
        <f t="array" ref="AX34">IF(INDEX(calc_types,1,AX$7)="INDEX",U34/U33-1,IF(INDEX(calc_types,1,AX$7)="CASH", U33/1200,U33/U34-1))</f>
        <v>3.9401249458774101E-2</v>
      </c>
      <c r="AY34" s="22" cm="1">
        <f t="array" ref="AY34">IF(INDEX(calc_types,1,AY$7)="INDEX",V34/V33-1,IF(INDEX(calc_types,1,AY$7)="CASH", V33/1200,V33/V34-1))</f>
        <v>-2.8631530786042969E-3</v>
      </c>
      <c r="AZ34" s="22" cm="1">
        <f t="array" ref="AZ34">IF(INDEX(calc_types,1,AZ$7)="INDEX",W34/W33-1,IF(INDEX(calc_types,1,AZ$7)="CASH", W33/1200,W33/W34-1))</f>
        <v>4.2697916666666665E-3</v>
      </c>
      <c r="BA34" s="22" cm="1">
        <f t="array" ref="BA34">IF(INDEX(calc_types,1,BA$7)="INDEX",X34/X33-1,IF(INDEX(calc_types,1,BA$7)="CASH", X33/1200,X33/X34-1))</f>
        <v>3.5624166666666664E-3</v>
      </c>
      <c r="BB34" s="22" cm="1">
        <f t="array" ref="BB34">IF(INDEX(calc_types,1,BB$7)="INDEX",Y34/Y33-1,IF(INDEX(calc_types,1,BB$7)="CASH", Y33/1200,Y33/Y34-1))</f>
        <v>5.0355833333333329E-3</v>
      </c>
      <c r="BC34" s="22" cm="1">
        <f t="array" ref="BC34">IF(INDEX(calc_types,1,BC$7)="INDEX",Z34/Z33-1,IF(INDEX(calc_types,1,BC$7)="CASH", Z33/1200,Z33/Z34-1))</f>
        <v>6.6866666666666669E-4</v>
      </c>
      <c r="BD34" s="22" cm="1">
        <f t="array" ref="BD34">IF(INDEX(calc_types,1,BD$7)="INDEX",AA34/AA33-1,IF(INDEX(calc_types,1,BD$7)="CASH", AA33/1200,AA33/AA34-1))</f>
        <v>0</v>
      </c>
      <c r="BE34" s="22" cm="1">
        <f t="array" ref="BE34">IF(INDEX(calc_types,1,BE$7)="INDEX",AB34/AB33-1,IF(INDEX(calc_types,1,BE$7)="CASH", AB33/1200,AB33/AB34-1))</f>
        <v>1.5355642474286446E-2</v>
      </c>
      <c r="BF34" s="22" cm="1">
        <f t="array" ref="BF34">IF(INDEX(calc_types,1,BF$7)="INDEX",AC34/AC33-1,IF(INDEX(calc_types,1,BF$7)="CASH", AC33/1200,AC33/AC34-1))</f>
        <v>1.6014975041597213E-2</v>
      </c>
      <c r="BG34" s="22" cm="1">
        <f t="array" ref="BG34">IF(INDEX(calc_types,1,BG$7)="INDEX",AD34/AD33-1,IF(INDEX(calc_types,1,BG$7)="CASH", AD33/1200,AD33/AD34-1))</f>
        <v>-5.457380457380423E-3</v>
      </c>
      <c r="BH34" s="23">
        <f t="shared" si="10"/>
        <v>1.8221459846740487E-3</v>
      </c>
      <c r="BI34" s="23">
        <f t="shared" si="11"/>
        <v>1.9448294692895676E-3</v>
      </c>
      <c r="BJ34" s="23">
        <f t="shared" si="12"/>
        <v>3.6816091434454874E-3</v>
      </c>
      <c r="BK34" s="23">
        <f t="shared" si="13"/>
        <v>2.2724270955992729E-3</v>
      </c>
      <c r="BL34" s="23">
        <f t="shared" si="14"/>
        <v>2.1858238511226814E-3</v>
      </c>
      <c r="BM34" s="23">
        <f t="shared" si="15"/>
        <v>2.2025407996484102E-3</v>
      </c>
      <c r="BN34" s="23">
        <f t="shared" si="16"/>
        <v>1.6860647314736132E-3</v>
      </c>
      <c r="BO34" s="23">
        <f t="shared" si="17"/>
        <v>2.3083161087794641E-3</v>
      </c>
      <c r="BP34" s="23">
        <f t="shared" si="18"/>
        <v>2.4475930744799739E-3</v>
      </c>
      <c r="BQ34" s="23">
        <f t="shared" si="19"/>
        <v>1.050214334465245E-3</v>
      </c>
      <c r="BR34" s="23">
        <f t="shared" si="20"/>
        <v>2.5813771063423726E-3</v>
      </c>
      <c r="BS34" s="23">
        <f t="shared" si="21"/>
        <v>-8.3745689963497447E-5</v>
      </c>
      <c r="BT34" s="23">
        <f t="shared" si="22"/>
        <v>1.4713309093879034E-3</v>
      </c>
      <c r="BU34" s="23">
        <f t="shared" si="23"/>
        <v>9.0954388141788558E-4</v>
      </c>
      <c r="BV34" s="23">
        <f t="shared" si="24"/>
        <v>2.1748902719219486E-3</v>
      </c>
      <c r="BW34" s="23">
        <f t="shared" si="25"/>
        <v>4.6809012440626177E-3</v>
      </c>
      <c r="BX34" s="23">
        <f t="shared" si="26"/>
        <v>6.4001297338032934E-3</v>
      </c>
      <c r="BY34" s="23">
        <f t="shared" si="27"/>
        <v>2.1451477544213088E-2</v>
      </c>
      <c r="BZ34" s="23">
        <f t="shared" si="28"/>
        <v>3.6464324236477101E-2</v>
      </c>
      <c r="CA34" s="23">
        <f t="shared" si="29"/>
        <v>-9.280714789970744E-3</v>
      </c>
      <c r="CB34" s="23">
        <f t="shared" si="30"/>
        <v>2.7056629513888897E-3</v>
      </c>
      <c r="CC34" s="23">
        <f t="shared" si="31"/>
        <v>2.797851388888889E-3</v>
      </c>
      <c r="CD34" s="23">
        <f t="shared" si="32"/>
        <v>3.494138194444444E-3</v>
      </c>
      <c r="CE34" s="23">
        <f t="shared" si="33"/>
        <v>7.1821250000000004E-4</v>
      </c>
      <c r="CF34" s="23">
        <f t="shared" si="34"/>
        <v>0</v>
      </c>
      <c r="CG34" s="23">
        <f t="shared" si="35"/>
        <v>1.5106642604740057E-2</v>
      </c>
      <c r="CH34" s="23">
        <f t="shared" si="36"/>
        <v>1.6832600946214457E-2</v>
      </c>
      <c r="CI34" s="23">
        <f t="shared" si="37"/>
        <v>-4.7381654399067663E-3</v>
      </c>
    </row>
    <row r="35" spans="1:87" x14ac:dyDescent="0.2">
      <c r="A35" s="20">
        <v>26</v>
      </c>
      <c r="B35" s="21">
        <v>39416</v>
      </c>
      <c r="C35" s="20">
        <v>193.49600000000001</v>
      </c>
      <c r="D35" s="20">
        <v>1009.093</v>
      </c>
      <c r="E35" s="20">
        <v>1473.4839999999999</v>
      </c>
      <c r="F35" s="20">
        <v>1251.7049999999999</v>
      </c>
      <c r="G35" s="20">
        <v>1396.752</v>
      </c>
      <c r="H35" s="20">
        <v>132.26300000000001</v>
      </c>
      <c r="I35" s="20">
        <v>312.54700000000003</v>
      </c>
      <c r="J35" s="20">
        <v>366.4</v>
      </c>
      <c r="K35" s="67">
        <v>98.6436238180424</v>
      </c>
      <c r="L35" s="20">
        <v>533.81700000000001</v>
      </c>
      <c r="M35" s="20">
        <v>580.03800000000001</v>
      </c>
      <c r="N35" s="20">
        <v>190.203</v>
      </c>
      <c r="O35" s="20">
        <v>193.33699999999999</v>
      </c>
      <c r="P35" s="20">
        <v>102.07599999999999</v>
      </c>
      <c r="Q35" s="20">
        <v>187.78</v>
      </c>
      <c r="R35" s="20">
        <v>236.804</v>
      </c>
      <c r="S35" s="20">
        <v>2222.35</v>
      </c>
      <c r="T35" s="20">
        <v>4394.95</v>
      </c>
      <c r="U35" s="20">
        <v>6432.5</v>
      </c>
      <c r="V35" s="20">
        <v>15680.67</v>
      </c>
      <c r="W35" s="20">
        <v>5.2362500000000001</v>
      </c>
      <c r="X35" s="20">
        <v>4.2812000000000001</v>
      </c>
      <c r="Y35" s="20">
        <v>6.2981999999999996</v>
      </c>
      <c r="Z35" s="20">
        <v>0.64170000000000005</v>
      </c>
      <c r="AA35" s="20">
        <v>1</v>
      </c>
      <c r="AB35" s="20">
        <v>0.68340000000000001</v>
      </c>
      <c r="AC35" s="20">
        <v>0.48630000000000001</v>
      </c>
      <c r="AD35" s="20">
        <v>111.24</v>
      </c>
      <c r="AE35" s="21">
        <f t="shared" si="8"/>
        <v>39416</v>
      </c>
      <c r="AF35" s="22" cm="1">
        <f t="array" ref="AF35">IF(INDEX(calc_types,1,AF$7)="INDEX",C35/C34-1,IF(INDEX(calc_types,1,AF$7)="CASH", C34/1200,C34/C35-1))</f>
        <v>6.8163133630960715E-3</v>
      </c>
      <c r="AG35" s="22" cm="1">
        <f t="array" ref="AG35">IF(INDEX(calc_types,1,AG$7)="INDEX",D35/D34-1,IF(INDEX(calc_types,1,AG$7)="CASH", D34/1200,D34/D35-1))</f>
        <v>1.7180602974248282E-2</v>
      </c>
      <c r="AH35" s="22" cm="1">
        <f t="array" ref="AH35">IF(INDEX(calc_types,1,AH$7)="INDEX",E35/E34-1,IF(INDEX(calc_types,1,AH$7)="CASH", E34/1200,E34/E35-1))</f>
        <v>3.1150387236689836E-2</v>
      </c>
      <c r="AI35" s="22" cm="1">
        <f t="array" ref="AI35">IF(INDEX(calc_types,1,AI$7)="INDEX",F35/F34-1,IF(INDEX(calc_types,1,AI$7)="CASH", F34/1200,F34/F35-1))</f>
        <v>9.4240491476340615E-3</v>
      </c>
      <c r="AJ35" s="22" cm="1">
        <f t="array" ref="AJ35">IF(INDEX(calc_types,1,AJ$7)="INDEX",G35/G34-1,IF(INDEX(calc_types,1,AJ$7)="CASH", G34/1200,G34/G35-1))</f>
        <v>1.2417178341008084E-2</v>
      </c>
      <c r="AK35" s="22" cm="1">
        <f t="array" ref="AK35">IF(INDEX(calc_types,1,AK$7)="INDEX",H35/H34-1,IF(INDEX(calc_types,1,AK$7)="CASH", H34/1200,H34/H35-1))</f>
        <v>3.7642201765237804E-3</v>
      </c>
      <c r="AL35" s="22" cm="1">
        <f t="array" ref="AL35">IF(INDEX(calc_types,1,AL$7)="INDEX",I35/I34-1,IF(INDEX(calc_types,1,AL$7)="CASH", I34/1200,I34/I35-1))</f>
        <v>7.8130038307258065E-3</v>
      </c>
      <c r="AM35" s="22" cm="1">
        <f t="array" ref="AM35">IF(INDEX(calc_types,1,AM$7)="INDEX",J35/J34-1,IF(INDEX(calc_types,1,AM$7)="CASH", J34/1200,J34/J35-1))</f>
        <v>1.1040317440169423E-2</v>
      </c>
      <c r="AN35" s="22" cm="1">
        <f t="array" ref="AN35">IF(INDEX(calc_types,1,AN$7)="INDEX",K35/K34-1,IF(INDEX(calc_types,1,AN$7)="CASH", K34/1200,K34/K35-1))</f>
        <v>4.8093818740320149E-3</v>
      </c>
      <c r="AO35" s="22" cm="1">
        <f t="array" ref="AO35">IF(INDEX(calc_types,1,AO$7)="INDEX",L35/L34-1,IF(INDEX(calc_types,1,AO$7)="CASH", L34/1200,L34/L35-1))</f>
        <v>1.3599035421670846E-2</v>
      </c>
      <c r="AP35" s="22" cm="1">
        <f t="array" ref="AP35">IF(INDEX(calc_types,1,AP$7)="INDEX",M35/M34-1,IF(INDEX(calc_types,1,AP$7)="CASH", M34/1200,M34/M35-1))</f>
        <v>1.7635520872442578E-2</v>
      </c>
      <c r="AQ35" s="22" cm="1">
        <f t="array" ref="AQ35">IF(INDEX(calc_types,1,AQ$7)="INDEX",N35/N34-1,IF(INDEX(calc_types,1,AQ$7)="CASH", N34/1200,N34/N35-1))</f>
        <v>5.9658865529552685E-3</v>
      </c>
      <c r="AR35" s="22" cm="1">
        <f t="array" ref="AR35">IF(INDEX(calc_types,1,AR$7)="INDEX",O35/O34-1,IF(INDEX(calc_types,1,AR$7)="CASH", O34/1200,O34/O35-1))</f>
        <v>4.8073924703240234E-3</v>
      </c>
      <c r="AS35" s="22" cm="1">
        <f t="array" ref="AS35">IF(INDEX(calc_types,1,AS$7)="INDEX",P35/P34-1,IF(INDEX(calc_types,1,AS$7)="CASH", P34/1200,P34/P35-1))</f>
        <v>6.7642416696878094E-4</v>
      </c>
      <c r="AT35" s="22" cm="1">
        <f t="array" ref="AT35">IF(INDEX(calc_types,1,AT$7)="INDEX",Q35/Q34-1,IF(INDEX(calc_types,1,AT$7)="CASH", Q34/1200,Q34/Q35-1))</f>
        <v>1.1782958962247569E-3</v>
      </c>
      <c r="AU35" s="22" cm="1">
        <f t="array" ref="AU35">IF(INDEX(calc_types,1,AU$7)="INDEX",R35/R34-1,IF(INDEX(calc_types,1,AU$7)="CASH", R34/1200,R34/R35-1))</f>
        <v>2.4468094113263561E-3</v>
      </c>
      <c r="AV35" s="22" cm="1">
        <f t="array" ref="AV35">IF(INDEX(calc_types,1,AV$7)="INDEX",S35/S34-1,IF(INDEX(calc_types,1,AV$7)="CASH", S34/1200,S34/S35-1))</f>
        <v>-4.2474352953341898E-2</v>
      </c>
      <c r="AW35" s="22" cm="1">
        <f t="array" ref="AW35">IF(INDEX(calc_types,1,AW$7)="INDEX",T35/T34-1,IF(INDEX(calc_types,1,AW$7)="CASH", T34/1200,T34/T35-1))</f>
        <v>-2.1123482390045023E-2</v>
      </c>
      <c r="AX35" s="22" cm="1">
        <f t="array" ref="AX35">IF(INDEX(calc_types,1,AX$7)="INDEX",U35/U34-1,IF(INDEX(calc_types,1,AX$7)="CASH", U34/1200,U34/U35-1))</f>
        <v>-4.3010592716020035E-2</v>
      </c>
      <c r="AY35" s="22" cm="1">
        <f t="array" ref="AY35">IF(INDEX(calc_types,1,AY$7)="INDEX",V35/V34-1,IF(INDEX(calc_types,1,AY$7)="CASH", V34/1200,V34/V35-1))</f>
        <v>-6.3148725357174307E-2</v>
      </c>
      <c r="AZ35" s="22" cm="1">
        <f t="array" ref="AZ35">IF(INDEX(calc_types,1,AZ$7)="INDEX",W35/W34-1,IF(INDEX(calc_types,1,AZ$7)="CASH", W34/1200,W34/W35-1))</f>
        <v>3.921875E-3</v>
      </c>
      <c r="BA35" s="22" cm="1">
        <f t="array" ref="BA35">IF(INDEX(calc_types,1,BA$7)="INDEX",X35/X34-1,IF(INDEX(calc_types,1,BA$7)="CASH", X34/1200,X34/X35-1))</f>
        <v>3.5726666666666671E-3</v>
      </c>
      <c r="BB35" s="22" cm="1">
        <f t="array" ref="BB35">IF(INDEX(calc_types,1,BB$7)="INDEX",Y35/Y34-1,IF(INDEX(calc_types,1,BB$7)="CASH", Y34/1200,Y34/Y35-1))</f>
        <v>5.0638333333333334E-3</v>
      </c>
      <c r="BC35" s="22" cm="1">
        <f t="array" ref="BC35">IF(INDEX(calc_types,1,BC$7)="INDEX",Z35/Z34-1,IF(INDEX(calc_types,1,BC$7)="CASH", Z34/1200,Z34/Z35-1))</f>
        <v>6.135E-4</v>
      </c>
      <c r="BD35" s="22" cm="1">
        <f t="array" ref="BD35">IF(INDEX(calc_types,1,BD$7)="INDEX",AA35/AA34-1,IF(INDEX(calc_types,1,BD$7)="CASH", AA34/1200,AA34/AA35-1))</f>
        <v>0</v>
      </c>
      <c r="BE35" s="22" cm="1">
        <f t="array" ref="BE35">IF(INDEX(calc_types,1,BE$7)="INDEX",AB35/AB34-1,IF(INDEX(calc_types,1,BE$7)="CASH", AB34/1200,AB34/AB35-1))</f>
        <v>1.0096575943810304E-2</v>
      </c>
      <c r="BF35" s="22" cm="1">
        <f t="array" ref="BF35">IF(INDEX(calc_types,1,BF$7)="INDEX",AC35/AC34-1,IF(INDEX(calc_types,1,BF$7)="CASH", AC34/1200,AC34/AC35-1))</f>
        <v>-1.1309891013777551E-2</v>
      </c>
      <c r="BG35" s="22" cm="1">
        <f t="array" ref="BG35">IF(INDEX(calc_types,1,BG$7)="INDEX",AD35/AD34-1,IF(INDEX(calc_types,1,BG$7)="CASH", AD34/1200,AD34/AD35-1))</f>
        <v>3.7756202804746453E-2</v>
      </c>
      <c r="BH35" s="23">
        <f t="shared" si="10"/>
        <v>5.2815107774752271E-3</v>
      </c>
      <c r="BI35" s="23">
        <f t="shared" si="11"/>
        <v>1.5428529889396948E-2</v>
      </c>
      <c r="BJ35" s="23">
        <f t="shared" si="12"/>
        <v>2.8742532160049829E-2</v>
      </c>
      <c r="BK35" s="23">
        <f t="shared" si="13"/>
        <v>6.7740526344014515E-3</v>
      </c>
      <c r="BL35" s="23">
        <f t="shared" si="14"/>
        <v>9.0373436754559774E-3</v>
      </c>
      <c r="BM35" s="23">
        <f t="shared" si="15"/>
        <v>3.0211071475833894E-3</v>
      </c>
      <c r="BN35" s="23">
        <f t="shared" si="16"/>
        <v>6.9484357531089062E-3</v>
      </c>
      <c r="BO35" s="23">
        <f t="shared" si="17"/>
        <v>9.7179396460777018E-3</v>
      </c>
      <c r="BP35" s="23">
        <f t="shared" si="18"/>
        <v>3.4418267195509816E-3</v>
      </c>
      <c r="BQ35" s="23">
        <f t="shared" si="19"/>
        <v>1.1911333809013287E-2</v>
      </c>
      <c r="BR35" s="23">
        <f t="shared" si="20"/>
        <v>1.5473334224477105E-2</v>
      </c>
      <c r="BS35" s="23">
        <f t="shared" si="21"/>
        <v>3.1828207310485874E-3</v>
      </c>
      <c r="BT35" s="23">
        <f t="shared" si="22"/>
        <v>1.5163212909390499E-3</v>
      </c>
      <c r="BU35" s="23">
        <f t="shared" si="23"/>
        <v>6.1450359024799541E-4</v>
      </c>
      <c r="BV35" s="23">
        <f t="shared" si="24"/>
        <v>1.0392372780939417E-3</v>
      </c>
      <c r="BW35" s="23">
        <f t="shared" si="25"/>
        <v>2.1074167554714358E-3</v>
      </c>
      <c r="BX35" s="23">
        <f t="shared" si="26"/>
        <v>-5.1656286125389785E-2</v>
      </c>
      <c r="BY35" s="23">
        <f t="shared" si="27"/>
        <v>-2.4338173989841921E-2</v>
      </c>
      <c r="BZ35" s="23">
        <f t="shared" si="28"/>
        <v>-4.5947517938317035E-2</v>
      </c>
      <c r="CA35" s="23">
        <f t="shared" si="29"/>
        <v>-6.9566287068540747E-2</v>
      </c>
      <c r="CB35" s="23">
        <f t="shared" si="30"/>
        <v>2.3577462847222232E-3</v>
      </c>
      <c r="CC35" s="23">
        <f t="shared" si="31"/>
        <v>2.8081013888888898E-3</v>
      </c>
      <c r="CD35" s="23">
        <f t="shared" si="32"/>
        <v>3.5223881944444445E-3</v>
      </c>
      <c r="CE35" s="23">
        <f t="shared" si="33"/>
        <v>6.6304583333333335E-4</v>
      </c>
      <c r="CF35" s="23">
        <f t="shared" si="34"/>
        <v>0</v>
      </c>
      <c r="CG35" s="23">
        <f t="shared" si="35"/>
        <v>9.8475760742639147E-3</v>
      </c>
      <c r="CH35" s="23">
        <f t="shared" si="36"/>
        <v>-1.0492265109160306E-2</v>
      </c>
      <c r="CI35" s="23">
        <f t="shared" si="37"/>
        <v>3.8475417822220109E-2</v>
      </c>
    </row>
    <row r="36" spans="1:87" x14ac:dyDescent="0.2">
      <c r="A36" s="20">
        <v>27</v>
      </c>
      <c r="B36" s="21">
        <v>39447</v>
      </c>
      <c r="C36" s="20">
        <v>193.988</v>
      </c>
      <c r="D36" s="20">
        <v>1011.735</v>
      </c>
      <c r="E36" s="20">
        <v>1477.8910000000001</v>
      </c>
      <c r="F36" s="20">
        <v>1253.626</v>
      </c>
      <c r="G36" s="20">
        <v>1396.5350000000001</v>
      </c>
      <c r="H36" s="20">
        <v>132.69999999999999</v>
      </c>
      <c r="I36" s="20">
        <v>312.47699999999998</v>
      </c>
      <c r="J36" s="20">
        <v>365.22399999999999</v>
      </c>
      <c r="K36" s="67">
        <v>99.175185279836441</v>
      </c>
      <c r="L36" s="20">
        <v>537.75300000000004</v>
      </c>
      <c r="M36" s="20">
        <v>586.34500000000003</v>
      </c>
      <c r="N36" s="20">
        <v>191.78800000000001</v>
      </c>
      <c r="O36" s="20">
        <v>195.529</v>
      </c>
      <c r="P36" s="20">
        <v>102.131</v>
      </c>
      <c r="Q36" s="20">
        <v>188.09399999999999</v>
      </c>
      <c r="R36" s="20">
        <v>237.62200000000001</v>
      </c>
      <c r="S36" s="20">
        <v>2205.8000000000002</v>
      </c>
      <c r="T36" s="20">
        <v>4399.72</v>
      </c>
      <c r="U36" s="20">
        <v>6456.9</v>
      </c>
      <c r="V36" s="20">
        <v>15307.78</v>
      </c>
      <c r="W36" s="20">
        <v>4.5999999999999996</v>
      </c>
      <c r="X36" s="20">
        <v>4.0442</v>
      </c>
      <c r="Y36" s="20">
        <v>5.7651000000000003</v>
      </c>
      <c r="Z36" s="20">
        <v>0.68959999999999999</v>
      </c>
      <c r="AA36" s="20">
        <v>1</v>
      </c>
      <c r="AB36" s="20">
        <v>0.6855</v>
      </c>
      <c r="AC36" s="20">
        <v>0.50380000000000003</v>
      </c>
      <c r="AD36" s="20">
        <v>111.75</v>
      </c>
      <c r="AE36" s="21">
        <f t="shared" si="8"/>
        <v>39447</v>
      </c>
      <c r="AF36" s="22" cm="1">
        <f t="array" ref="AF36">IF(INDEX(calc_types,1,AF$7)="INDEX",C36/C35-1,IF(INDEX(calc_types,1,AF$7)="CASH", C35/1200,C35/C36-1))</f>
        <v>2.5426882209451662E-3</v>
      </c>
      <c r="AG36" s="22" cm="1">
        <f t="array" ref="AG36">IF(INDEX(calc_types,1,AG$7)="INDEX",D36/D35-1,IF(INDEX(calc_types,1,AG$7)="CASH", D35/1200,D35/D36-1))</f>
        <v>2.6181927731141474E-3</v>
      </c>
      <c r="AH36" s="22" cm="1">
        <f t="array" ref="AH36">IF(INDEX(calc_types,1,AH$7)="INDEX",E36/E35-1,IF(INDEX(calc_types,1,AH$7)="CASH", E35/1200,E35/E36-1))</f>
        <v>2.9908706168511046E-3</v>
      </c>
      <c r="AI36" s="22" cm="1">
        <f t="array" ref="AI36">IF(INDEX(calc_types,1,AI$7)="INDEX",F36/F35-1,IF(INDEX(calc_types,1,AI$7)="CASH", F35/1200,F35/F36-1))</f>
        <v>1.5347066601156811E-3</v>
      </c>
      <c r="AJ36" s="22" cm="1">
        <f t="array" ref="AJ36">IF(INDEX(calc_types,1,AJ$7)="INDEX",G36/G35-1,IF(INDEX(calc_types,1,AJ$7)="CASH", G35/1200,G35/G36-1))</f>
        <v>-1.5536043621189322E-4</v>
      </c>
      <c r="AK36" s="22" cm="1">
        <f t="array" ref="AK36">IF(INDEX(calc_types,1,AK$7)="INDEX",H36/H35-1,IF(INDEX(calc_types,1,AK$7)="CASH", H35/1200,H35/H36-1))</f>
        <v>3.3040230449936647E-3</v>
      </c>
      <c r="AL36" s="22" cm="1">
        <f t="array" ref="AL36">IF(INDEX(calc_types,1,AL$7)="INDEX",I36/I35-1,IF(INDEX(calc_types,1,AL$7)="CASH", I35/1200,I35/I36-1))</f>
        <v>-2.2396631546628409E-4</v>
      </c>
      <c r="AM36" s="22" cm="1">
        <f t="array" ref="AM36">IF(INDEX(calc_types,1,AM$7)="INDEX",J36/J35-1,IF(INDEX(calc_types,1,AM$7)="CASH", J35/1200,J35/J36-1))</f>
        <v>-3.2096069868995381E-3</v>
      </c>
      <c r="AN36" s="22" cm="1">
        <f t="array" ref="AN36">IF(INDEX(calc_types,1,AN$7)="INDEX",K36/K35-1,IF(INDEX(calc_types,1,AN$7)="CASH", K35/1200,K35/K36-1))</f>
        <v>5.3887057391013293E-3</v>
      </c>
      <c r="AO36" s="22" cm="1">
        <f t="array" ref="AO36">IF(INDEX(calc_types,1,AO$7)="INDEX",L36/L35-1,IF(INDEX(calc_types,1,AO$7)="CASH", L35/1200,L35/L36-1))</f>
        <v>7.3733133264770601E-3</v>
      </c>
      <c r="AP36" s="22" cm="1">
        <f t="array" ref="AP36">IF(INDEX(calc_types,1,AP$7)="INDEX",M36/M35-1,IF(INDEX(calc_types,1,AP$7)="CASH", M35/1200,M35/M36-1))</f>
        <v>1.0873425534189129E-2</v>
      </c>
      <c r="AQ36" s="22" cm="1">
        <f t="array" ref="AQ36">IF(INDEX(calc_types,1,AQ$7)="INDEX",N36/N35-1,IF(INDEX(calc_types,1,AQ$7)="CASH", N35/1200,N35/N36-1))</f>
        <v>8.3332018948176767E-3</v>
      </c>
      <c r="AR36" s="22" cm="1">
        <f t="array" ref="AR36">IF(INDEX(calc_types,1,AR$7)="INDEX",O36/O35-1,IF(INDEX(calc_types,1,AR$7)="CASH", O35/1200,O35/O36-1))</f>
        <v>1.1337716008834375E-2</v>
      </c>
      <c r="AS36" s="22" cm="1">
        <f t="array" ref="AS36">IF(INDEX(calc_types,1,AS$7)="INDEX",P36/P35-1,IF(INDEX(calc_types,1,AS$7)="CASH", P35/1200,P35/P36-1))</f>
        <v>5.3881421685808562E-4</v>
      </c>
      <c r="AT36" s="22" cm="1">
        <f t="array" ref="AT36">IF(INDEX(calc_types,1,AT$7)="INDEX",Q36/Q35-1,IF(INDEX(calc_types,1,AT$7)="CASH", Q35/1200,Q35/Q36-1))</f>
        <v>1.6721695601236153E-3</v>
      </c>
      <c r="AU36" s="22" cm="1">
        <f t="array" ref="AU36">IF(INDEX(calc_types,1,AU$7)="INDEX",R36/R35-1,IF(INDEX(calc_types,1,AU$7)="CASH", R35/1200,R35/R36-1))</f>
        <v>3.4543335416632459E-3</v>
      </c>
      <c r="AV36" s="22" cm="1">
        <f t="array" ref="AV36">IF(INDEX(calc_types,1,AV$7)="INDEX",S36/S35-1,IF(INDEX(calc_types,1,AV$7)="CASH", S35/1200,S35/S36-1))</f>
        <v>-7.4470717933717845E-3</v>
      </c>
      <c r="AW36" s="22" cm="1">
        <f t="array" ref="AW36">IF(INDEX(calc_types,1,AW$7)="INDEX",T36/T35-1,IF(INDEX(calc_types,1,AW$7)="CASH", T35/1200,T35/T36-1))</f>
        <v>1.085336579483398E-3</v>
      </c>
      <c r="AX36" s="22" cm="1">
        <f t="array" ref="AX36">IF(INDEX(calc_types,1,AX$7)="INDEX",U36/U35-1,IF(INDEX(calc_types,1,AX$7)="CASH", U35/1200,U35/U36-1))</f>
        <v>3.7932374659930268E-3</v>
      </c>
      <c r="AY36" s="22" cm="1">
        <f t="array" ref="AY36">IF(INDEX(calc_types,1,AY$7)="INDEX",V36/V35-1,IF(INDEX(calc_types,1,AY$7)="CASH", V35/1200,V35/V36-1))</f>
        <v>-2.3780233880312474E-2</v>
      </c>
      <c r="AZ36" s="22" cm="1">
        <f t="array" ref="AZ36">IF(INDEX(calc_types,1,AZ$7)="INDEX",W36/W35-1,IF(INDEX(calc_types,1,AZ$7)="CASH", W35/1200,W35/W36-1))</f>
        <v>4.3635416666666666E-3</v>
      </c>
      <c r="BA36" s="22" cm="1">
        <f t="array" ref="BA36">IF(INDEX(calc_types,1,BA$7)="INDEX",X36/X35-1,IF(INDEX(calc_types,1,BA$7)="CASH", X35/1200,X35/X36-1))</f>
        <v>3.5676666666666669E-3</v>
      </c>
      <c r="BB36" s="22" cm="1">
        <f t="array" ref="BB36">IF(INDEX(calc_types,1,BB$7)="INDEX",Y36/Y35-1,IF(INDEX(calc_types,1,BB$7)="CASH", Y35/1200,Y35/Y36-1))</f>
        <v>5.2484999999999997E-3</v>
      </c>
      <c r="BC36" s="22" cm="1">
        <f t="array" ref="BC36">IF(INDEX(calc_types,1,BC$7)="INDEX",Z36/Z35-1,IF(INDEX(calc_types,1,BC$7)="CASH", Z35/1200,Z35/Z36-1))</f>
        <v>5.3475000000000007E-4</v>
      </c>
      <c r="BD36" s="22" cm="1">
        <f t="array" ref="BD36">IF(INDEX(calc_types,1,BD$7)="INDEX",AA36/AA35-1,IF(INDEX(calc_types,1,BD$7)="CASH", AA35/1200,AA35/AA36-1))</f>
        <v>0</v>
      </c>
      <c r="BE36" s="22" cm="1">
        <f t="array" ref="BE36">IF(INDEX(calc_types,1,BE$7)="INDEX",AB36/AB35-1,IF(INDEX(calc_types,1,BE$7)="CASH", AB35/1200,AB35/AB36-1))</f>
        <v>-3.0634573304156865E-3</v>
      </c>
      <c r="BF36" s="22" cm="1">
        <f t="array" ref="BF36">IF(INDEX(calc_types,1,BF$7)="INDEX",AC36/AC35-1,IF(INDEX(calc_types,1,BF$7)="CASH", AC35/1200,AC35/AC36-1))</f>
        <v>-3.4736006351726911E-2</v>
      </c>
      <c r="BG36" s="22" cm="1">
        <f t="array" ref="BG36">IF(INDEX(calc_types,1,BG$7)="INDEX",AD36/AD35-1,IF(INDEX(calc_types,1,BG$7)="CASH", AD35/1200,AD35/AD36-1))</f>
        <v>-4.5637583892618183E-3</v>
      </c>
      <c r="BH36" s="23">
        <f t="shared" si="10"/>
        <v>1.0078856353243218E-3</v>
      </c>
      <c r="BI36" s="23">
        <f t="shared" si="11"/>
        <v>8.6611968826281333E-4</v>
      </c>
      <c r="BJ36" s="23">
        <f t="shared" si="12"/>
        <v>5.8301554021109774E-4</v>
      </c>
      <c r="BK36" s="23">
        <f t="shared" si="13"/>
        <v>-1.1152898531169289E-3</v>
      </c>
      <c r="BL36" s="23">
        <f t="shared" si="14"/>
        <v>-3.5351951017639992E-3</v>
      </c>
      <c r="BM36" s="23">
        <f t="shared" si="15"/>
        <v>2.5609100160532737E-3</v>
      </c>
      <c r="BN36" s="23">
        <f t="shared" si="16"/>
        <v>-1.0885343930831849E-3</v>
      </c>
      <c r="BO36" s="23">
        <f t="shared" si="17"/>
        <v>-4.5319847809912588E-3</v>
      </c>
      <c r="BP36" s="23">
        <f t="shared" si="18"/>
        <v>4.021150584620296E-3</v>
      </c>
      <c r="BQ36" s="23">
        <f t="shared" si="19"/>
        <v>5.685611713819501E-3</v>
      </c>
      <c r="BR36" s="23">
        <f t="shared" si="20"/>
        <v>8.7112388862236566E-3</v>
      </c>
      <c r="BS36" s="23">
        <f t="shared" si="21"/>
        <v>5.5501360729109956E-3</v>
      </c>
      <c r="BT36" s="23">
        <f t="shared" si="22"/>
        <v>8.0466448294494019E-3</v>
      </c>
      <c r="BU36" s="23">
        <f t="shared" si="23"/>
        <v>4.7689364013730009E-4</v>
      </c>
      <c r="BV36" s="23">
        <f t="shared" si="24"/>
        <v>1.5331109419928E-3</v>
      </c>
      <c r="BW36" s="23">
        <f t="shared" si="25"/>
        <v>3.1149408858083256E-3</v>
      </c>
      <c r="BX36" s="23">
        <f t="shared" si="26"/>
        <v>-1.6629004965419671E-2</v>
      </c>
      <c r="BY36" s="23">
        <f t="shared" si="27"/>
        <v>-2.1293550203134986E-3</v>
      </c>
      <c r="BZ36" s="23">
        <f t="shared" si="28"/>
        <v>8.5631224369602877E-4</v>
      </c>
      <c r="CA36" s="23">
        <f t="shared" si="29"/>
        <v>-3.0197795591678921E-2</v>
      </c>
      <c r="CB36" s="23">
        <f t="shared" si="30"/>
        <v>2.7994129513888898E-3</v>
      </c>
      <c r="CC36" s="23">
        <f t="shared" si="31"/>
        <v>2.8031013888888895E-3</v>
      </c>
      <c r="CD36" s="23">
        <f t="shared" si="32"/>
        <v>3.7070548611111108E-3</v>
      </c>
      <c r="CE36" s="23">
        <f t="shared" si="33"/>
        <v>5.8429583333333341E-4</v>
      </c>
      <c r="CF36" s="23">
        <f t="shared" si="34"/>
        <v>0</v>
      </c>
      <c r="CG36" s="23">
        <f t="shared" si="35"/>
        <v>-3.312457199962076E-3</v>
      </c>
      <c r="CH36" s="23">
        <f t="shared" si="36"/>
        <v>-3.3918380447109667E-2</v>
      </c>
      <c r="CI36" s="23">
        <f t="shared" si="37"/>
        <v>-3.8445433717881612E-3</v>
      </c>
    </row>
    <row r="37" spans="1:87" x14ac:dyDescent="0.2">
      <c r="A37" s="20">
        <v>28</v>
      </c>
      <c r="B37" s="21">
        <v>39478</v>
      </c>
      <c r="C37" s="20">
        <v>195.529</v>
      </c>
      <c r="D37" s="20">
        <v>1029.3009999999999</v>
      </c>
      <c r="E37" s="20">
        <v>1520.318</v>
      </c>
      <c r="F37" s="20">
        <v>1275.125</v>
      </c>
      <c r="G37" s="20">
        <v>1421.4380000000001</v>
      </c>
      <c r="H37" s="20">
        <v>133.291</v>
      </c>
      <c r="I37" s="20">
        <v>316.50799999999998</v>
      </c>
      <c r="J37" s="20">
        <v>373.71699999999998</v>
      </c>
      <c r="K37" s="67">
        <v>99.561717352415016</v>
      </c>
      <c r="L37" s="20">
        <v>540.30100000000004</v>
      </c>
      <c r="M37" s="20">
        <v>590.87199999999996</v>
      </c>
      <c r="N37" s="20">
        <v>192.81200000000001</v>
      </c>
      <c r="O37" s="20">
        <v>195.738</v>
      </c>
      <c r="P37" s="20">
        <v>102.22499999999999</v>
      </c>
      <c r="Q37" s="20">
        <v>188.70099999999999</v>
      </c>
      <c r="R37" s="20">
        <v>238.82599999999999</v>
      </c>
      <c r="S37" s="20">
        <v>2072.71</v>
      </c>
      <c r="T37" s="20">
        <v>3792.8</v>
      </c>
      <c r="U37" s="20">
        <v>5879.8</v>
      </c>
      <c r="V37" s="20">
        <v>13592.47</v>
      </c>
      <c r="W37" s="20">
        <v>3.1437499999999998</v>
      </c>
      <c r="X37" s="20">
        <v>4.0755999999999997</v>
      </c>
      <c r="Y37" s="20">
        <v>5.3338000000000001</v>
      </c>
      <c r="Z37" s="20">
        <v>0.51849999999999996</v>
      </c>
      <c r="AA37" s="20">
        <v>1</v>
      </c>
      <c r="AB37" s="20">
        <v>0.67290000000000005</v>
      </c>
      <c r="AC37" s="20">
        <v>0.50319999999999998</v>
      </c>
      <c r="AD37" s="20">
        <v>106.45</v>
      </c>
      <c r="AE37" s="21">
        <f t="shared" si="8"/>
        <v>39478</v>
      </c>
      <c r="AF37" s="22" cm="1">
        <f t="array" ref="AF37">IF(INDEX(calc_types,1,AF$7)="INDEX",C37/C36-1,IF(INDEX(calc_types,1,AF$7)="CASH", C36/1200,C36/C37-1))</f>
        <v>7.9437903375465524E-3</v>
      </c>
      <c r="AG37" s="22" cm="1">
        <f t="array" ref="AG37">IF(INDEX(calc_types,1,AG$7)="INDEX",D37/D36-1,IF(INDEX(calc_types,1,AG$7)="CASH", D36/1200,D36/D37-1))</f>
        <v>1.7362253949897877E-2</v>
      </c>
      <c r="AH37" s="22" cm="1">
        <f t="array" ref="AH37">IF(INDEX(calc_types,1,AH$7)="INDEX",E37/E36-1,IF(INDEX(calc_types,1,AH$7)="CASH", E36/1200,E36/E37-1))</f>
        <v>2.8707800507615122E-2</v>
      </c>
      <c r="AI37" s="22" cm="1">
        <f t="array" ref="AI37">IF(INDEX(calc_types,1,AI$7)="INDEX",F37/F36-1,IF(INDEX(calc_types,1,AI$7)="CASH", F36/1200,F36/F37-1))</f>
        <v>1.7149452867122994E-2</v>
      </c>
      <c r="AJ37" s="22" cm="1">
        <f t="array" ref="AJ37">IF(INDEX(calc_types,1,AJ$7)="INDEX",G37/G36-1,IF(INDEX(calc_types,1,AJ$7)="CASH", G36/1200,G36/G37-1))</f>
        <v>1.7831991321377583E-2</v>
      </c>
      <c r="AK37" s="22" cm="1">
        <f t="array" ref="AK37">IF(INDEX(calc_types,1,AK$7)="INDEX",H37/H36-1,IF(INDEX(calc_types,1,AK$7)="CASH", H36/1200,H36/H37-1))</f>
        <v>4.4536548605877968E-3</v>
      </c>
      <c r="AL37" s="22" cm="1">
        <f t="array" ref="AL37">IF(INDEX(calc_types,1,AL$7)="INDEX",I37/I36-1,IF(INDEX(calc_types,1,AL$7)="CASH", I36/1200,I36/I37-1))</f>
        <v>1.2900149450999709E-2</v>
      </c>
      <c r="AM37" s="22" cm="1">
        <f t="array" ref="AM37">IF(INDEX(calc_types,1,AM$7)="INDEX",J37/J36-1,IF(INDEX(calc_types,1,AM$7)="CASH", J36/1200,J36/J37-1))</f>
        <v>2.3254222066457775E-2</v>
      </c>
      <c r="AN37" s="22" cm="1">
        <f t="array" ref="AN37">IF(INDEX(calc_types,1,AN$7)="INDEX",K37/K36-1,IF(INDEX(calc_types,1,AN$7)="CASH", K36/1200,K36/K37-1))</f>
        <v>3.8974676123662011E-3</v>
      </c>
      <c r="AO37" s="22" cm="1">
        <f t="array" ref="AO37">IF(INDEX(calc_types,1,AO$7)="INDEX",L37/L36-1,IF(INDEX(calc_types,1,AO$7)="CASH", L36/1200,L36/L37-1))</f>
        <v>4.7382348401590058E-3</v>
      </c>
      <c r="AP37" s="22" cm="1">
        <f t="array" ref="AP37">IF(INDEX(calc_types,1,AP$7)="INDEX",M37/M36-1,IF(INDEX(calc_types,1,AP$7)="CASH", M36/1200,M36/M37-1))</f>
        <v>7.7207105032019996E-3</v>
      </c>
      <c r="AQ37" s="22" cm="1">
        <f t="array" ref="AQ37">IF(INDEX(calc_types,1,AQ$7)="INDEX",N37/N36-1,IF(INDEX(calc_types,1,AQ$7)="CASH", N36/1200,N36/N37-1))</f>
        <v>5.3392287317246545E-3</v>
      </c>
      <c r="AR37" s="22" cm="1">
        <f t="array" ref="AR37">IF(INDEX(calc_types,1,AR$7)="INDEX",O37/O36-1,IF(INDEX(calc_types,1,AR$7)="CASH", O36/1200,O36/O37-1))</f>
        <v>1.0688951511028666E-3</v>
      </c>
      <c r="AS37" s="22" cm="1">
        <f t="array" ref="AS37">IF(INDEX(calc_types,1,AS$7)="INDEX",P37/P36-1,IF(INDEX(calc_types,1,AS$7)="CASH", P36/1200,P36/P37-1))</f>
        <v>9.203865623561569E-4</v>
      </c>
      <c r="AT37" s="22" cm="1">
        <f t="array" ref="AT37">IF(INDEX(calc_types,1,AT$7)="INDEX",Q37/Q36-1,IF(INDEX(calc_types,1,AT$7)="CASH", Q36/1200,Q36/Q37-1))</f>
        <v>3.2271098493306116E-3</v>
      </c>
      <c r="AU37" s="22" cm="1">
        <f t="array" ref="AU37">IF(INDEX(calc_types,1,AU$7)="INDEX",R37/R36-1,IF(INDEX(calc_types,1,AU$7)="CASH", R36/1200,R36/R37-1))</f>
        <v>5.0668709126258094E-3</v>
      </c>
      <c r="AV37" s="22" cm="1">
        <f t="array" ref="AV37">IF(INDEX(calc_types,1,AV$7)="INDEX",S37/S36-1,IF(INDEX(calc_types,1,AV$7)="CASH", S36/1200,S36/S37-1))</f>
        <v>-6.0336385891740063E-2</v>
      </c>
      <c r="AW37" s="22" cm="1">
        <f t="array" ref="AW37">IF(INDEX(calc_types,1,AW$7)="INDEX",T37/T36-1,IF(INDEX(calc_types,1,AW$7)="CASH", T36/1200,T36/T37-1))</f>
        <v>-0.13794514196357954</v>
      </c>
      <c r="AX37" s="22" cm="1">
        <f t="array" ref="AX37">IF(INDEX(calc_types,1,AX$7)="INDEX",U37/U36-1,IF(INDEX(calc_types,1,AX$7)="CASH", U36/1200,U36/U37-1))</f>
        <v>-8.9377255339249451E-2</v>
      </c>
      <c r="AY37" s="22" cm="1">
        <f t="array" ref="AY37">IF(INDEX(calc_types,1,AY$7)="INDEX",V37/V36-1,IF(INDEX(calc_types,1,AY$7)="CASH", V36/1200,V36/V37-1))</f>
        <v>-0.11205478521379331</v>
      </c>
      <c r="AZ37" s="22" cm="1">
        <f t="array" ref="AZ37">IF(INDEX(calc_types,1,AZ$7)="INDEX",W37/W36-1,IF(INDEX(calc_types,1,AZ$7)="CASH", W36/1200,W36/W37-1))</f>
        <v>3.8333333333333331E-3</v>
      </c>
      <c r="BA37" s="22" cm="1">
        <f t="array" ref="BA37">IF(INDEX(calc_types,1,BA$7)="INDEX",X37/X36-1,IF(INDEX(calc_types,1,BA$7)="CASH", X36/1200,X36/X37-1))</f>
        <v>3.3701666666666667E-3</v>
      </c>
      <c r="BB37" s="22" cm="1">
        <f t="array" ref="BB37">IF(INDEX(calc_types,1,BB$7)="INDEX",Y37/Y36-1,IF(INDEX(calc_types,1,BB$7)="CASH", Y36/1200,Y36/Y37-1))</f>
        <v>4.8042500000000004E-3</v>
      </c>
      <c r="BC37" s="22" cm="1">
        <f t="array" ref="BC37">IF(INDEX(calc_types,1,BC$7)="INDEX",Z37/Z36-1,IF(INDEX(calc_types,1,BC$7)="CASH", Z36/1200,Z36/Z37-1))</f>
        <v>5.7466666666666668E-4</v>
      </c>
      <c r="BD37" s="22" cm="1">
        <f t="array" ref="BD37">IF(INDEX(calc_types,1,BD$7)="INDEX",AA37/AA36-1,IF(INDEX(calc_types,1,BD$7)="CASH", AA36/1200,AA36/AA37-1))</f>
        <v>0</v>
      </c>
      <c r="BE37" s="22" cm="1">
        <f t="array" ref="BE37">IF(INDEX(calc_types,1,BE$7)="INDEX",AB37/AB36-1,IF(INDEX(calc_types,1,BE$7)="CASH", AB36/1200,AB36/AB37-1))</f>
        <v>1.8724921979491604E-2</v>
      </c>
      <c r="BF37" s="22" cm="1">
        <f t="array" ref="BF37">IF(INDEX(calc_types,1,BF$7)="INDEX",AC37/AC36-1,IF(INDEX(calc_types,1,BF$7)="CASH", AC36/1200,AC36/AC37-1))</f>
        <v>1.1923688394277487E-3</v>
      </c>
      <c r="BG37" s="22" cm="1">
        <f t="array" ref="BG37">IF(INDEX(calc_types,1,BG$7)="INDEX",AD37/AD36-1,IF(INDEX(calc_types,1,BG$7)="CASH", AD36/1200,AD36/AD37-1))</f>
        <v>4.9788633161108375E-2</v>
      </c>
      <c r="BH37" s="23">
        <f t="shared" si="10"/>
        <v>6.408987751925708E-3</v>
      </c>
      <c r="BI37" s="23">
        <f t="shared" si="11"/>
        <v>1.5610180865046543E-2</v>
      </c>
      <c r="BJ37" s="23">
        <f t="shared" si="12"/>
        <v>2.6299945430975115E-2</v>
      </c>
      <c r="BK37" s="23">
        <f t="shared" si="13"/>
        <v>1.4499456353890383E-2</v>
      </c>
      <c r="BL37" s="23">
        <f t="shared" si="14"/>
        <v>1.4452156655825476E-2</v>
      </c>
      <c r="BM37" s="23">
        <f t="shared" si="15"/>
        <v>3.7105418316474058E-3</v>
      </c>
      <c r="BN37" s="23">
        <f t="shared" si="16"/>
        <v>1.2035581373382809E-2</v>
      </c>
      <c r="BO37" s="23">
        <f t="shared" si="17"/>
        <v>2.1931844272366056E-2</v>
      </c>
      <c r="BP37" s="23">
        <f t="shared" si="18"/>
        <v>2.5299124578851678E-3</v>
      </c>
      <c r="BQ37" s="23">
        <f t="shared" si="19"/>
        <v>3.0505332275014467E-3</v>
      </c>
      <c r="BR37" s="23">
        <f t="shared" si="20"/>
        <v>5.5585238552365275E-3</v>
      </c>
      <c r="BS37" s="23">
        <f t="shared" si="21"/>
        <v>2.5561629098179734E-3</v>
      </c>
      <c r="BT37" s="23">
        <f t="shared" si="22"/>
        <v>-2.2221760282821069E-3</v>
      </c>
      <c r="BU37" s="23">
        <f t="shared" si="23"/>
        <v>8.5846598563537138E-4</v>
      </c>
      <c r="BV37" s="23">
        <f t="shared" si="24"/>
        <v>3.0880512311997964E-3</v>
      </c>
      <c r="BW37" s="23">
        <f t="shared" si="25"/>
        <v>4.7274782567708886E-3</v>
      </c>
      <c r="BX37" s="23">
        <f t="shared" si="26"/>
        <v>-6.9518319063787942E-2</v>
      </c>
      <c r="BY37" s="23">
        <f t="shared" si="27"/>
        <v>-0.14115983356337644</v>
      </c>
      <c r="BZ37" s="23">
        <f t="shared" si="28"/>
        <v>-9.2314180561546444E-2</v>
      </c>
      <c r="CA37" s="23">
        <f t="shared" si="29"/>
        <v>-0.11847234692515975</v>
      </c>
      <c r="CB37" s="23">
        <f t="shared" si="30"/>
        <v>2.2692046180555563E-3</v>
      </c>
      <c r="CC37" s="23">
        <f t="shared" si="31"/>
        <v>2.6056013888888893E-3</v>
      </c>
      <c r="CD37" s="23">
        <f t="shared" si="32"/>
        <v>3.2628048611111115E-3</v>
      </c>
      <c r="CE37" s="23">
        <f t="shared" si="33"/>
        <v>6.2421250000000003E-4</v>
      </c>
      <c r="CF37" s="23">
        <f t="shared" si="34"/>
        <v>0</v>
      </c>
      <c r="CG37" s="23">
        <f t="shared" si="35"/>
        <v>1.8475922109945215E-2</v>
      </c>
      <c r="CH37" s="23">
        <f t="shared" si="36"/>
        <v>2.0099947440449933E-3</v>
      </c>
      <c r="CI37" s="23">
        <f t="shared" si="37"/>
        <v>5.0507848178582032E-2</v>
      </c>
    </row>
    <row r="38" spans="1:87" x14ac:dyDescent="0.2">
      <c r="A38" s="20">
        <v>29</v>
      </c>
      <c r="B38" s="21">
        <v>39507</v>
      </c>
      <c r="C38" s="20">
        <v>196.15799999999999</v>
      </c>
      <c r="D38" s="20">
        <v>1039.598</v>
      </c>
      <c r="E38" s="20">
        <v>1544.674</v>
      </c>
      <c r="F38" s="20">
        <v>1286.0429999999999</v>
      </c>
      <c r="G38" s="20">
        <v>1433.259</v>
      </c>
      <c r="H38" s="20">
        <v>133.72300000000001</v>
      </c>
      <c r="I38" s="20">
        <v>318.62400000000002</v>
      </c>
      <c r="J38" s="20">
        <v>377.62099999999998</v>
      </c>
      <c r="K38" s="20">
        <v>100</v>
      </c>
      <c r="L38" s="20">
        <v>544.08199999999999</v>
      </c>
      <c r="M38" s="20">
        <v>595.92899999999997</v>
      </c>
      <c r="N38" s="20">
        <v>193.73699999999999</v>
      </c>
      <c r="O38" s="20">
        <v>194.87299999999999</v>
      </c>
      <c r="P38" s="20">
        <v>102.255</v>
      </c>
      <c r="Q38" s="20">
        <v>188.779</v>
      </c>
      <c r="R38" s="20">
        <v>239.49</v>
      </c>
      <c r="S38" s="20">
        <v>2003.96</v>
      </c>
      <c r="T38" s="20">
        <v>3724.5</v>
      </c>
      <c r="U38" s="20">
        <v>5884.3</v>
      </c>
      <c r="V38" s="20">
        <v>13603.02</v>
      </c>
      <c r="W38" s="20">
        <v>3.11063</v>
      </c>
      <c r="X38" s="20">
        <v>4.1092000000000004</v>
      </c>
      <c r="Y38" s="20">
        <v>5.4531000000000001</v>
      </c>
      <c r="Z38" s="20">
        <v>0.75309999999999999</v>
      </c>
      <c r="AA38" s="20">
        <v>1</v>
      </c>
      <c r="AB38" s="20">
        <v>0.65880000000000005</v>
      </c>
      <c r="AC38" s="20">
        <v>0.50270000000000004</v>
      </c>
      <c r="AD38" s="20">
        <v>103.74</v>
      </c>
      <c r="AE38" s="21">
        <f t="shared" si="8"/>
        <v>39507</v>
      </c>
      <c r="AF38" s="22" cm="1">
        <f t="array" ref="AF38">IF(INDEX(calc_types,1,AF$7)="INDEX",C38/C37-1,IF(INDEX(calc_types,1,AF$7)="CASH", C37/1200,C37/C38-1))</f>
        <v>3.2169141150417691E-3</v>
      </c>
      <c r="AG38" s="22" cm="1">
        <f t="array" ref="AG38">IF(INDEX(calc_types,1,AG$7)="INDEX",D38/D37-1,IF(INDEX(calc_types,1,AG$7)="CASH", D37/1200,D37/D38-1))</f>
        <v>1.0003876417102431E-2</v>
      </c>
      <c r="AH38" s="22" cm="1">
        <f t="array" ref="AH38">IF(INDEX(calc_types,1,AH$7)="INDEX",E38/E37-1,IF(INDEX(calc_types,1,AH$7)="CASH", E37/1200,E37/E38-1))</f>
        <v>1.6020332588313702E-2</v>
      </c>
      <c r="AI38" s="22" cm="1">
        <f t="array" ref="AI38">IF(INDEX(calc_types,1,AI$7)="INDEX",F38/F37-1,IF(INDEX(calc_types,1,AI$7)="CASH", F37/1200,F37/F38-1))</f>
        <v>8.5622978139396899E-3</v>
      </c>
      <c r="AJ38" s="22" cm="1">
        <f t="array" ref="AJ38">IF(INDEX(calc_types,1,AJ$7)="INDEX",G38/G37-1,IF(INDEX(calc_types,1,AJ$7)="CASH", G37/1200,G37/G38-1))</f>
        <v>8.3162262441274226E-3</v>
      </c>
      <c r="AK38" s="22" cm="1">
        <f t="array" ref="AK38">IF(INDEX(calc_types,1,AK$7)="INDEX",H38/H37-1,IF(INDEX(calc_types,1,AK$7)="CASH", H37/1200,H37/H38-1))</f>
        <v>3.2410290267161912E-3</v>
      </c>
      <c r="AL38" s="22" cm="1">
        <f t="array" ref="AL38">IF(INDEX(calc_types,1,AL$7)="INDEX",I38/I37-1,IF(INDEX(calc_types,1,AL$7)="CASH", I37/1200,I37/I38-1))</f>
        <v>6.6854550279931146E-3</v>
      </c>
      <c r="AM38" s="22" cm="1">
        <f t="array" ref="AM38">IF(INDEX(calc_types,1,AM$7)="INDEX",J38/J37-1,IF(INDEX(calc_types,1,AM$7)="CASH", J37/1200,J37/J38-1))</f>
        <v>1.0446407308203787E-2</v>
      </c>
      <c r="AN38" s="22" cm="1">
        <f t="array" ref="AN38">IF(INDEX(calc_types,1,AN$7)="INDEX",K38/K37-1,IF(INDEX(calc_types,1,AN$7)="CASH", K37/1200,K37/K38-1))</f>
        <v>4.4021202048334374E-3</v>
      </c>
      <c r="AO38" s="22" cm="1">
        <f t="array" ref="AO38">IF(INDEX(calc_types,1,AO$7)="INDEX",L38/L37-1,IF(INDEX(calc_types,1,AO$7)="CASH", L37/1200,L37/L38-1))</f>
        <v>6.9979511420485974E-3</v>
      </c>
      <c r="AP38" s="22" cm="1">
        <f t="array" ref="AP38">IF(INDEX(calc_types,1,AP$7)="INDEX",M38/M37-1,IF(INDEX(calc_types,1,AP$7)="CASH", M37/1200,M37/M38-1))</f>
        <v>8.5585372127974235E-3</v>
      </c>
      <c r="AQ38" s="22" cm="1">
        <f t="array" ref="AQ38">IF(INDEX(calc_types,1,AQ$7)="INDEX",N38/N37-1,IF(INDEX(calc_types,1,AQ$7)="CASH", N37/1200,N37/N38-1))</f>
        <v>4.7974192477646671E-3</v>
      </c>
      <c r="AR38" s="22" cm="1">
        <f t="array" ref="AR38">IF(INDEX(calc_types,1,AR$7)="INDEX",O38/O37-1,IF(INDEX(calc_types,1,AR$7)="CASH", O37/1200,O37/O38-1))</f>
        <v>-4.4191725674115334E-3</v>
      </c>
      <c r="AS38" s="22" cm="1">
        <f t="array" ref="AS38">IF(INDEX(calc_types,1,AS$7)="INDEX",P38/P37-1,IF(INDEX(calc_types,1,AS$7)="CASH", P37/1200,P37/P38-1))</f>
        <v>2.9347028613346815E-4</v>
      </c>
      <c r="AT38" s="22" cm="1">
        <f t="array" ref="AT38">IF(INDEX(calc_types,1,AT$7)="INDEX",Q38/Q37-1,IF(INDEX(calc_types,1,AT$7)="CASH", Q37/1200,Q37/Q38-1))</f>
        <v>4.1335234047523706E-4</v>
      </c>
      <c r="AU38" s="22" cm="1">
        <f t="array" ref="AU38">IF(INDEX(calc_types,1,AU$7)="INDEX",R38/R37-1,IF(INDEX(calc_types,1,AU$7)="CASH", R37/1200,R37/R38-1))</f>
        <v>2.7802668051217783E-3</v>
      </c>
      <c r="AV38" s="22" cm="1">
        <f t="array" ref="AV38">IF(INDEX(calc_types,1,AV$7)="INDEX",S38/S37-1,IF(INDEX(calc_types,1,AV$7)="CASH", S37/1200,S37/S38-1))</f>
        <v>-3.3169136058589954E-2</v>
      </c>
      <c r="AW38" s="22" cm="1">
        <f t="array" ref="AW38">IF(INDEX(calc_types,1,AW$7)="INDEX",T38/T37-1,IF(INDEX(calc_types,1,AW$7)="CASH", T37/1200,T37/T38-1))</f>
        <v>-1.8007804260704585E-2</v>
      </c>
      <c r="AX38" s="22" cm="1">
        <f t="array" ref="AX38">IF(INDEX(calc_types,1,AX$7)="INDEX",U38/U37-1,IF(INDEX(calc_types,1,AX$7)="CASH", U37/1200,U37/U38-1))</f>
        <v>7.6533215415497402E-4</v>
      </c>
      <c r="AY38" s="22" cm="1">
        <f t="array" ref="AY38">IF(INDEX(calc_types,1,AY$7)="INDEX",V38/V37-1,IF(INDEX(calc_types,1,AY$7)="CASH", V37/1200,V37/V38-1))</f>
        <v>7.7616503843680462E-4</v>
      </c>
      <c r="AZ38" s="22" cm="1">
        <f t="array" ref="AZ38">IF(INDEX(calc_types,1,AZ$7)="INDEX",W38/W37-1,IF(INDEX(calc_types,1,AZ$7)="CASH", W37/1200,W37/W38-1))</f>
        <v>2.6197916666666665E-3</v>
      </c>
      <c r="BA38" s="22" cm="1">
        <f t="array" ref="BA38">IF(INDEX(calc_types,1,BA$7)="INDEX",X38/X37-1,IF(INDEX(calc_types,1,BA$7)="CASH", X37/1200,X37/X38-1))</f>
        <v>3.3963333333333332E-3</v>
      </c>
      <c r="BB38" s="22" cm="1">
        <f t="array" ref="BB38">IF(INDEX(calc_types,1,BB$7)="INDEX",Y38/Y37-1,IF(INDEX(calc_types,1,BB$7)="CASH", Y37/1200,Y37/Y38-1))</f>
        <v>4.4448333333333336E-3</v>
      </c>
      <c r="BC38" s="22" cm="1">
        <f t="array" ref="BC38">IF(INDEX(calc_types,1,BC$7)="INDEX",Z38/Z37-1,IF(INDEX(calc_types,1,BC$7)="CASH", Z37/1200,Z37/Z38-1))</f>
        <v>4.3208333333333331E-4</v>
      </c>
      <c r="BD38" s="22" cm="1">
        <f t="array" ref="BD38">IF(INDEX(calc_types,1,BD$7)="INDEX",AA38/AA37-1,IF(INDEX(calc_types,1,BD$7)="CASH", AA37/1200,AA37/AA38-1))</f>
        <v>0</v>
      </c>
      <c r="BE38" s="22" cm="1">
        <f t="array" ref="BE38">IF(INDEX(calc_types,1,BE$7)="INDEX",AB38/AB37-1,IF(INDEX(calc_types,1,BE$7)="CASH", AB37/1200,AB37/AB38-1))</f>
        <v>2.1402550091074612E-2</v>
      </c>
      <c r="BF38" s="22" cm="1">
        <f t="array" ref="BF38">IF(INDEX(calc_types,1,BF$7)="INDEX",AC38/AC37-1,IF(INDEX(calc_types,1,BF$7)="CASH", AC37/1200,AC37/AC38-1))</f>
        <v>9.9462900338154192E-4</v>
      </c>
      <c r="BG38" s="22" cm="1">
        <f t="array" ref="BG38">IF(INDEX(calc_types,1,BG$7)="INDEX",AD38/AD37-1,IF(INDEX(calc_types,1,BG$7)="CASH", AD37/1200,AD37/AD38-1))</f>
        <v>2.6122999807210334E-2</v>
      </c>
      <c r="BH38" s="23">
        <f t="shared" si="10"/>
        <v>1.6821115294209247E-3</v>
      </c>
      <c r="BI38" s="23">
        <f t="shared" si="11"/>
        <v>8.2518033322510967E-3</v>
      </c>
      <c r="BJ38" s="23">
        <f t="shared" si="12"/>
        <v>1.3612477511673694E-2</v>
      </c>
      <c r="BK38" s="23">
        <f t="shared" si="13"/>
        <v>5.9123013007070799E-3</v>
      </c>
      <c r="BL38" s="23">
        <f t="shared" si="14"/>
        <v>4.9363915785753162E-3</v>
      </c>
      <c r="BM38" s="23">
        <f t="shared" si="15"/>
        <v>2.4979159977758002E-3</v>
      </c>
      <c r="BN38" s="23">
        <f t="shared" si="16"/>
        <v>5.8208869503762143E-3</v>
      </c>
      <c r="BO38" s="23">
        <f t="shared" si="17"/>
        <v>9.1240295141120659E-3</v>
      </c>
      <c r="BP38" s="23">
        <f t="shared" si="18"/>
        <v>3.034565050352404E-3</v>
      </c>
      <c r="BQ38" s="23">
        <f t="shared" si="19"/>
        <v>5.3102495293910383E-3</v>
      </c>
      <c r="BR38" s="23">
        <f t="shared" si="20"/>
        <v>6.3963505648319515E-3</v>
      </c>
      <c r="BS38" s="23">
        <f t="shared" si="21"/>
        <v>2.014353425857986E-3</v>
      </c>
      <c r="BT38" s="23">
        <f t="shared" si="22"/>
        <v>-7.7102437467965069E-3</v>
      </c>
      <c r="BU38" s="23">
        <f t="shared" si="23"/>
        <v>2.3154970941268263E-4</v>
      </c>
      <c r="BV38" s="23">
        <f t="shared" si="24"/>
        <v>2.742937223444218E-4</v>
      </c>
      <c r="BW38" s="23">
        <f t="shared" si="25"/>
        <v>2.440874149266858E-3</v>
      </c>
      <c r="BX38" s="23">
        <f t="shared" si="26"/>
        <v>-4.235106923063784E-2</v>
      </c>
      <c r="BY38" s="23">
        <f t="shared" si="27"/>
        <v>-2.1222495860501484E-2</v>
      </c>
      <c r="BZ38" s="23">
        <f t="shared" si="28"/>
        <v>-2.171593068142024E-3</v>
      </c>
      <c r="CA38" s="23">
        <f t="shared" si="29"/>
        <v>-5.6413966729296416E-3</v>
      </c>
      <c r="CB38" s="23">
        <f t="shared" si="30"/>
        <v>1.0556629513888897E-3</v>
      </c>
      <c r="CC38" s="23">
        <f t="shared" si="31"/>
        <v>2.6317680555555559E-3</v>
      </c>
      <c r="CD38" s="23">
        <f t="shared" si="32"/>
        <v>2.9033881944444447E-3</v>
      </c>
      <c r="CE38" s="23">
        <f t="shared" si="33"/>
        <v>4.816291666666666E-4</v>
      </c>
      <c r="CF38" s="23">
        <f t="shared" si="34"/>
        <v>0</v>
      </c>
      <c r="CG38" s="23">
        <f t="shared" si="35"/>
        <v>2.1153550221528223E-2</v>
      </c>
      <c r="CH38" s="23">
        <f t="shared" si="36"/>
        <v>1.8122549079987865E-3</v>
      </c>
      <c r="CI38" s="23">
        <f t="shared" si="37"/>
        <v>2.6842214824683991E-2</v>
      </c>
    </row>
    <row r="39" spans="1:87" x14ac:dyDescent="0.2">
      <c r="A39" s="20">
        <v>30</v>
      </c>
      <c r="B39" s="21">
        <v>39538</v>
      </c>
      <c r="C39" s="20">
        <v>196.74</v>
      </c>
      <c r="D39" s="20">
        <v>1041.896</v>
      </c>
      <c r="E39" s="20">
        <v>1551.038</v>
      </c>
      <c r="F39" s="20">
        <v>1274.4369999999999</v>
      </c>
      <c r="G39" s="20">
        <v>1411.6310000000001</v>
      </c>
      <c r="H39" s="20">
        <v>134.05600000000001</v>
      </c>
      <c r="I39" s="20">
        <v>317.59199999999998</v>
      </c>
      <c r="J39" s="20">
        <v>375.14499999999998</v>
      </c>
      <c r="K39" s="20">
        <v>100</v>
      </c>
      <c r="L39" s="20">
        <v>547.35799999999995</v>
      </c>
      <c r="M39" s="20">
        <v>602.36300000000006</v>
      </c>
      <c r="N39" s="20">
        <v>193.303</v>
      </c>
      <c r="O39" s="20">
        <v>194.65899999999999</v>
      </c>
      <c r="P39" s="20">
        <v>102.292</v>
      </c>
      <c r="Q39" s="20">
        <v>188.87899999999999</v>
      </c>
      <c r="R39" s="20">
        <v>240.08199999999999</v>
      </c>
      <c r="S39" s="20">
        <v>1994.32</v>
      </c>
      <c r="T39" s="20">
        <v>3628.06</v>
      </c>
      <c r="U39" s="20">
        <v>5702.1</v>
      </c>
      <c r="V39" s="20">
        <v>12525.54</v>
      </c>
      <c r="W39" s="20">
        <v>2.7031299999999998</v>
      </c>
      <c r="X39" s="20">
        <v>3.9157999999999999</v>
      </c>
      <c r="Y39" s="20">
        <v>5.3677000000000001</v>
      </c>
      <c r="Z39" s="20">
        <v>0.35310000000000002</v>
      </c>
      <c r="AA39" s="20">
        <v>1</v>
      </c>
      <c r="AB39" s="20">
        <v>0.63339999999999996</v>
      </c>
      <c r="AC39" s="20">
        <v>0.50409999999999999</v>
      </c>
      <c r="AD39" s="20">
        <v>99.7</v>
      </c>
      <c r="AE39" s="21">
        <f t="shared" si="8"/>
        <v>39538</v>
      </c>
      <c r="AF39" s="22" cm="1">
        <f t="array" ref="AF39">IF(INDEX(calc_types,1,AF$7)="INDEX",C39/C38-1,IF(INDEX(calc_types,1,AF$7)="CASH", C38/1200,C38/C39-1))</f>
        <v>2.9669959930260781E-3</v>
      </c>
      <c r="AG39" s="22" cm="1">
        <f t="array" ref="AG39">IF(INDEX(calc_types,1,AG$7)="INDEX",D39/D38-1,IF(INDEX(calc_types,1,AG$7)="CASH", D38/1200,D38/D39-1))</f>
        <v>2.2104698162175307E-3</v>
      </c>
      <c r="AH39" s="22" cm="1">
        <f t="array" ref="AH39">IF(INDEX(calc_types,1,AH$7)="INDEX",E39/E38-1,IF(INDEX(calc_types,1,AH$7)="CASH", E38/1200,E38/E39-1))</f>
        <v>4.119963176696162E-3</v>
      </c>
      <c r="AI39" s="22" cm="1">
        <f t="array" ref="AI39">IF(INDEX(calc_types,1,AI$7)="INDEX",F39/F38-1,IF(INDEX(calc_types,1,AI$7)="CASH", F38/1200,F38/F39-1))</f>
        <v>-9.0245816041920612E-3</v>
      </c>
      <c r="AJ39" s="22" cm="1">
        <f t="array" ref="AJ39">IF(INDEX(calc_types,1,AJ$7)="INDEX",G39/G38-1,IF(INDEX(calc_types,1,AJ$7)="CASH", G38/1200,G38/G39-1))</f>
        <v>-1.5090084904403112E-2</v>
      </c>
      <c r="AK39" s="22" cm="1">
        <f t="array" ref="AK39">IF(INDEX(calc_types,1,AK$7)="INDEX",H39/H38-1,IF(INDEX(calc_types,1,AK$7)="CASH", H38/1200,H38/H39-1))</f>
        <v>2.4902223252545319E-3</v>
      </c>
      <c r="AL39" s="22" cm="1">
        <f t="array" ref="AL39">IF(INDEX(calc_types,1,AL$7)="INDEX",I39/I38-1,IF(INDEX(calc_types,1,AL$7)="CASH", I38/1200,I38/I39-1))</f>
        <v>-3.2389273877675429E-3</v>
      </c>
      <c r="AM39" s="22" cm="1">
        <f t="array" ref="AM39">IF(INDEX(calc_types,1,AM$7)="INDEX",J39/J38-1,IF(INDEX(calc_types,1,AM$7)="CASH", J38/1200,J38/J39-1))</f>
        <v>-6.5568387351339075E-3</v>
      </c>
      <c r="AN39" s="22" cm="1">
        <f t="array" ref="AN39">IF(INDEX(calc_types,1,AN$7)="INDEX",K39/K38-1,IF(INDEX(calc_types,1,AN$7)="CASH", K38/1200,K38/K39-1))</f>
        <v>0</v>
      </c>
      <c r="AO39" s="22" cm="1">
        <f t="array" ref="AO39">IF(INDEX(calc_types,1,AO$7)="INDEX",L39/L38-1,IF(INDEX(calc_types,1,AO$7)="CASH", L38/1200,L38/L39-1))</f>
        <v>6.0211512235286424E-3</v>
      </c>
      <c r="AP39" s="22" cm="1">
        <f t="array" ref="AP39">IF(INDEX(calc_types,1,AP$7)="INDEX",M39/M38-1,IF(INDEX(calc_types,1,AP$7)="CASH", M38/1200,M38/M39-1))</f>
        <v>1.0796588184162959E-2</v>
      </c>
      <c r="AQ39" s="22" cm="1">
        <f t="array" ref="AQ39">IF(INDEX(calc_types,1,AQ$7)="INDEX",N39/N38-1,IF(INDEX(calc_types,1,AQ$7)="CASH", N38/1200,N38/N39-1))</f>
        <v>-2.240150306859312E-3</v>
      </c>
      <c r="AR39" s="22" cm="1">
        <f t="array" ref="AR39">IF(INDEX(calc_types,1,AR$7)="INDEX",O39/O38-1,IF(INDEX(calc_types,1,AR$7)="CASH", O38/1200,O38/O39-1))</f>
        <v>-1.0981511035391689E-3</v>
      </c>
      <c r="AS39" s="22" cm="1">
        <f t="array" ref="AS39">IF(INDEX(calc_types,1,AS$7)="INDEX",P39/P38-1,IF(INDEX(calc_types,1,AS$7)="CASH", P38/1200,P38/P39-1))</f>
        <v>3.6184049679732766E-4</v>
      </c>
      <c r="AT39" s="22" cm="1">
        <f t="array" ref="AT39">IF(INDEX(calc_types,1,AT$7)="INDEX",Q39/Q38-1,IF(INDEX(calc_types,1,AT$7)="CASH", Q38/1200,Q38/Q39-1))</f>
        <v>5.297199370692951E-4</v>
      </c>
      <c r="AU39" s="22" cm="1">
        <f t="array" ref="AU39">IF(INDEX(calc_types,1,AU$7)="INDEX",R39/R38-1,IF(INDEX(calc_types,1,AU$7)="CASH", R38/1200,R38/R39-1))</f>
        <v>2.4719194955946655E-3</v>
      </c>
      <c r="AV39" s="22" cm="1">
        <f t="array" ref="AV39">IF(INDEX(calc_types,1,AV$7)="INDEX",S39/S38-1,IF(INDEX(calc_types,1,AV$7)="CASH", S38/1200,S38/S39-1))</f>
        <v>-4.8104752589872568E-3</v>
      </c>
      <c r="AW39" s="22" cm="1">
        <f t="array" ref="AW39">IF(INDEX(calc_types,1,AW$7)="INDEX",T39/T38-1,IF(INDEX(calc_types,1,AW$7)="CASH", T38/1200,T38/T39-1))</f>
        <v>-2.5893408511209581E-2</v>
      </c>
      <c r="AX39" s="22" cm="1">
        <f t="array" ref="AX39">IF(INDEX(calc_types,1,AX$7)="INDEX",U39/U38-1,IF(INDEX(calc_types,1,AX$7)="CASH", U38/1200,U38/U39-1))</f>
        <v>-3.0963750998419526E-2</v>
      </c>
      <c r="AY39" s="22" cm="1">
        <f t="array" ref="AY39">IF(INDEX(calc_types,1,AY$7)="INDEX",V39/V38-1,IF(INDEX(calc_types,1,AY$7)="CASH", V38/1200,V38/V39-1))</f>
        <v>-7.9208881557183641E-2</v>
      </c>
      <c r="AZ39" s="22" cm="1">
        <f t="array" ref="AZ39">IF(INDEX(calc_types,1,AZ$7)="INDEX",W39/W38-1,IF(INDEX(calc_types,1,AZ$7)="CASH", W38/1200,W38/W39-1))</f>
        <v>2.5921916666666665E-3</v>
      </c>
      <c r="BA39" s="22" cm="1">
        <f t="array" ref="BA39">IF(INDEX(calc_types,1,BA$7)="INDEX",X39/X38-1,IF(INDEX(calc_types,1,BA$7)="CASH", X38/1200,X38/X39-1))</f>
        <v>3.4243333333333335E-3</v>
      </c>
      <c r="BB39" s="22" cm="1">
        <f t="array" ref="BB39">IF(INDEX(calc_types,1,BB$7)="INDEX",Y39/Y38-1,IF(INDEX(calc_types,1,BB$7)="CASH", Y38/1200,Y38/Y39-1))</f>
        <v>4.5442499999999997E-3</v>
      </c>
      <c r="BC39" s="22" cm="1">
        <f t="array" ref="BC39">IF(INDEX(calc_types,1,BC$7)="INDEX",Z39/Z38-1,IF(INDEX(calc_types,1,BC$7)="CASH", Z38/1200,Z38/Z39-1))</f>
        <v>6.2758333333333329E-4</v>
      </c>
      <c r="BD39" s="22" cm="1">
        <f t="array" ref="BD39">IF(INDEX(calc_types,1,BD$7)="INDEX",AA39/AA38-1,IF(INDEX(calc_types,1,BD$7)="CASH", AA38/1200,AA38/AA39-1))</f>
        <v>0</v>
      </c>
      <c r="BE39" s="22" cm="1">
        <f t="array" ref="BE39">IF(INDEX(calc_types,1,BE$7)="INDEX",AB39/AB38-1,IF(INDEX(calc_types,1,BE$7)="CASH", AB38/1200,AB38/AB39-1))</f>
        <v>4.0101041995579623E-2</v>
      </c>
      <c r="BF39" s="22" cm="1">
        <f t="array" ref="BF39">IF(INDEX(calc_types,1,BF$7)="INDEX",AC39/AC38-1,IF(INDEX(calc_types,1,BF$7)="CASH", AC38/1200,AC38/AC39-1))</f>
        <v>-2.7772267407260021E-3</v>
      </c>
      <c r="BG39" s="22" cm="1">
        <f t="array" ref="BG39">IF(INDEX(calc_types,1,BG$7)="INDEX",AD39/AD38-1,IF(INDEX(calc_types,1,BG$7)="CASH", AD38/1200,AD38/AD39-1))</f>
        <v>4.0521564694082191E-2</v>
      </c>
      <c r="BH39" s="23">
        <f t="shared" si="10"/>
        <v>1.4321934074052337E-3</v>
      </c>
      <c r="BI39" s="23">
        <f t="shared" si="11"/>
        <v>4.5839673136619657E-4</v>
      </c>
      <c r="BJ39" s="23">
        <f t="shared" si="12"/>
        <v>1.7121081000561551E-3</v>
      </c>
      <c r="BK39" s="23">
        <f t="shared" si="13"/>
        <v>-1.1674578117424672E-2</v>
      </c>
      <c r="BL39" s="23">
        <f t="shared" si="14"/>
        <v>-1.8469919569955216E-2</v>
      </c>
      <c r="BM39" s="23">
        <f t="shared" si="15"/>
        <v>1.7471092963141407E-3</v>
      </c>
      <c r="BN39" s="23">
        <f t="shared" si="16"/>
        <v>-4.1034954653844432E-3</v>
      </c>
      <c r="BO39" s="23">
        <f t="shared" si="17"/>
        <v>-7.8792165292256282E-3</v>
      </c>
      <c r="BP39" s="23">
        <f t="shared" si="18"/>
        <v>-1.3675551544810336E-3</v>
      </c>
      <c r="BQ39" s="23">
        <f t="shared" si="19"/>
        <v>4.3334496108710834E-3</v>
      </c>
      <c r="BR39" s="23">
        <f t="shared" si="20"/>
        <v>8.6344015361974856E-3</v>
      </c>
      <c r="BS39" s="23">
        <f t="shared" si="21"/>
        <v>-5.0232161287659931E-3</v>
      </c>
      <c r="BT39" s="23">
        <f t="shared" si="22"/>
        <v>-4.3892222829241424E-3</v>
      </c>
      <c r="BU39" s="23">
        <f t="shared" si="23"/>
        <v>2.9991992007654214E-4</v>
      </c>
      <c r="BV39" s="23">
        <f t="shared" si="24"/>
        <v>3.9066131893847984E-4</v>
      </c>
      <c r="BW39" s="23">
        <f t="shared" si="25"/>
        <v>2.1325268397397452E-3</v>
      </c>
      <c r="BX39" s="23">
        <f t="shared" si="26"/>
        <v>-1.3992408431035143E-2</v>
      </c>
      <c r="BY39" s="23">
        <f t="shared" si="27"/>
        <v>-2.910810011100648E-2</v>
      </c>
      <c r="BZ39" s="23">
        <f t="shared" si="28"/>
        <v>-3.3900676220716526E-2</v>
      </c>
      <c r="CA39" s="23">
        <f t="shared" si="29"/>
        <v>-8.5626443268550081E-2</v>
      </c>
      <c r="CB39" s="23">
        <f t="shared" si="30"/>
        <v>1.0280629513888897E-3</v>
      </c>
      <c r="CC39" s="23">
        <f t="shared" si="31"/>
        <v>2.6597680555555561E-3</v>
      </c>
      <c r="CD39" s="23">
        <f t="shared" si="32"/>
        <v>3.0028048611111108E-3</v>
      </c>
      <c r="CE39" s="23">
        <f t="shared" si="33"/>
        <v>6.7712916666666663E-4</v>
      </c>
      <c r="CF39" s="23">
        <f t="shared" si="34"/>
        <v>0</v>
      </c>
      <c r="CG39" s="23">
        <f t="shared" si="35"/>
        <v>3.985204212603323E-2</v>
      </c>
      <c r="CH39" s="23">
        <f t="shared" si="36"/>
        <v>-1.9596008361087575E-3</v>
      </c>
      <c r="CI39" s="23">
        <f t="shared" si="37"/>
        <v>4.1240779711555847E-2</v>
      </c>
    </row>
    <row r="40" spans="1:87" x14ac:dyDescent="0.2">
      <c r="A40" s="20">
        <v>31</v>
      </c>
      <c r="B40" s="21">
        <v>39568</v>
      </c>
      <c r="C40" s="20">
        <v>196.81100000000001</v>
      </c>
      <c r="D40" s="20">
        <v>1033.778</v>
      </c>
      <c r="E40" s="20">
        <v>1521.192</v>
      </c>
      <c r="F40" s="20">
        <v>1273.4860000000001</v>
      </c>
      <c r="G40" s="20">
        <v>1410.8119999999999</v>
      </c>
      <c r="H40" s="20">
        <v>134.357</v>
      </c>
      <c r="I40" s="20">
        <v>317.19099999999997</v>
      </c>
      <c r="J40" s="20">
        <v>372.30700000000002</v>
      </c>
      <c r="K40" s="20">
        <v>99.997</v>
      </c>
      <c r="L40" s="20">
        <v>543.18299999999999</v>
      </c>
      <c r="M40" s="20">
        <v>594.48900000000003</v>
      </c>
      <c r="N40" s="20">
        <v>193.12899999999999</v>
      </c>
      <c r="O40" s="20">
        <v>193.66200000000001</v>
      </c>
      <c r="P40" s="20">
        <v>102.288</v>
      </c>
      <c r="Q40" s="20">
        <v>188.11099999999999</v>
      </c>
      <c r="R40" s="20">
        <v>236.88800000000001</v>
      </c>
      <c r="S40" s="20">
        <v>2090.7600000000002</v>
      </c>
      <c r="T40" s="20">
        <v>3825.02</v>
      </c>
      <c r="U40" s="20">
        <v>6087.3</v>
      </c>
      <c r="V40" s="20">
        <v>13849.99</v>
      </c>
      <c r="W40" s="20">
        <v>2.8025000000000002</v>
      </c>
      <c r="X40" s="20">
        <v>4.3299000000000003</v>
      </c>
      <c r="Y40" s="20">
        <v>5.3341000000000003</v>
      </c>
      <c r="Z40" s="20">
        <v>0.58889999999999998</v>
      </c>
      <c r="AA40" s="20">
        <v>1</v>
      </c>
      <c r="AB40" s="20">
        <v>0.6401</v>
      </c>
      <c r="AC40" s="20">
        <v>0.50329999999999997</v>
      </c>
      <c r="AD40" s="20">
        <v>103.92</v>
      </c>
      <c r="AE40" s="21">
        <f t="shared" si="8"/>
        <v>39568</v>
      </c>
      <c r="AF40" s="22" cm="1">
        <f t="array" ref="AF40">IF(INDEX(calc_types,1,AF$7)="INDEX",C40/C39-1,IF(INDEX(calc_types,1,AF$7)="CASH", C39/1200,C39/C40-1))</f>
        <v>3.608823828402663E-4</v>
      </c>
      <c r="AG40" s="22" cm="1">
        <f t="array" ref="AG40">IF(INDEX(calc_types,1,AG$7)="INDEX",D40/D39-1,IF(INDEX(calc_types,1,AG$7)="CASH", D39/1200,D39/D40-1))</f>
        <v>-7.7915646091355484E-3</v>
      </c>
      <c r="AH40" s="22" cm="1">
        <f t="array" ref="AH40">IF(INDEX(calc_types,1,AH$7)="INDEX",E40/E39-1,IF(INDEX(calc_types,1,AH$7)="CASH", E39/1200,E39/E40-1))</f>
        <v>-1.9242597537906914E-2</v>
      </c>
      <c r="AI40" s="22" cm="1">
        <f t="array" ref="AI40">IF(INDEX(calc_types,1,AI$7)="INDEX",F40/F39-1,IF(INDEX(calc_types,1,AI$7)="CASH", F39/1200,F39/F40-1))</f>
        <v>-7.4621185668632961E-4</v>
      </c>
      <c r="AJ40" s="22" cm="1">
        <f t="array" ref="AJ40">IF(INDEX(calc_types,1,AJ$7)="INDEX",G40/G39-1,IF(INDEX(calc_types,1,AJ$7)="CASH", G39/1200,G39/G40-1))</f>
        <v>-5.8017994787606941E-4</v>
      </c>
      <c r="AK40" s="22" cm="1">
        <f t="array" ref="AK40">IF(INDEX(calc_types,1,AK$7)="INDEX",H40/H39-1,IF(INDEX(calc_types,1,AK$7)="CASH", H39/1200,H39/H40-1))</f>
        <v>2.245330309721183E-3</v>
      </c>
      <c r="AL40" s="22" cm="1">
        <f t="array" ref="AL40">IF(INDEX(calc_types,1,AL$7)="INDEX",I40/I39-1,IF(INDEX(calc_types,1,AL$7)="CASH", I39/1200,I39/I40-1))</f>
        <v>-1.2626262626262985E-3</v>
      </c>
      <c r="AM40" s="22" cm="1">
        <f t="array" ref="AM40">IF(INDEX(calc_types,1,AM$7)="INDEX",J40/J39-1,IF(INDEX(calc_types,1,AM$7)="CASH", J39/1200,J39/J40-1))</f>
        <v>-7.5650748377292798E-3</v>
      </c>
      <c r="AN40" s="22" cm="1">
        <f t="array" ref="AN40">IF(INDEX(calc_types,1,AN$7)="INDEX",K40/K39-1,IF(INDEX(calc_types,1,AN$7)="CASH", K39/1200,K39/K40-1))</f>
        <v>-2.9999999999974492E-5</v>
      </c>
      <c r="AO40" s="22" cm="1">
        <f t="array" ref="AO40">IF(INDEX(calc_types,1,AO$7)="INDEX",L40/L39-1,IF(INDEX(calc_types,1,AO$7)="CASH", L39/1200,L39/L40-1))</f>
        <v>-7.627549062953265E-3</v>
      </c>
      <c r="AP40" s="22" cm="1">
        <f t="array" ref="AP40">IF(INDEX(calc_types,1,AP$7)="INDEX",M40/M39-1,IF(INDEX(calc_types,1,AP$7)="CASH", M39/1200,M39/M40-1))</f>
        <v>-1.3071852022783603E-2</v>
      </c>
      <c r="AQ40" s="22" cm="1">
        <f t="array" ref="AQ40">IF(INDEX(calc_types,1,AQ$7)="INDEX",N40/N39-1,IF(INDEX(calc_types,1,AQ$7)="CASH", N39/1200,N39/N40-1))</f>
        <v>-9.0014122905490712E-4</v>
      </c>
      <c r="AR40" s="22" cm="1">
        <f t="array" ref="AR40">IF(INDEX(calc_types,1,AR$7)="INDEX",O40/O39-1,IF(INDEX(calc_types,1,AR$7)="CASH", O39/1200,O39/O40-1))</f>
        <v>-5.1217770562881348E-3</v>
      </c>
      <c r="AS40" s="22" cm="1">
        <f t="array" ref="AS40">IF(INDEX(calc_types,1,AS$7)="INDEX",P40/P39-1,IF(INDEX(calc_types,1,AS$7)="CASH", P39/1200,P39/P40-1))</f>
        <v>-3.9103742228152605E-5</v>
      </c>
      <c r="AT40" s="22" cm="1">
        <f t="array" ref="AT40">IF(INDEX(calc_types,1,AT$7)="INDEX",Q40/Q39-1,IF(INDEX(calc_types,1,AT$7)="CASH", Q39/1200,Q39/Q40-1))</f>
        <v>-4.0660952249853555E-3</v>
      </c>
      <c r="AU40" s="22" cm="1">
        <f t="array" ref="AU40">IF(INDEX(calc_types,1,AU$7)="INDEX",R40/R39-1,IF(INDEX(calc_types,1,AU$7)="CASH", R39/1200,R39/R40-1))</f>
        <v>-1.330378787247688E-2</v>
      </c>
      <c r="AV40" s="22" cm="1">
        <f t="array" ref="AV40">IF(INDEX(calc_types,1,AV$7)="INDEX",S40/S39-1,IF(INDEX(calc_types,1,AV$7)="CASH", S39/1200,S39/S40-1))</f>
        <v>4.8357334830919863E-2</v>
      </c>
      <c r="AW40" s="22" cm="1">
        <f t="array" ref="AW40">IF(INDEX(calc_types,1,AW$7)="INDEX",T40/T39-1,IF(INDEX(calc_types,1,AW$7)="CASH", T39/1200,T39/T40-1))</f>
        <v>5.4287966571666457E-2</v>
      </c>
      <c r="AX40" s="22" cm="1">
        <f t="array" ref="AX40">IF(INDEX(calc_types,1,AX$7)="INDEX",U40/U39-1,IF(INDEX(calc_types,1,AX$7)="CASH", U39/1200,U39/U40-1))</f>
        <v>6.7554059030883407E-2</v>
      </c>
      <c r="AY40" s="22" cm="1">
        <f t="array" ref="AY40">IF(INDEX(calc_types,1,AY$7)="INDEX",V40/V39-1,IF(INDEX(calc_types,1,AY$7)="CASH", V39/1200,V39/V40-1))</f>
        <v>0.10573995212980836</v>
      </c>
      <c r="AZ40" s="22" cm="1">
        <f t="array" ref="AZ40">IF(INDEX(calc_types,1,AZ$7)="INDEX",W40/W39-1,IF(INDEX(calc_types,1,AZ$7)="CASH", W39/1200,W39/W40-1))</f>
        <v>2.2526083333333333E-3</v>
      </c>
      <c r="BA40" s="22" cm="1">
        <f t="array" ref="BA40">IF(INDEX(calc_types,1,BA$7)="INDEX",X40/X39-1,IF(INDEX(calc_types,1,BA$7)="CASH", X39/1200,X39/X40-1))</f>
        <v>3.2631666666666668E-3</v>
      </c>
      <c r="BB40" s="22" cm="1">
        <f t="array" ref="BB40">IF(INDEX(calc_types,1,BB$7)="INDEX",Y40/Y39-1,IF(INDEX(calc_types,1,BB$7)="CASH", Y39/1200,Y39/Y40-1))</f>
        <v>4.4730833333333333E-3</v>
      </c>
      <c r="BC40" s="22" cm="1">
        <f t="array" ref="BC40">IF(INDEX(calc_types,1,BC$7)="INDEX",Z40/Z39-1,IF(INDEX(calc_types,1,BC$7)="CASH", Z39/1200,Z39/Z40-1))</f>
        <v>2.9425000000000002E-4</v>
      </c>
      <c r="BD40" s="22" cm="1">
        <f t="array" ref="BD40">IF(INDEX(calc_types,1,BD$7)="INDEX",AA40/AA39-1,IF(INDEX(calc_types,1,BD$7)="CASH", AA39/1200,AA39/AA40-1))</f>
        <v>0</v>
      </c>
      <c r="BE40" s="22" cm="1">
        <f t="array" ref="BE40">IF(INDEX(calc_types,1,BE$7)="INDEX",AB40/AB39-1,IF(INDEX(calc_types,1,BE$7)="CASH", AB39/1200,AB39/AB40-1))</f>
        <v>-1.0467114513357356E-2</v>
      </c>
      <c r="BF40" s="22" cm="1">
        <f t="array" ref="BF40">IF(INDEX(calc_types,1,BF$7)="INDEX",AC40/AC39-1,IF(INDEX(calc_types,1,BF$7)="CASH", AC39/1200,AC39/AC40-1))</f>
        <v>1.5895092390225685E-3</v>
      </c>
      <c r="BG40" s="22" cm="1">
        <f t="array" ref="BG40">IF(INDEX(calc_types,1,BG$7)="INDEX",AD40/AD39-1,IF(INDEX(calc_types,1,BG$7)="CASH", AD39/1200,AD39/AD40-1))</f>
        <v>-4.0608160123171699E-2</v>
      </c>
      <c r="BH40" s="23">
        <f t="shared" si="10"/>
        <v>-1.1739202027805781E-3</v>
      </c>
      <c r="BI40" s="23">
        <f t="shared" si="11"/>
        <v>-9.5436376939868825E-3</v>
      </c>
      <c r="BJ40" s="23">
        <f t="shared" si="12"/>
        <v>-2.1650452614546921E-2</v>
      </c>
      <c r="BK40" s="23">
        <f t="shared" si="13"/>
        <v>-3.3962083699189396E-3</v>
      </c>
      <c r="BL40" s="23">
        <f t="shared" si="14"/>
        <v>-3.9600146134281759E-3</v>
      </c>
      <c r="BM40" s="23">
        <f t="shared" si="15"/>
        <v>1.5022172807807918E-3</v>
      </c>
      <c r="BN40" s="23">
        <f t="shared" si="16"/>
        <v>-2.1271943402431993E-3</v>
      </c>
      <c r="BO40" s="23">
        <f t="shared" si="17"/>
        <v>-8.8874526318210006E-3</v>
      </c>
      <c r="BP40" s="23">
        <f t="shared" si="18"/>
        <v>-1.397555154481008E-3</v>
      </c>
      <c r="BQ40" s="23">
        <f t="shared" si="19"/>
        <v>-9.3152506756108248E-3</v>
      </c>
      <c r="BR40" s="23">
        <f t="shared" si="20"/>
        <v>-1.5234038670749076E-2</v>
      </c>
      <c r="BS40" s="23">
        <f t="shared" si="21"/>
        <v>-3.6832070509615882E-3</v>
      </c>
      <c r="BT40" s="23">
        <f t="shared" si="22"/>
        <v>-8.4128482356731083E-3</v>
      </c>
      <c r="BU40" s="23">
        <f t="shared" si="23"/>
        <v>-1.0102431894893812E-4</v>
      </c>
      <c r="BV40" s="23">
        <f t="shared" si="24"/>
        <v>-4.2051538431161712E-3</v>
      </c>
      <c r="BW40" s="23">
        <f t="shared" si="25"/>
        <v>-1.36431805283318E-2</v>
      </c>
      <c r="BX40" s="23">
        <f t="shared" si="26"/>
        <v>3.9175401658871976E-2</v>
      </c>
      <c r="BY40" s="23">
        <f t="shared" si="27"/>
        <v>5.1073274971869559E-2</v>
      </c>
      <c r="BZ40" s="23">
        <f t="shared" si="28"/>
        <v>6.4617133808586413E-2</v>
      </c>
      <c r="CA40" s="23">
        <f t="shared" si="29"/>
        <v>9.9322390418441917E-2</v>
      </c>
      <c r="CB40" s="23">
        <f t="shared" si="30"/>
        <v>6.8847961805555647E-4</v>
      </c>
      <c r="CC40" s="23">
        <f t="shared" si="31"/>
        <v>2.4986013888888894E-3</v>
      </c>
      <c r="CD40" s="23">
        <f t="shared" si="32"/>
        <v>2.9316381944444444E-3</v>
      </c>
      <c r="CE40" s="23">
        <f t="shared" si="33"/>
        <v>3.4379583333333331E-4</v>
      </c>
      <c r="CF40" s="23">
        <f t="shared" si="34"/>
        <v>0</v>
      </c>
      <c r="CG40" s="23">
        <f t="shared" si="35"/>
        <v>-1.0716114382903746E-2</v>
      </c>
      <c r="CH40" s="23">
        <f t="shared" si="36"/>
        <v>2.4071351436398131E-3</v>
      </c>
      <c r="CI40" s="23">
        <f t="shared" si="37"/>
        <v>-3.9888945105698043E-2</v>
      </c>
    </row>
    <row r="41" spans="1:87" x14ac:dyDescent="0.2">
      <c r="A41" s="20">
        <v>32</v>
      </c>
      <c r="B41" s="21">
        <v>39599</v>
      </c>
      <c r="C41" s="20">
        <v>196.80600000000001</v>
      </c>
      <c r="D41" s="20">
        <v>1030.0170000000001</v>
      </c>
      <c r="E41" s="20">
        <v>1503.6610000000001</v>
      </c>
      <c r="F41" s="20">
        <v>1275.645</v>
      </c>
      <c r="G41" s="20">
        <v>1405.0260000000001</v>
      </c>
      <c r="H41" s="20">
        <v>134.70099999999999</v>
      </c>
      <c r="I41" s="20">
        <v>315.673</v>
      </c>
      <c r="J41" s="20">
        <v>367.93400000000003</v>
      </c>
      <c r="K41" s="20">
        <v>99.971000000000004</v>
      </c>
      <c r="L41" s="20">
        <v>538.21799999999996</v>
      </c>
      <c r="M41" s="20">
        <v>585.17999999999995</v>
      </c>
      <c r="N41" s="20">
        <v>192.53800000000001</v>
      </c>
      <c r="O41" s="20">
        <v>191.90199999999999</v>
      </c>
      <c r="P41" s="20">
        <v>102.32</v>
      </c>
      <c r="Q41" s="20">
        <v>187.94</v>
      </c>
      <c r="R41" s="20">
        <v>235.61500000000001</v>
      </c>
      <c r="S41" s="20">
        <v>2116.41</v>
      </c>
      <c r="T41" s="20">
        <v>3777.85</v>
      </c>
      <c r="U41" s="20">
        <v>6053.5</v>
      </c>
      <c r="V41" s="20">
        <v>14338.54</v>
      </c>
      <c r="W41" s="20">
        <v>2.4575</v>
      </c>
      <c r="X41" s="20">
        <v>4.3361000000000001</v>
      </c>
      <c r="Y41" s="20">
        <v>5.4542999999999999</v>
      </c>
      <c r="Z41" s="20">
        <v>0.70220000000000005</v>
      </c>
      <c r="AA41" s="20">
        <v>1</v>
      </c>
      <c r="AB41" s="20">
        <v>0.64290000000000003</v>
      </c>
      <c r="AC41" s="20">
        <v>0.50449999999999995</v>
      </c>
      <c r="AD41" s="20">
        <v>105.52</v>
      </c>
      <c r="AE41" s="21">
        <f t="shared" si="8"/>
        <v>39599</v>
      </c>
      <c r="AF41" s="22" cm="1">
        <f t="array" ref="AF41">IF(INDEX(calc_types,1,AF$7)="INDEX",C41/C40-1,IF(INDEX(calc_types,1,AF$7)="CASH", C40/1200,C40/C41-1))</f>
        <v>-2.5405084065455164E-5</v>
      </c>
      <c r="AG41" s="22" cm="1">
        <f t="array" ref="AG41">IF(INDEX(calc_types,1,AG$7)="INDEX",D41/D40-1,IF(INDEX(calc_types,1,AG$7)="CASH", D40/1200,D40/D41-1))</f>
        <v>-3.6381118576714888E-3</v>
      </c>
      <c r="AH41" s="22" cm="1">
        <f t="array" ref="AH41">IF(INDEX(calc_types,1,AH$7)="INDEX",E41/E40-1,IF(INDEX(calc_types,1,AH$7)="CASH", E40/1200,E40/E41-1))</f>
        <v>-1.1524514985616463E-2</v>
      </c>
      <c r="AI41" s="22" cm="1">
        <f t="array" ref="AI41">IF(INDEX(calc_types,1,AI$7)="INDEX",F41/F40-1,IF(INDEX(calc_types,1,AI$7)="CASH", F40/1200,F40/F41-1))</f>
        <v>1.6953464741660262E-3</v>
      </c>
      <c r="AJ41" s="22" cm="1">
        <f t="array" ref="AJ41">IF(INDEX(calc_types,1,AJ$7)="INDEX",G41/G40-1,IF(INDEX(calc_types,1,AJ$7)="CASH", G40/1200,G40/G41-1))</f>
        <v>-4.1011842825265932E-3</v>
      </c>
      <c r="AK41" s="22" cm="1">
        <f t="array" ref="AK41">IF(INDEX(calc_types,1,AK$7)="INDEX",H41/H40-1,IF(INDEX(calc_types,1,AK$7)="CASH", H40/1200,H40/H41-1))</f>
        <v>2.5603429668716871E-3</v>
      </c>
      <c r="AL41" s="22" cm="1">
        <f t="array" ref="AL41">IF(INDEX(calc_types,1,AL$7)="INDEX",I41/I40-1,IF(INDEX(calc_types,1,AL$7)="CASH", I40/1200,I40/I41-1))</f>
        <v>-4.7857599994954869E-3</v>
      </c>
      <c r="AM41" s="22" cm="1">
        <f t="array" ref="AM41">IF(INDEX(calc_types,1,AM$7)="INDEX",J41/J40-1,IF(INDEX(calc_types,1,AM$7)="CASH", J40/1200,J40/J41-1))</f>
        <v>-1.1745682998170803E-2</v>
      </c>
      <c r="AN41" s="22" cm="1">
        <f t="array" ref="AN41">IF(INDEX(calc_types,1,AN$7)="INDEX",K41/K40-1,IF(INDEX(calc_types,1,AN$7)="CASH", K40/1200,K40/K41-1))</f>
        <v>-2.6000780023394121E-4</v>
      </c>
      <c r="AO41" s="22" cm="1">
        <f t="array" ref="AO41">IF(INDEX(calc_types,1,AO$7)="INDEX",L41/L40-1,IF(INDEX(calc_types,1,AO$7)="CASH", L40/1200,L40/L41-1))</f>
        <v>-9.1405658866349215E-3</v>
      </c>
      <c r="AP41" s="22" cm="1">
        <f t="array" ref="AP41">IF(INDEX(calc_types,1,AP$7)="INDEX",M41/M40-1,IF(INDEX(calc_types,1,AP$7)="CASH", M40/1200,M40/M41-1))</f>
        <v>-1.5658826319747021E-2</v>
      </c>
      <c r="AQ41" s="22" cm="1">
        <f t="array" ref="AQ41">IF(INDEX(calc_types,1,AQ$7)="INDEX",N41/N40-1,IF(INDEX(calc_types,1,AQ$7)="CASH", N40/1200,N40/N41-1))</f>
        <v>-3.0601307934073896E-3</v>
      </c>
      <c r="AR41" s="22" cm="1">
        <f t="array" ref="AR41">IF(INDEX(calc_types,1,AR$7)="INDEX",O41/O40-1,IF(INDEX(calc_types,1,AR$7)="CASH", O40/1200,O40/O41-1))</f>
        <v>-9.087998678109388E-3</v>
      </c>
      <c r="AS41" s="22" cm="1">
        <f t="array" ref="AS41">IF(INDEX(calc_types,1,AS$7)="INDEX",P41/P40-1,IF(INDEX(calc_types,1,AS$7)="CASH", P40/1200,P40/P41-1))</f>
        <v>3.1284217112470536E-4</v>
      </c>
      <c r="AT41" s="22" cm="1">
        <f t="array" ref="AT41">IF(INDEX(calc_types,1,AT$7)="INDEX",Q41/Q40-1,IF(INDEX(calc_types,1,AT$7)="CASH", Q40/1200,Q40/Q41-1))</f>
        <v>-9.0903774898853928E-4</v>
      </c>
      <c r="AU41" s="22" cm="1">
        <f t="array" ref="AU41">IF(INDEX(calc_types,1,AU$7)="INDEX",R41/R40-1,IF(INDEX(calc_types,1,AU$7)="CASH", R40/1200,R40/R41-1))</f>
        <v>-5.3738475566512678E-3</v>
      </c>
      <c r="AV41" s="22" cm="1">
        <f t="array" ref="AV41">IF(INDEX(calc_types,1,AV$7)="INDEX",S41/S40-1,IF(INDEX(calc_types,1,AV$7)="CASH", S40/1200,S40/S41-1))</f>
        <v>1.2268266085059709E-2</v>
      </c>
      <c r="AW41" s="22" cm="1">
        <f t="array" ref="AW41">IF(INDEX(calc_types,1,AW$7)="INDEX",T41/T40-1,IF(INDEX(calc_types,1,AW$7)="CASH", T40/1200,T40/T41-1))</f>
        <v>-1.233196166294559E-2</v>
      </c>
      <c r="AX41" s="22" cm="1">
        <f t="array" ref="AX41">IF(INDEX(calc_types,1,AX$7)="INDEX",U41/U40-1,IF(INDEX(calc_types,1,AX$7)="CASH", U40/1200,U40/U41-1))</f>
        <v>-5.5525438207415512E-3</v>
      </c>
      <c r="AY41" s="22" cm="1">
        <f t="array" ref="AY41">IF(INDEX(calc_types,1,AY$7)="INDEX",V41/V40-1,IF(INDEX(calc_types,1,AY$7)="CASH", V40/1200,V40/V41-1))</f>
        <v>3.5274393699923356E-2</v>
      </c>
      <c r="AZ41" s="22" cm="1">
        <f t="array" ref="AZ41">IF(INDEX(calc_types,1,AZ$7)="INDEX",W41/W40-1,IF(INDEX(calc_types,1,AZ$7)="CASH", W40/1200,W40/W41-1))</f>
        <v>2.3354166666666666E-3</v>
      </c>
      <c r="BA41" s="22" cm="1">
        <f t="array" ref="BA41">IF(INDEX(calc_types,1,BA$7)="INDEX",X41/X40-1,IF(INDEX(calc_types,1,BA$7)="CASH", X40/1200,X40/X41-1))</f>
        <v>3.6082500000000003E-3</v>
      </c>
      <c r="BB41" s="22" cm="1">
        <f t="array" ref="BB41">IF(INDEX(calc_types,1,BB$7)="INDEX",Y41/Y40-1,IF(INDEX(calc_types,1,BB$7)="CASH", Y40/1200,Y40/Y41-1))</f>
        <v>4.4450833333333339E-3</v>
      </c>
      <c r="BC41" s="22" cm="1">
        <f t="array" ref="BC41">IF(INDEX(calc_types,1,BC$7)="INDEX",Z41/Z40-1,IF(INDEX(calc_types,1,BC$7)="CASH", Z40/1200,Z40/Z41-1))</f>
        <v>4.9074999999999998E-4</v>
      </c>
      <c r="BD41" s="22" cm="1">
        <f t="array" ref="BD41">IF(INDEX(calc_types,1,BD$7)="INDEX",AA41/AA40-1,IF(INDEX(calc_types,1,BD$7)="CASH", AA40/1200,AA40/AA41-1))</f>
        <v>0</v>
      </c>
      <c r="BE41" s="22" cm="1">
        <f t="array" ref="BE41">IF(INDEX(calc_types,1,BE$7)="INDEX",AB41/AB40-1,IF(INDEX(calc_types,1,BE$7)="CASH", AB40/1200,AB40/AB41-1))</f>
        <v>-4.3552652045419915E-3</v>
      </c>
      <c r="BF41" s="22" cm="1">
        <f t="array" ref="BF41">IF(INDEX(calc_types,1,BF$7)="INDEX",AC41/AC40-1,IF(INDEX(calc_types,1,BF$7)="CASH", AC40/1200,AC40/AC41-1))</f>
        <v>-2.3785926660059298E-3</v>
      </c>
      <c r="BG41" s="22" cm="1">
        <f t="array" ref="BG41">IF(INDEX(calc_types,1,BG$7)="INDEX",AD41/AD40-1,IF(INDEX(calc_types,1,BG$7)="CASH", AD40/1200,AD40/AD41-1))</f>
        <v>-1.5163002274450332E-2</v>
      </c>
      <c r="BH41" s="23">
        <f t="shared" si="10"/>
        <v>-1.5602076696862996E-3</v>
      </c>
      <c r="BI41" s="23">
        <f t="shared" si="11"/>
        <v>-5.3901849425228229E-3</v>
      </c>
      <c r="BJ41" s="23">
        <f t="shared" si="12"/>
        <v>-1.393237006225647E-2</v>
      </c>
      <c r="BK41" s="23">
        <f t="shared" si="13"/>
        <v>-9.5465003906658377E-4</v>
      </c>
      <c r="BL41" s="23">
        <f t="shared" si="14"/>
        <v>-7.4810189480786996E-3</v>
      </c>
      <c r="BM41" s="23">
        <f t="shared" si="15"/>
        <v>1.8172299379312958E-3</v>
      </c>
      <c r="BN41" s="23">
        <f t="shared" si="16"/>
        <v>-5.6503280771123873E-3</v>
      </c>
      <c r="BO41" s="23">
        <f t="shared" si="17"/>
        <v>-1.3068060792262524E-2</v>
      </c>
      <c r="BP41" s="23">
        <f t="shared" si="18"/>
        <v>-1.6275629547149748E-3</v>
      </c>
      <c r="BQ41" s="23">
        <f t="shared" si="19"/>
        <v>-1.0828267499292481E-2</v>
      </c>
      <c r="BR41" s="23">
        <f t="shared" si="20"/>
        <v>-1.7821012967712494E-2</v>
      </c>
      <c r="BS41" s="23">
        <f t="shared" si="21"/>
        <v>-5.8431966153140707E-3</v>
      </c>
      <c r="BT41" s="23">
        <f t="shared" si="22"/>
        <v>-1.2379069857494361E-2</v>
      </c>
      <c r="BU41" s="23">
        <f t="shared" si="23"/>
        <v>2.5092159440391983E-4</v>
      </c>
      <c r="BV41" s="23">
        <f t="shared" si="24"/>
        <v>-1.0480963671193545E-3</v>
      </c>
      <c r="BW41" s="23">
        <f t="shared" si="25"/>
        <v>-5.7132402125061885E-3</v>
      </c>
      <c r="BX41" s="23">
        <f t="shared" si="26"/>
        <v>3.0863329130118231E-3</v>
      </c>
      <c r="BY41" s="23">
        <f t="shared" si="27"/>
        <v>-1.5546653262742486E-2</v>
      </c>
      <c r="BZ41" s="23">
        <f t="shared" si="28"/>
        <v>-8.4894690430385496E-3</v>
      </c>
      <c r="CA41" s="23">
        <f t="shared" si="29"/>
        <v>2.8856831988556909E-2</v>
      </c>
      <c r="CB41" s="23">
        <f t="shared" si="30"/>
        <v>7.7128795138888982E-4</v>
      </c>
      <c r="CC41" s="23">
        <f t="shared" si="31"/>
        <v>2.843684722222223E-3</v>
      </c>
      <c r="CD41" s="23">
        <f t="shared" si="32"/>
        <v>2.903638194444445E-3</v>
      </c>
      <c r="CE41" s="23">
        <f t="shared" si="33"/>
        <v>5.4029583333333332E-4</v>
      </c>
      <c r="CF41" s="23">
        <f t="shared" si="34"/>
        <v>0</v>
      </c>
      <c r="CG41" s="23">
        <f t="shared" si="35"/>
        <v>-4.604265074088381E-3</v>
      </c>
      <c r="CH41" s="23">
        <f t="shared" si="36"/>
        <v>-1.5609667613886852E-3</v>
      </c>
      <c r="CI41" s="23">
        <f t="shared" si="37"/>
        <v>-1.4443787256976676E-2</v>
      </c>
    </row>
    <row r="42" spans="1:87" x14ac:dyDescent="0.2">
      <c r="A42" s="20">
        <v>33</v>
      </c>
      <c r="B42" s="21">
        <v>39629</v>
      </c>
      <c r="C42" s="20">
        <v>197.053</v>
      </c>
      <c r="D42" s="20">
        <v>1032.982</v>
      </c>
      <c r="E42" s="20">
        <v>1511.664</v>
      </c>
      <c r="F42" s="20">
        <v>1276.6220000000001</v>
      </c>
      <c r="G42" s="20">
        <v>1400.3130000000001</v>
      </c>
      <c r="H42" s="20">
        <v>135.03100000000001</v>
      </c>
      <c r="I42" s="20">
        <v>315.04000000000002</v>
      </c>
      <c r="J42" s="20">
        <v>364.923</v>
      </c>
      <c r="K42" s="20">
        <v>100.30200000000001</v>
      </c>
      <c r="L42" s="20">
        <v>538.72900000000004</v>
      </c>
      <c r="M42" s="20">
        <v>583.55399999999997</v>
      </c>
      <c r="N42" s="20">
        <v>192.917</v>
      </c>
      <c r="O42" s="20">
        <v>190.72300000000001</v>
      </c>
      <c r="P42" s="20">
        <v>102.39100000000001</v>
      </c>
      <c r="Q42" s="20">
        <v>188.48599999999999</v>
      </c>
      <c r="R42" s="20">
        <v>237.54300000000001</v>
      </c>
      <c r="S42" s="20">
        <v>1936.94</v>
      </c>
      <c r="T42" s="20">
        <v>3352.81</v>
      </c>
      <c r="U42" s="20">
        <v>5625.9</v>
      </c>
      <c r="V42" s="20">
        <v>13481.38</v>
      </c>
      <c r="W42" s="20">
        <v>2.4624999999999999</v>
      </c>
      <c r="X42" s="20">
        <v>4.5393999999999997</v>
      </c>
      <c r="Y42" s="20">
        <v>5.5274999999999999</v>
      </c>
      <c r="Z42" s="20">
        <v>0.84299999999999997</v>
      </c>
      <c r="AA42" s="20">
        <v>1</v>
      </c>
      <c r="AB42" s="20">
        <v>0.63470000000000004</v>
      </c>
      <c r="AC42" s="20">
        <v>0.50190000000000001</v>
      </c>
      <c r="AD42" s="20">
        <v>106.21</v>
      </c>
      <c r="AE42" s="21">
        <f t="shared" si="8"/>
        <v>39629</v>
      </c>
      <c r="AF42" s="22" cm="1">
        <f t="array" ref="AF42">IF(INDEX(calc_types,1,AF$7)="INDEX",C42/C41-1,IF(INDEX(calc_types,1,AF$7)="CASH", C41/1200,C41/C42-1))</f>
        <v>1.2550430373057253E-3</v>
      </c>
      <c r="AG42" s="22" cm="1">
        <f t="array" ref="AG42">IF(INDEX(calc_types,1,AG$7)="INDEX",D42/D41-1,IF(INDEX(calc_types,1,AG$7)="CASH", D41/1200,D41/D42-1))</f>
        <v>2.8785932659363134E-3</v>
      </c>
      <c r="AH42" s="22" cm="1">
        <f t="array" ref="AH42">IF(INDEX(calc_types,1,AH$7)="INDEX",E42/E41-1,IF(INDEX(calc_types,1,AH$7)="CASH", E41/1200,E41/E42-1))</f>
        <v>5.3223432675315596E-3</v>
      </c>
      <c r="AI42" s="22" cm="1">
        <f t="array" ref="AI42">IF(INDEX(calc_types,1,AI$7)="INDEX",F42/F41-1,IF(INDEX(calc_types,1,AI$7)="CASH", F41/1200,F41/F42-1))</f>
        <v>7.6588706105540361E-4</v>
      </c>
      <c r="AJ42" s="22" cm="1">
        <f t="array" ref="AJ42">IF(INDEX(calc_types,1,AJ$7)="INDEX",G42/G41-1,IF(INDEX(calc_types,1,AJ$7)="CASH", G41/1200,G41/G42-1))</f>
        <v>-3.3543863245235617E-3</v>
      </c>
      <c r="AK42" s="22" cm="1">
        <f t="array" ref="AK42">IF(INDEX(calc_types,1,AK$7)="INDEX",H42/H41-1,IF(INDEX(calc_types,1,AK$7)="CASH", H41/1200,H41/H42-1))</f>
        <v>2.4498704538200577E-3</v>
      </c>
      <c r="AL42" s="22" cm="1">
        <f t="array" ref="AL42">IF(INDEX(calc_types,1,AL$7)="INDEX",I42/I41-1,IF(INDEX(calc_types,1,AL$7)="CASH", I41/1200,I41/I42-1))</f>
        <v>-2.0052395992053995E-3</v>
      </c>
      <c r="AM42" s="22" cm="1">
        <f t="array" ref="AM42">IF(INDEX(calc_types,1,AM$7)="INDEX",J42/J41-1,IF(INDEX(calc_types,1,AM$7)="CASH", J41/1200,J41/J42-1))</f>
        <v>-8.1835329162296411E-3</v>
      </c>
      <c r="AN42" s="22" cm="1">
        <f t="array" ref="AN42">IF(INDEX(calc_types,1,AN$7)="INDEX",K42/K41-1,IF(INDEX(calc_types,1,AN$7)="CASH", K41/1200,K41/K42-1))</f>
        <v>3.3109601784517828E-3</v>
      </c>
      <c r="AO42" s="22" cm="1">
        <f t="array" ref="AO42">IF(INDEX(calc_types,1,AO$7)="INDEX",L42/L41-1,IF(INDEX(calc_types,1,AO$7)="CASH", L41/1200,L41/L42-1))</f>
        <v>9.4942941336051412E-4</v>
      </c>
      <c r="AP42" s="22" cm="1">
        <f t="array" ref="AP42">IF(INDEX(calc_types,1,AP$7)="INDEX",M42/M41-1,IF(INDEX(calc_types,1,AP$7)="CASH", M41/1200,M41/M42-1))</f>
        <v>-2.7786322157284937E-3</v>
      </c>
      <c r="AQ42" s="22" cm="1">
        <f t="array" ref="AQ42">IF(INDEX(calc_types,1,AQ$7)="INDEX",N42/N41-1,IF(INDEX(calc_types,1,AQ$7)="CASH", N41/1200,N41/N42-1))</f>
        <v>1.9684425931503213E-3</v>
      </c>
      <c r="AR42" s="22" cm="1">
        <f t="array" ref="AR42">IF(INDEX(calc_types,1,AR$7)="INDEX",O42/O41-1,IF(INDEX(calc_types,1,AR$7)="CASH", O41/1200,O41/O42-1))</f>
        <v>-6.1437608779479902E-3</v>
      </c>
      <c r="AS42" s="22" cm="1">
        <f t="array" ref="AS42">IF(INDEX(calc_types,1,AS$7)="INDEX",P42/P41-1,IF(INDEX(calc_types,1,AS$7)="CASH", P41/1200,P41/P42-1))</f>
        <v>6.9390148553560849E-4</v>
      </c>
      <c r="AT42" s="22" cm="1">
        <f t="array" ref="AT42">IF(INDEX(calc_types,1,AT$7)="INDEX",Q42/Q41-1,IF(INDEX(calc_types,1,AT$7)="CASH", Q41/1200,Q41/Q42-1))</f>
        <v>2.9051825050547819E-3</v>
      </c>
      <c r="AU42" s="22" cm="1">
        <f t="array" ref="AU42">IF(INDEX(calc_types,1,AU$7)="INDEX",R42/R41-1,IF(INDEX(calc_types,1,AU$7)="CASH", R41/1200,R41/R42-1))</f>
        <v>8.1828406510620066E-3</v>
      </c>
      <c r="AV42" s="22" cm="1">
        <f t="array" ref="AV42">IF(INDEX(calc_types,1,AV$7)="INDEX",S42/S41-1,IF(INDEX(calc_types,1,AV$7)="CASH", S41/1200,S41/S42-1))</f>
        <v>-8.4799259122759651E-2</v>
      </c>
      <c r="AW42" s="22" cm="1">
        <f t="array" ref="AW42">IF(INDEX(calc_types,1,AW$7)="INDEX",T42/T41-1,IF(INDEX(calc_types,1,AW$7)="CASH", T41/1200,T41/T42-1))</f>
        <v>-0.11250843733869798</v>
      </c>
      <c r="AX42" s="22" cm="1">
        <f t="array" ref="AX42">IF(INDEX(calc_types,1,AX$7)="INDEX",U42/U41-1,IF(INDEX(calc_types,1,AX$7)="CASH", U41/1200,U41/U42-1))</f>
        <v>-7.063682167341212E-2</v>
      </c>
      <c r="AY42" s="22" cm="1">
        <f t="array" ref="AY42">IF(INDEX(calc_types,1,AY$7)="INDEX",V42/V41-1,IF(INDEX(calc_types,1,AY$7)="CASH", V41/1200,V41/V42-1))</f>
        <v>-5.9780144979893479E-2</v>
      </c>
      <c r="AZ42" s="22" cm="1">
        <f t="array" ref="AZ42">IF(INDEX(calc_types,1,AZ$7)="INDEX",W42/W41-1,IF(INDEX(calc_types,1,AZ$7)="CASH", W41/1200,W41/W42-1))</f>
        <v>2.0479166666666666E-3</v>
      </c>
      <c r="BA42" s="22" cm="1">
        <f t="array" ref="BA42">IF(INDEX(calc_types,1,BA$7)="INDEX",X42/X41-1,IF(INDEX(calc_types,1,BA$7)="CASH", X41/1200,X41/X42-1))</f>
        <v>3.6134166666666667E-3</v>
      </c>
      <c r="BB42" s="22" cm="1">
        <f t="array" ref="BB42">IF(INDEX(calc_types,1,BB$7)="INDEX",Y42/Y41-1,IF(INDEX(calc_types,1,BB$7)="CASH", Y41/1200,Y41/Y42-1))</f>
        <v>4.5452499999999998E-3</v>
      </c>
      <c r="BC42" s="22" cm="1">
        <f t="array" ref="BC42">IF(INDEX(calc_types,1,BC$7)="INDEX",Z42/Z41-1,IF(INDEX(calc_types,1,BC$7)="CASH", Z41/1200,Z41/Z42-1))</f>
        <v>5.8516666666666667E-4</v>
      </c>
      <c r="BD42" s="22" cm="1">
        <f t="array" ref="BD42">IF(INDEX(calc_types,1,BD$7)="INDEX",AA42/AA41-1,IF(INDEX(calc_types,1,BD$7)="CASH", AA41/1200,AA41/AA42-1))</f>
        <v>0</v>
      </c>
      <c r="BE42" s="22" cm="1">
        <f t="array" ref="BE42">IF(INDEX(calc_types,1,BE$7)="INDEX",AB42/AB41-1,IF(INDEX(calc_types,1,BE$7)="CASH", AB41/1200,AB41/AB42-1))</f>
        <v>1.2919489522609018E-2</v>
      </c>
      <c r="BF42" s="22" cm="1">
        <f t="array" ref="BF42">IF(INDEX(calc_types,1,BF$7)="INDEX",AC42/AC41-1,IF(INDEX(calc_types,1,BF$7)="CASH", AC41/1200,AC41/AC42-1))</f>
        <v>5.1803148037457003E-3</v>
      </c>
      <c r="BG42" s="22" cm="1">
        <f t="array" ref="BG42">IF(INDEX(calc_types,1,BG$7)="INDEX",AD42/AD41-1,IF(INDEX(calc_types,1,BG$7)="CASH", AD41/1200,AD41/AD42-1))</f>
        <v>-6.4965634121080251E-3</v>
      </c>
      <c r="BH42" s="23">
        <f t="shared" si="10"/>
        <v>-2.7975954831511909E-4</v>
      </c>
      <c r="BI42" s="23">
        <f t="shared" si="11"/>
        <v>1.1265201810849793E-3</v>
      </c>
      <c r="BJ42" s="23">
        <f t="shared" si="12"/>
        <v>2.9144881908915528E-3</v>
      </c>
      <c r="BK42" s="23">
        <f t="shared" si="13"/>
        <v>-1.8841094521772064E-3</v>
      </c>
      <c r="BL42" s="23">
        <f t="shared" si="14"/>
        <v>-6.7342209900756681E-3</v>
      </c>
      <c r="BM42" s="23">
        <f t="shared" si="15"/>
        <v>1.7067574248796665E-3</v>
      </c>
      <c r="BN42" s="23">
        <f t="shared" si="16"/>
        <v>-2.8698076768223003E-3</v>
      </c>
      <c r="BO42" s="23">
        <f t="shared" si="17"/>
        <v>-9.5059107103213619E-3</v>
      </c>
      <c r="BP42" s="23">
        <f t="shared" si="18"/>
        <v>1.9434050239707493E-3</v>
      </c>
      <c r="BQ42" s="23">
        <f t="shared" si="19"/>
        <v>-7.3827219929704512E-4</v>
      </c>
      <c r="BR42" s="23">
        <f t="shared" si="20"/>
        <v>-4.9408188636939658E-3</v>
      </c>
      <c r="BS42" s="23">
        <f t="shared" si="21"/>
        <v>-8.1462322875635977E-4</v>
      </c>
      <c r="BT42" s="23">
        <f t="shared" si="22"/>
        <v>-9.4348320573329637E-3</v>
      </c>
      <c r="BU42" s="23">
        <f t="shared" si="23"/>
        <v>6.3198090881482296E-4</v>
      </c>
      <c r="BV42" s="23">
        <f t="shared" si="24"/>
        <v>2.7661238869239667E-3</v>
      </c>
      <c r="BW42" s="23">
        <f t="shared" si="25"/>
        <v>7.8434479952070868E-3</v>
      </c>
      <c r="BX42" s="23">
        <f t="shared" si="26"/>
        <v>-9.3981192294807531E-2</v>
      </c>
      <c r="BY42" s="23">
        <f t="shared" si="27"/>
        <v>-0.11572312893849487</v>
      </c>
      <c r="BZ42" s="23">
        <f t="shared" si="28"/>
        <v>-7.3573746895709113E-2</v>
      </c>
      <c r="CA42" s="23">
        <f t="shared" si="29"/>
        <v>-6.6197706691259919E-2</v>
      </c>
      <c r="CB42" s="23">
        <f t="shared" si="30"/>
        <v>4.8378795138888982E-4</v>
      </c>
      <c r="CC42" s="23">
        <f t="shared" si="31"/>
        <v>2.8488513888888893E-3</v>
      </c>
      <c r="CD42" s="23">
        <f t="shared" si="32"/>
        <v>3.0038048611111109E-3</v>
      </c>
      <c r="CE42" s="23">
        <f t="shared" si="33"/>
        <v>6.3471250000000001E-4</v>
      </c>
      <c r="CF42" s="23">
        <f t="shared" si="34"/>
        <v>0</v>
      </c>
      <c r="CG42" s="23">
        <f t="shared" si="35"/>
        <v>1.2670489653062628E-2</v>
      </c>
      <c r="CH42" s="23">
        <f t="shared" si="36"/>
        <v>5.9979407083629449E-3</v>
      </c>
      <c r="CI42" s="23">
        <f t="shared" si="37"/>
        <v>-5.7773483946343684E-3</v>
      </c>
    </row>
    <row r="43" spans="1:87" x14ac:dyDescent="0.2">
      <c r="A43" s="20">
        <v>34</v>
      </c>
      <c r="B43" s="21">
        <v>39660</v>
      </c>
      <c r="C43" s="20">
        <v>197.57599999999999</v>
      </c>
      <c r="D43" s="20">
        <v>1037.1310000000001</v>
      </c>
      <c r="E43" s="20">
        <v>1522.1510000000001</v>
      </c>
      <c r="F43" s="20">
        <v>1276.7159999999999</v>
      </c>
      <c r="G43" s="20">
        <v>1396.5309999999999</v>
      </c>
      <c r="H43" s="20">
        <v>135.61099999999999</v>
      </c>
      <c r="I43" s="20">
        <v>317.92</v>
      </c>
      <c r="J43" s="20">
        <v>371.49</v>
      </c>
      <c r="K43" s="20">
        <v>100.789</v>
      </c>
      <c r="L43" s="20">
        <v>545.09</v>
      </c>
      <c r="M43" s="20">
        <v>594.07799999999997</v>
      </c>
      <c r="N43" s="20">
        <v>195.054</v>
      </c>
      <c r="O43" s="20">
        <v>192.77500000000001</v>
      </c>
      <c r="P43" s="20">
        <v>102.45699999999999</v>
      </c>
      <c r="Q43" s="20">
        <v>188.71799999999999</v>
      </c>
      <c r="R43" s="20">
        <v>238.131</v>
      </c>
      <c r="S43" s="20">
        <v>1919.81</v>
      </c>
      <c r="T43" s="20">
        <v>3367.82</v>
      </c>
      <c r="U43" s="20">
        <v>5411.9</v>
      </c>
      <c r="V43" s="20">
        <v>13376.81</v>
      </c>
      <c r="W43" s="20">
        <v>2.4612500000000002</v>
      </c>
      <c r="X43" s="20">
        <v>4.673</v>
      </c>
      <c r="Y43" s="20">
        <v>5.5338000000000003</v>
      </c>
      <c r="Z43" s="20">
        <v>0.75190000000000001</v>
      </c>
      <c r="AA43" s="20">
        <v>1</v>
      </c>
      <c r="AB43" s="20">
        <v>0.64090000000000003</v>
      </c>
      <c r="AC43" s="20">
        <v>0.504</v>
      </c>
      <c r="AD43" s="20">
        <v>107.92</v>
      </c>
      <c r="AE43" s="21">
        <f t="shared" si="8"/>
        <v>39660</v>
      </c>
      <c r="AF43" s="22" cm="1">
        <f t="array" ref="AF43">IF(INDEX(calc_types,1,AF$7)="INDEX",C43/C42-1,IF(INDEX(calc_types,1,AF$7)="CASH", C42/1200,C42/C43-1))</f>
        <v>2.6541082855882081E-3</v>
      </c>
      <c r="AG43" s="22" cm="1">
        <f t="array" ref="AG43">IF(INDEX(calc_types,1,AG$7)="INDEX",D43/D42-1,IF(INDEX(calc_types,1,AG$7)="CASH", D42/1200,D42/D43-1))</f>
        <v>4.0165269094718514E-3</v>
      </c>
      <c r="AH43" s="22" cm="1">
        <f t="array" ref="AH43">IF(INDEX(calc_types,1,AH$7)="INDEX",E43/E42-1,IF(INDEX(calc_types,1,AH$7)="CASH", E42/1200,E42/E43-1))</f>
        <v>6.9373882026695366E-3</v>
      </c>
      <c r="AI43" s="22" cm="1">
        <f t="array" ref="AI43">IF(INDEX(calc_types,1,AI$7)="INDEX",F43/F42-1,IF(INDEX(calc_types,1,AI$7)="CASH", F42/1200,F42/F43-1))</f>
        <v>7.3631818972019758E-5</v>
      </c>
      <c r="AJ43" s="22" cm="1">
        <f t="array" ref="AJ43">IF(INDEX(calc_types,1,AJ$7)="INDEX",G43/G42-1,IF(INDEX(calc_types,1,AJ$7)="CASH", G42/1200,G42/G43-1))</f>
        <v>-2.7008247441823174E-3</v>
      </c>
      <c r="AK43" s="22" cm="1">
        <f t="array" ref="AK43">IF(INDEX(calc_types,1,AK$7)="INDEX",H43/H42-1,IF(INDEX(calc_types,1,AK$7)="CASH", H42/1200,H42/H43-1))</f>
        <v>4.2953099658595839E-3</v>
      </c>
      <c r="AL43" s="22" cm="1">
        <f t="array" ref="AL43">IF(INDEX(calc_types,1,AL$7)="INDEX",I43/I42-1,IF(INDEX(calc_types,1,AL$7)="CASH", I42/1200,I42/I43-1))</f>
        <v>9.1416962925343626E-3</v>
      </c>
      <c r="AM43" s="22" cm="1">
        <f t="array" ref="AM43">IF(INDEX(calc_types,1,AM$7)="INDEX",J43/J42-1,IF(INDEX(calc_types,1,AM$7)="CASH", J42/1200,J42/J43-1))</f>
        <v>1.7995577149152009E-2</v>
      </c>
      <c r="AN43" s="22" cm="1">
        <f t="array" ref="AN43">IF(INDEX(calc_types,1,AN$7)="INDEX",K43/K42-1,IF(INDEX(calc_types,1,AN$7)="CASH", K42/1200,K42/K43-1))</f>
        <v>4.8553368826145249E-3</v>
      </c>
      <c r="AO43" s="22" cm="1">
        <f t="array" ref="AO43">IF(INDEX(calc_types,1,AO$7)="INDEX",L43/L42-1,IF(INDEX(calc_types,1,AO$7)="CASH", L42/1200,L42/L43-1))</f>
        <v>1.1807420799696988E-2</v>
      </c>
      <c r="AP43" s="22" cm="1">
        <f t="array" ref="AP43">IF(INDEX(calc_types,1,AP$7)="INDEX",M43/M42-1,IF(INDEX(calc_types,1,AP$7)="CASH", M42/1200,M42/M43-1))</f>
        <v>1.8034320731243447E-2</v>
      </c>
      <c r="AQ43" s="22" cm="1">
        <f t="array" ref="AQ43">IF(INDEX(calc_types,1,AQ$7)="INDEX",N43/N42-1,IF(INDEX(calc_types,1,AQ$7)="CASH", N42/1200,N42/N43-1))</f>
        <v>1.1077302674207035E-2</v>
      </c>
      <c r="AR43" s="22" cm="1">
        <f t="array" ref="AR43">IF(INDEX(calc_types,1,AR$7)="INDEX",O43/O42-1,IF(INDEX(calc_types,1,AR$7)="CASH", O42/1200,O42/O43-1))</f>
        <v>1.075905894936624E-2</v>
      </c>
      <c r="AS43" s="22" cm="1">
        <f t="array" ref="AS43">IF(INDEX(calc_types,1,AS$7)="INDEX",P43/P42-1,IF(INDEX(calc_types,1,AS$7)="CASH", P42/1200,P42/P43-1))</f>
        <v>6.4458790323351778E-4</v>
      </c>
      <c r="AT43" s="22" cm="1">
        <f t="array" ref="AT43">IF(INDEX(calc_types,1,AT$7)="INDEX",Q43/Q42-1,IF(INDEX(calc_types,1,AT$7)="CASH", Q42/1200,Q42/Q43-1))</f>
        <v>1.2308606474751294E-3</v>
      </c>
      <c r="AU43" s="22" cm="1">
        <f t="array" ref="AU43">IF(INDEX(calc_types,1,AU$7)="INDEX",R43/R42-1,IF(INDEX(calc_types,1,AU$7)="CASH", R42/1200,R42/R43-1))</f>
        <v>2.4753413066265217E-3</v>
      </c>
      <c r="AV43" s="22" cm="1">
        <f t="array" ref="AV43">IF(INDEX(calc_types,1,AV$7)="INDEX",S43/S42-1,IF(INDEX(calc_types,1,AV$7)="CASH", S42/1200,S42/S43-1))</f>
        <v>-8.8438464794986515E-3</v>
      </c>
      <c r="AW43" s="22" cm="1">
        <f t="array" ref="AW43">IF(INDEX(calc_types,1,AW$7)="INDEX",T43/T42-1,IF(INDEX(calc_types,1,AW$7)="CASH", T42/1200,T42/T43-1))</f>
        <v>4.4768418132850041E-3</v>
      </c>
      <c r="AX43" s="22" cm="1">
        <f t="array" ref="AX43">IF(INDEX(calc_types,1,AX$7)="INDEX",U43/U42-1,IF(INDEX(calc_types,1,AX$7)="CASH", U42/1200,U42/U43-1))</f>
        <v>-3.8038358307115328E-2</v>
      </c>
      <c r="AY43" s="22" cm="1">
        <f t="array" ref="AY43">IF(INDEX(calc_types,1,AY$7)="INDEX",V43/V42-1,IF(INDEX(calc_types,1,AY$7)="CASH", V42/1200,V42/V43-1))</f>
        <v>-7.7566243218424313E-3</v>
      </c>
      <c r="AZ43" s="22" cm="1">
        <f t="array" ref="AZ43">IF(INDEX(calc_types,1,AZ$7)="INDEX",W43/W42-1,IF(INDEX(calc_types,1,AZ$7)="CASH", W42/1200,W42/W43-1))</f>
        <v>2.0520833333333333E-3</v>
      </c>
      <c r="BA43" s="22" cm="1">
        <f t="array" ref="BA43">IF(INDEX(calc_types,1,BA$7)="INDEX",X43/X42-1,IF(INDEX(calc_types,1,BA$7)="CASH", X42/1200,X42/X43-1))</f>
        <v>3.7828333333333329E-3</v>
      </c>
      <c r="BB43" s="22" cm="1">
        <f t="array" ref="BB43">IF(INDEX(calc_types,1,BB$7)="INDEX",Y43/Y42-1,IF(INDEX(calc_types,1,BB$7)="CASH", Y42/1200,Y42/Y43-1))</f>
        <v>4.6062500000000001E-3</v>
      </c>
      <c r="BC43" s="22" cm="1">
        <f t="array" ref="BC43">IF(INDEX(calc_types,1,BC$7)="INDEX",Z43/Z42-1,IF(INDEX(calc_types,1,BC$7)="CASH", Z42/1200,Z42/Z43-1))</f>
        <v>7.025E-4</v>
      </c>
      <c r="BD43" s="22" cm="1">
        <f t="array" ref="BD43">IF(INDEX(calc_types,1,BD$7)="INDEX",AA43/AA42-1,IF(INDEX(calc_types,1,BD$7)="CASH", AA42/1200,AA42/AA43-1))</f>
        <v>0</v>
      </c>
      <c r="BE43" s="22" cm="1">
        <f t="array" ref="BE43">IF(INDEX(calc_types,1,BE$7)="INDEX",AB43/AB42-1,IF(INDEX(calc_types,1,BE$7)="CASH", AB42/1200,AB42/AB43-1))</f>
        <v>-9.6738960836323384E-3</v>
      </c>
      <c r="BF43" s="22" cm="1">
        <f t="array" ref="BF43">IF(INDEX(calc_types,1,BF$7)="INDEX",AC43/AC42-1,IF(INDEX(calc_types,1,BF$7)="CASH", AC42/1200,AC42/AC43-1))</f>
        <v>-4.1666666666666519E-3</v>
      </c>
      <c r="BG43" s="22" cm="1">
        <f t="array" ref="BG43">IF(INDEX(calc_types,1,BG$7)="INDEX",AD43/AD42-1,IF(INDEX(calc_types,1,BG$7)="CASH", AD42/1200,AD42/AD43-1))</f>
        <v>-1.5845070422535246E-2</v>
      </c>
      <c r="BH43" s="23">
        <f t="shared" si="10"/>
        <v>1.1193056999673637E-3</v>
      </c>
      <c r="BI43" s="23">
        <f t="shared" si="11"/>
        <v>2.2644538246205173E-3</v>
      </c>
      <c r="BJ43" s="23">
        <f t="shared" si="12"/>
        <v>4.5295331260295293E-3</v>
      </c>
      <c r="BK43" s="23">
        <f t="shared" si="13"/>
        <v>-2.5763646942605902E-3</v>
      </c>
      <c r="BL43" s="23">
        <f t="shared" si="14"/>
        <v>-6.0806594097344239E-3</v>
      </c>
      <c r="BM43" s="23">
        <f t="shared" si="15"/>
        <v>3.5521969369191929E-3</v>
      </c>
      <c r="BN43" s="23">
        <f t="shared" si="16"/>
        <v>8.2771282149174622E-3</v>
      </c>
      <c r="BO43" s="23">
        <f t="shared" si="17"/>
        <v>1.667319935506029E-2</v>
      </c>
      <c r="BP43" s="23">
        <f t="shared" si="18"/>
        <v>3.4877817281334916E-3</v>
      </c>
      <c r="BQ43" s="23">
        <f t="shared" si="19"/>
        <v>1.0119719187039428E-2</v>
      </c>
      <c r="BR43" s="23">
        <f t="shared" si="20"/>
        <v>1.5872134083277974E-2</v>
      </c>
      <c r="BS43" s="23">
        <f t="shared" si="21"/>
        <v>8.2942368523003535E-3</v>
      </c>
      <c r="BT43" s="23">
        <f t="shared" si="22"/>
        <v>7.4679877699812668E-3</v>
      </c>
      <c r="BU43" s="23">
        <f t="shared" si="23"/>
        <v>5.8266732651273225E-4</v>
      </c>
      <c r="BV43" s="23">
        <f t="shared" si="24"/>
        <v>1.0918020293443141E-3</v>
      </c>
      <c r="BW43" s="23">
        <f t="shared" si="25"/>
        <v>2.1359486507716015E-3</v>
      </c>
      <c r="BX43" s="23">
        <f t="shared" si="26"/>
        <v>-1.8025779651546538E-2</v>
      </c>
      <c r="BY43" s="23">
        <f t="shared" si="27"/>
        <v>1.2621502134881075E-3</v>
      </c>
      <c r="BZ43" s="23">
        <f t="shared" si="28"/>
        <v>-4.0975283529412328E-2</v>
      </c>
      <c r="CA43" s="23">
        <f t="shared" si="29"/>
        <v>-1.4174186033208878E-2</v>
      </c>
      <c r="CB43" s="23">
        <f t="shared" si="30"/>
        <v>4.8795461805555647E-4</v>
      </c>
      <c r="CC43" s="23">
        <f t="shared" si="31"/>
        <v>3.0182680555555555E-3</v>
      </c>
      <c r="CD43" s="23">
        <f t="shared" si="32"/>
        <v>3.0648048611111112E-3</v>
      </c>
      <c r="CE43" s="23">
        <f t="shared" si="33"/>
        <v>7.5204583333333334E-4</v>
      </c>
      <c r="CF43" s="23">
        <f t="shared" si="34"/>
        <v>0</v>
      </c>
      <c r="CG43" s="23">
        <f t="shared" si="35"/>
        <v>-9.9228959531787279E-3</v>
      </c>
      <c r="CH43" s="23">
        <f t="shared" si="36"/>
        <v>-3.3490407620494073E-3</v>
      </c>
      <c r="CI43" s="23">
        <f t="shared" si="37"/>
        <v>-1.5125855405061589E-2</v>
      </c>
    </row>
    <row r="44" spans="1:87" x14ac:dyDescent="0.2">
      <c r="A44" s="20">
        <v>35</v>
      </c>
      <c r="B44" s="21">
        <v>39691</v>
      </c>
      <c r="C44" s="20">
        <v>197.922</v>
      </c>
      <c r="D44" s="20">
        <v>1042.1479999999999</v>
      </c>
      <c r="E44" s="20">
        <v>1537.663</v>
      </c>
      <c r="F44" s="20">
        <v>1284.039</v>
      </c>
      <c r="G44" s="20">
        <v>1406.7249999999999</v>
      </c>
      <c r="H44" s="20">
        <v>136.16200000000001</v>
      </c>
      <c r="I44" s="20">
        <v>319.99299999999999</v>
      </c>
      <c r="J44" s="20">
        <v>375.238</v>
      </c>
      <c r="K44" s="20">
        <v>101.258</v>
      </c>
      <c r="L44" s="20">
        <v>550.30799999999999</v>
      </c>
      <c r="M44" s="20">
        <v>603.28</v>
      </c>
      <c r="N44" s="20">
        <v>196.82</v>
      </c>
      <c r="O44" s="20">
        <v>195.3</v>
      </c>
      <c r="P44" s="20">
        <v>102.532</v>
      </c>
      <c r="Q44" s="20">
        <v>189.096</v>
      </c>
      <c r="R44" s="20">
        <v>239.49</v>
      </c>
      <c r="S44" s="20">
        <v>1946.27</v>
      </c>
      <c r="T44" s="20">
        <v>3365.63</v>
      </c>
      <c r="U44" s="20">
        <v>5636.6</v>
      </c>
      <c r="V44" s="20">
        <v>13072.87</v>
      </c>
      <c r="W44" s="20">
        <v>2.48563</v>
      </c>
      <c r="X44" s="20">
        <v>4.6821000000000002</v>
      </c>
      <c r="Y44" s="20">
        <v>5.5164999999999997</v>
      </c>
      <c r="Z44" s="20">
        <v>0.85719999999999996</v>
      </c>
      <c r="AA44" s="20">
        <v>1</v>
      </c>
      <c r="AB44" s="20">
        <v>0.68149999999999999</v>
      </c>
      <c r="AC44" s="20">
        <v>0.54910000000000003</v>
      </c>
      <c r="AD44" s="20">
        <v>108.8</v>
      </c>
      <c r="AE44" s="21">
        <f t="shared" si="8"/>
        <v>39691</v>
      </c>
      <c r="AF44" s="22" cm="1">
        <f t="array" ref="AF44">IF(INDEX(calc_types,1,AF$7)="INDEX",C44/C43-1,IF(INDEX(calc_types,1,AF$7)="CASH", C43/1200,C43/C44-1))</f>
        <v>1.7512248451228007E-3</v>
      </c>
      <c r="AG44" s="22" cm="1">
        <f t="array" ref="AG44">IF(INDEX(calc_types,1,AG$7)="INDEX",D44/D43-1,IF(INDEX(calc_types,1,AG$7)="CASH", D43/1200,D43/D44-1))</f>
        <v>4.837383127107131E-3</v>
      </c>
      <c r="AH44" s="22" cm="1">
        <f t="array" ref="AH44">IF(INDEX(calc_types,1,AH$7)="INDEX",E44/E43-1,IF(INDEX(calc_types,1,AH$7)="CASH", E43/1200,E43/E44-1))</f>
        <v>1.0190841775881587E-2</v>
      </c>
      <c r="AI44" s="22" cm="1">
        <f t="array" ref="AI44">IF(INDEX(calc_types,1,AI$7)="INDEX",F44/F43-1,IF(INDEX(calc_types,1,AI$7)="CASH", F43/1200,F43/F44-1))</f>
        <v>5.7358096867274888E-3</v>
      </c>
      <c r="AJ44" s="22" cm="1">
        <f t="array" ref="AJ44">IF(INDEX(calc_types,1,AJ$7)="INDEX",G44/G43-1,IF(INDEX(calc_types,1,AJ$7)="CASH", G43/1200,G43/G44-1))</f>
        <v>7.2995157286162016E-3</v>
      </c>
      <c r="AK44" s="22" cm="1">
        <f t="array" ref="AK44">IF(INDEX(calc_types,1,AK$7)="INDEX",H44/H43-1,IF(INDEX(calc_types,1,AK$7)="CASH", H43/1200,H43/H44-1))</f>
        <v>4.0630922270319392E-3</v>
      </c>
      <c r="AL44" s="22" cm="1">
        <f t="array" ref="AL44">IF(INDEX(calc_types,1,AL$7)="INDEX",I44/I43-1,IF(INDEX(calc_types,1,AL$7)="CASH", I43/1200,I43/I44-1))</f>
        <v>6.5205083039758804E-3</v>
      </c>
      <c r="AM44" s="22" cm="1">
        <f t="array" ref="AM44">IF(INDEX(calc_types,1,AM$7)="INDEX",J44/J43-1,IF(INDEX(calc_types,1,AM$7)="CASH", J43/1200,J43/J44-1))</f>
        <v>1.0089100648738913E-2</v>
      </c>
      <c r="AN44" s="22" cm="1">
        <f t="array" ref="AN44">IF(INDEX(calc_types,1,AN$7)="INDEX",K44/K43-1,IF(INDEX(calc_types,1,AN$7)="CASH", K43/1200,K43/K44-1))</f>
        <v>4.6532855767988934E-3</v>
      </c>
      <c r="AO44" s="22" cm="1">
        <f t="array" ref="AO44">IF(INDEX(calc_types,1,AO$7)="INDEX",L44/L43-1,IF(INDEX(calc_types,1,AO$7)="CASH", L43/1200,L43/L44-1))</f>
        <v>9.5727311086242217E-3</v>
      </c>
      <c r="AP44" s="22" cm="1">
        <f t="array" ref="AP44">IF(INDEX(calc_types,1,AP$7)="INDEX",M44/M43-1,IF(INDEX(calc_types,1,AP$7)="CASH", M43/1200,M43/M44-1))</f>
        <v>1.5489548510464912E-2</v>
      </c>
      <c r="AQ44" s="22" cm="1">
        <f t="array" ref="AQ44">IF(INDEX(calc_types,1,AQ$7)="INDEX",N44/N43-1,IF(INDEX(calc_types,1,AQ$7)="CASH", N43/1200,N43/N44-1))</f>
        <v>9.0539030217273719E-3</v>
      </c>
      <c r="AR44" s="22" cm="1">
        <f t="array" ref="AR44">IF(INDEX(calc_types,1,AR$7)="INDEX",O44/O43-1,IF(INDEX(calc_types,1,AR$7)="CASH", O43/1200,O43/O44-1))</f>
        <v>1.3098171443392648E-2</v>
      </c>
      <c r="AS44" s="22" cm="1">
        <f t="array" ref="AS44">IF(INDEX(calc_types,1,AS$7)="INDEX",P44/P43-1,IF(INDEX(calc_types,1,AS$7)="CASH", P43/1200,P43/P44-1))</f>
        <v>7.320144060436462E-4</v>
      </c>
      <c r="AT44" s="22" cm="1">
        <f t="array" ref="AT44">IF(INDEX(calc_types,1,AT$7)="INDEX",Q44/Q43-1,IF(INDEX(calc_types,1,AT$7)="CASH", Q43/1200,Q43/Q44-1))</f>
        <v>2.0029885861445607E-3</v>
      </c>
      <c r="AU44" s="22" cm="1">
        <f t="array" ref="AU44">IF(INDEX(calc_types,1,AU$7)="INDEX",R44/R43-1,IF(INDEX(calc_types,1,AU$7)="CASH", R43/1200,R43/R44-1))</f>
        <v>5.7069428171889758E-3</v>
      </c>
      <c r="AV44" s="22" cm="1">
        <f t="array" ref="AV44">IF(INDEX(calc_types,1,AV$7)="INDEX",S44/S43-1,IF(INDEX(calc_types,1,AV$7)="CASH", S43/1200,S43/S44-1))</f>
        <v>1.3782613904500973E-2</v>
      </c>
      <c r="AW44" s="22" cm="1">
        <f t="array" ref="AW44">IF(INDEX(calc_types,1,AW$7)="INDEX",T44/T43-1,IF(INDEX(calc_types,1,AW$7)="CASH", T43/1200,T43/T44-1))</f>
        <v>-6.5027228296055117E-4</v>
      </c>
      <c r="AX44" s="22" cm="1">
        <f t="array" ref="AX44">IF(INDEX(calc_types,1,AX$7)="INDEX",U44/U43-1,IF(INDEX(calc_types,1,AX$7)="CASH", U43/1200,U43/U44-1))</f>
        <v>4.151961418355854E-2</v>
      </c>
      <c r="AY44" s="22" cm="1">
        <f t="array" ref="AY44">IF(INDEX(calc_types,1,AY$7)="INDEX",V44/V43-1,IF(INDEX(calc_types,1,AY$7)="CASH", V43/1200,V43/V44-1))</f>
        <v>-2.2721411158564631E-2</v>
      </c>
      <c r="AZ44" s="22" cm="1">
        <f t="array" ref="AZ44">IF(INDEX(calc_types,1,AZ$7)="INDEX",W44/W43-1,IF(INDEX(calc_types,1,AZ$7)="CASH", W43/1200,W43/W44-1))</f>
        <v>2.0510416666666667E-3</v>
      </c>
      <c r="BA44" s="22" cm="1">
        <f t="array" ref="BA44">IF(INDEX(calc_types,1,BA$7)="INDEX",X44/X43-1,IF(INDEX(calc_types,1,BA$7)="CASH", X43/1200,X43/X44-1))</f>
        <v>3.8941666666666669E-3</v>
      </c>
      <c r="BB44" s="22" cm="1">
        <f t="array" ref="BB44">IF(INDEX(calc_types,1,BB$7)="INDEX",Y44/Y43-1,IF(INDEX(calc_types,1,BB$7)="CASH", Y43/1200,Y43/Y44-1))</f>
        <v>4.6115000000000001E-3</v>
      </c>
      <c r="BC44" s="22" cm="1">
        <f t="array" ref="BC44">IF(INDEX(calc_types,1,BC$7)="INDEX",Z44/Z43-1,IF(INDEX(calc_types,1,BC$7)="CASH", Z43/1200,Z43/Z44-1))</f>
        <v>6.2658333333333338E-4</v>
      </c>
      <c r="BD44" s="22" cm="1">
        <f t="array" ref="BD44">IF(INDEX(calc_types,1,BD$7)="INDEX",AA44/AA43-1,IF(INDEX(calc_types,1,BD$7)="CASH", AA43/1200,AA43/AA44-1))</f>
        <v>0</v>
      </c>
      <c r="BE44" s="22" cm="1">
        <f t="array" ref="BE44">IF(INDEX(calc_types,1,BE$7)="INDEX",AB44/AB43-1,IF(INDEX(calc_types,1,BE$7)="CASH", AB43/1200,AB43/AB44-1))</f>
        <v>-5.9574468085106358E-2</v>
      </c>
      <c r="BF44" s="22" cm="1">
        <f t="array" ref="BF44">IF(INDEX(calc_types,1,BF$7)="INDEX",AC44/AC43-1,IF(INDEX(calc_types,1,BF$7)="CASH", AC43/1200,AC43/AC44-1))</f>
        <v>-8.2134401748315433E-2</v>
      </c>
      <c r="BG44" s="22" cm="1">
        <f t="array" ref="BG44">IF(INDEX(calc_types,1,BG$7)="INDEX",AD44/AD43-1,IF(INDEX(calc_types,1,BG$7)="CASH", AD43/1200,AD43/AD44-1))</f>
        <v>-8.0882352941176183E-3</v>
      </c>
      <c r="BH44" s="23">
        <f t="shared" si="10"/>
        <v>2.1642225950195635E-4</v>
      </c>
      <c r="BI44" s="23">
        <f t="shared" si="11"/>
        <v>3.0853100422557969E-3</v>
      </c>
      <c r="BJ44" s="23">
        <f t="shared" si="12"/>
        <v>7.78298669924158E-3</v>
      </c>
      <c r="BK44" s="23">
        <f t="shared" si="13"/>
        <v>3.0858131734948788E-3</v>
      </c>
      <c r="BL44" s="23">
        <f t="shared" si="14"/>
        <v>3.9196810630640951E-3</v>
      </c>
      <c r="BM44" s="23">
        <f t="shared" si="15"/>
        <v>3.3199791980915482E-3</v>
      </c>
      <c r="BN44" s="23">
        <f t="shared" si="16"/>
        <v>5.6559402263589801E-3</v>
      </c>
      <c r="BO44" s="23">
        <f t="shared" si="17"/>
        <v>8.7667228546471927E-3</v>
      </c>
      <c r="BP44" s="23">
        <f t="shared" si="18"/>
        <v>3.2857304223178601E-3</v>
      </c>
      <c r="BQ44" s="23">
        <f t="shared" si="19"/>
        <v>7.8850294959666618E-3</v>
      </c>
      <c r="BR44" s="23">
        <f t="shared" si="20"/>
        <v>1.3327361862499439E-2</v>
      </c>
      <c r="BS44" s="23">
        <f t="shared" si="21"/>
        <v>6.2708371998206908E-3</v>
      </c>
      <c r="BT44" s="23">
        <f t="shared" si="22"/>
        <v>9.8071002640076742E-3</v>
      </c>
      <c r="BU44" s="23">
        <f t="shared" si="23"/>
        <v>6.7009382932286068E-4</v>
      </c>
      <c r="BV44" s="23">
        <f t="shared" si="24"/>
        <v>1.8639299680137454E-3</v>
      </c>
      <c r="BW44" s="23">
        <f t="shared" si="25"/>
        <v>5.3675501613340551E-3</v>
      </c>
      <c r="BX44" s="23">
        <f t="shared" si="26"/>
        <v>4.6006807324530871E-3</v>
      </c>
      <c r="BY44" s="23">
        <f t="shared" si="27"/>
        <v>-3.8649638827574478E-3</v>
      </c>
      <c r="BZ44" s="23">
        <f t="shared" si="28"/>
        <v>3.858268896126154E-2</v>
      </c>
      <c r="CA44" s="23">
        <f t="shared" si="29"/>
        <v>-2.9138972869931078E-2</v>
      </c>
      <c r="CB44" s="23">
        <f t="shared" si="30"/>
        <v>4.8691295138888991E-4</v>
      </c>
      <c r="CC44" s="23">
        <f t="shared" si="31"/>
        <v>3.1296013888888895E-3</v>
      </c>
      <c r="CD44" s="23">
        <f t="shared" si="32"/>
        <v>3.0700548611111112E-3</v>
      </c>
      <c r="CE44" s="23">
        <f t="shared" si="33"/>
        <v>6.7612916666666672E-4</v>
      </c>
      <c r="CF44" s="23">
        <f t="shared" si="34"/>
        <v>0</v>
      </c>
      <c r="CG44" s="23">
        <f t="shared" si="35"/>
        <v>-5.9823467954652751E-2</v>
      </c>
      <c r="CH44" s="23">
        <f t="shared" si="36"/>
        <v>-8.1316775843698189E-2</v>
      </c>
      <c r="CI44" s="23">
        <f t="shared" si="37"/>
        <v>-7.3690202766439616E-3</v>
      </c>
    </row>
    <row r="45" spans="1:87" x14ac:dyDescent="0.2">
      <c r="A45" s="20">
        <v>36</v>
      </c>
      <c r="B45" s="21">
        <v>39721</v>
      </c>
      <c r="C45" s="20">
        <v>198.65299999999999</v>
      </c>
      <c r="D45" s="20">
        <v>1050.3869999999999</v>
      </c>
      <c r="E45" s="20">
        <v>1552.22</v>
      </c>
      <c r="F45" s="20">
        <v>1223.0909999999999</v>
      </c>
      <c r="G45" s="20">
        <v>1324.8119999999999</v>
      </c>
      <c r="H45" s="20">
        <v>137.30500000000001</v>
      </c>
      <c r="I45" s="20">
        <v>324.03800000000001</v>
      </c>
      <c r="J45" s="20">
        <v>381.01499999999999</v>
      </c>
      <c r="K45" s="20">
        <v>102.24299999999999</v>
      </c>
      <c r="L45" s="20">
        <v>557.27</v>
      </c>
      <c r="M45" s="20">
        <v>611.31299999999999</v>
      </c>
      <c r="N45" s="20">
        <v>191.999</v>
      </c>
      <c r="O45" s="20">
        <v>188.869</v>
      </c>
      <c r="P45" s="20">
        <v>102.56</v>
      </c>
      <c r="Q45" s="20">
        <v>189.05</v>
      </c>
      <c r="R45" s="20">
        <v>239.13399999999999</v>
      </c>
      <c r="S45" s="20">
        <v>1771.86</v>
      </c>
      <c r="T45" s="20">
        <v>3038.2</v>
      </c>
      <c r="U45" s="20">
        <v>4902.45</v>
      </c>
      <c r="V45" s="20">
        <v>11259.86</v>
      </c>
      <c r="W45" s="20">
        <v>3.92625</v>
      </c>
      <c r="X45" s="20">
        <v>0.46150000000000002</v>
      </c>
      <c r="Y45" s="20">
        <v>1.7941</v>
      </c>
      <c r="Z45" s="20">
        <v>-1.4923999999999999</v>
      </c>
      <c r="AA45" s="20">
        <v>1</v>
      </c>
      <c r="AB45" s="20">
        <v>0.70960000000000001</v>
      </c>
      <c r="AC45" s="20">
        <v>0.56159999999999999</v>
      </c>
      <c r="AD45" s="20">
        <v>106.11</v>
      </c>
      <c r="AE45" s="21">
        <f t="shared" si="8"/>
        <v>39721</v>
      </c>
      <c r="AF45" s="22" cm="1">
        <f t="array" ref="AF45">IF(INDEX(calc_types,1,AF$7)="INDEX",C45/C44-1,IF(INDEX(calc_types,1,AF$7)="CASH", C44/1200,C44/C45-1))</f>
        <v>3.6933741574962653E-3</v>
      </c>
      <c r="AG45" s="22" cm="1">
        <f t="array" ref="AG45">IF(INDEX(calc_types,1,AG$7)="INDEX",D45/D44-1,IF(INDEX(calc_types,1,AG$7)="CASH", D44/1200,D44/D45-1))</f>
        <v>7.9057868939920173E-3</v>
      </c>
      <c r="AH45" s="22" cm="1">
        <f t="array" ref="AH45">IF(INDEX(calc_types,1,AH$7)="INDEX",E45/E44-1,IF(INDEX(calc_types,1,AH$7)="CASH", E44/1200,E44/E45-1))</f>
        <v>9.4669638275746149E-3</v>
      </c>
      <c r="AI45" s="22" cm="1">
        <f t="array" ref="AI45">IF(INDEX(calc_types,1,AI$7)="INDEX",F45/F44-1,IF(INDEX(calc_types,1,AI$7)="CASH", F44/1200,F44/F45-1))</f>
        <v>-4.7465847999944022E-2</v>
      </c>
      <c r="AJ45" s="22" cm="1">
        <f t="array" ref="AJ45">IF(INDEX(calc_types,1,AJ$7)="INDEX",G45/G44-1,IF(INDEX(calc_types,1,AJ$7)="CASH", G44/1200,G44/G45-1))</f>
        <v>-5.8229575787733912E-2</v>
      </c>
      <c r="AK45" s="22" cm="1">
        <f t="array" ref="AK45">IF(INDEX(calc_types,1,AK$7)="INDEX",H45/H44-1,IF(INDEX(calc_types,1,AK$7)="CASH", H44/1200,H44/H45-1))</f>
        <v>8.3944125380062129E-3</v>
      </c>
      <c r="AL45" s="22" cm="1">
        <f t="array" ref="AL45">IF(INDEX(calc_types,1,AL$7)="INDEX",I45/I44-1,IF(INDEX(calc_types,1,AL$7)="CASH", I44/1200,I44/I45-1))</f>
        <v>1.264090151972086E-2</v>
      </c>
      <c r="AM45" s="22" cm="1">
        <f t="array" ref="AM45">IF(INDEX(calc_types,1,AM$7)="INDEX",J45/J44-1,IF(INDEX(calc_types,1,AM$7)="CASH", J44/1200,J44/J45-1))</f>
        <v>1.5395562283137654E-2</v>
      </c>
      <c r="AN45" s="22" cm="1">
        <f t="array" ref="AN45">IF(INDEX(calc_types,1,AN$7)="INDEX",K45/K44-1,IF(INDEX(calc_types,1,AN$7)="CASH", K44/1200,K44/K45-1))</f>
        <v>9.7276264591439343E-3</v>
      </c>
      <c r="AO45" s="22" cm="1">
        <f t="array" ref="AO45">IF(INDEX(calc_types,1,AO$7)="INDEX",L45/L44-1,IF(INDEX(calc_types,1,AO$7)="CASH", L44/1200,L44/L45-1))</f>
        <v>1.2651097203747685E-2</v>
      </c>
      <c r="AP45" s="22" cm="1">
        <f t="array" ref="AP45">IF(INDEX(calc_types,1,AP$7)="INDEX",M45/M44-1,IF(INDEX(calc_types,1,AP$7)="CASH", M44/1200,M44/M45-1))</f>
        <v>1.3315541705344103E-2</v>
      </c>
      <c r="AQ45" s="22" cm="1">
        <f t="array" ref="AQ45">IF(INDEX(calc_types,1,AQ$7)="INDEX",N45/N44-1,IF(INDEX(calc_types,1,AQ$7)="CASH", N44/1200,N44/N45-1))</f>
        <v>-2.4494461944924328E-2</v>
      </c>
      <c r="AR45" s="22" cm="1">
        <f t="array" ref="AR45">IF(INDEX(calc_types,1,AR$7)="INDEX",O45/O44-1,IF(INDEX(calc_types,1,AR$7)="CASH", O44/1200,O44/O45-1))</f>
        <v>-3.292882744495651E-2</v>
      </c>
      <c r="AS45" s="22" cm="1">
        <f t="array" ref="AS45">IF(INDEX(calc_types,1,AS$7)="INDEX",P45/P44-1,IF(INDEX(calc_types,1,AS$7)="CASH", P44/1200,P44/P45-1))</f>
        <v>2.73085475753998E-4</v>
      </c>
      <c r="AT45" s="22" cm="1">
        <f t="array" ref="AT45">IF(INDEX(calc_types,1,AT$7)="INDEX",Q45/Q44-1,IF(INDEX(calc_types,1,AT$7)="CASH", Q44/1200,Q44/Q45-1))</f>
        <v>-2.4326268138930018E-4</v>
      </c>
      <c r="AU45" s="22" cm="1">
        <f t="array" ref="AU45">IF(INDEX(calc_types,1,AU$7)="INDEX",R45/R44-1,IF(INDEX(calc_types,1,AU$7)="CASH", R44/1200,R44/R45-1))</f>
        <v>-1.4864921291077859E-3</v>
      </c>
      <c r="AV45" s="22" cm="1">
        <f t="array" ref="AV45">IF(INDEX(calc_types,1,AV$7)="INDEX",S45/S44-1,IF(INDEX(calc_types,1,AV$7)="CASH", S44/1200,S44/S45-1))</f>
        <v>-8.9612438150924678E-2</v>
      </c>
      <c r="AW45" s="22" cm="1">
        <f t="array" ref="AW45">IF(INDEX(calc_types,1,AW$7)="INDEX",T45/T44-1,IF(INDEX(calc_types,1,AW$7)="CASH", T44/1200,T44/T45-1))</f>
        <v>-9.7286392146492706E-2</v>
      </c>
      <c r="AX45" s="22" cm="1">
        <f t="array" ref="AX45">IF(INDEX(calc_types,1,AX$7)="INDEX",U45/U44-1,IF(INDEX(calc_types,1,AX$7)="CASH", U44/1200,U44/U45-1))</f>
        <v>-0.13024695738565806</v>
      </c>
      <c r="AY45" s="22" cm="1">
        <f t="array" ref="AY45">IF(INDEX(calc_types,1,AY$7)="INDEX",V45/V44-1,IF(INDEX(calc_types,1,AY$7)="CASH", V44/1200,V44/V45-1))</f>
        <v>-0.1386849253453909</v>
      </c>
      <c r="AZ45" s="22" cm="1">
        <f t="array" ref="AZ45">IF(INDEX(calc_types,1,AZ$7)="INDEX",W45/W44-1,IF(INDEX(calc_types,1,AZ$7)="CASH", W44/1200,W44/W45-1))</f>
        <v>2.0713583333333333E-3</v>
      </c>
      <c r="BA45" s="22" cm="1">
        <f t="array" ref="BA45">IF(INDEX(calc_types,1,BA$7)="INDEX",X45/X44-1,IF(INDEX(calc_types,1,BA$7)="CASH", X44/1200,X44/X45-1))</f>
        <v>3.9017500000000003E-3</v>
      </c>
      <c r="BB45" s="22" cm="1">
        <f t="array" ref="BB45">IF(INDEX(calc_types,1,BB$7)="INDEX",Y45/Y44-1,IF(INDEX(calc_types,1,BB$7)="CASH", Y44/1200,Y44/Y45-1))</f>
        <v>4.5970833333333332E-3</v>
      </c>
      <c r="BC45" s="22" cm="1">
        <f t="array" ref="BC45">IF(INDEX(calc_types,1,BC$7)="INDEX",Z45/Z44-1,IF(INDEX(calc_types,1,BC$7)="CASH", Z44/1200,Z44/Z45-1))</f>
        <v>7.1433333333333331E-4</v>
      </c>
      <c r="BD45" s="22" cm="1">
        <f t="array" ref="BD45">IF(INDEX(calc_types,1,BD$7)="INDEX",AA45/AA44-1,IF(INDEX(calc_types,1,BD$7)="CASH", AA44/1200,AA44/AA45-1))</f>
        <v>0</v>
      </c>
      <c r="BE45" s="22" cm="1">
        <f t="array" ref="BE45">IF(INDEX(calc_types,1,BE$7)="INDEX",AB45/AB44-1,IF(INDEX(calc_types,1,BE$7)="CASH", AB44/1200,AB44/AB45-1))</f>
        <v>-3.9599774520856834E-2</v>
      </c>
      <c r="BF45" s="22" cm="1">
        <f t="array" ref="BF45">IF(INDEX(calc_types,1,BF$7)="INDEX",AC45/AC44-1,IF(INDEX(calc_types,1,BF$7)="CASH", AC44/1200,AC44/AC45-1))</f>
        <v>-2.2257834757834716E-2</v>
      </c>
      <c r="BG45" s="22" cm="1">
        <f t="array" ref="BG45">IF(INDEX(calc_types,1,BG$7)="INDEX",AD45/AD44-1,IF(INDEX(calc_types,1,BG$7)="CASH", AD44/1200,AD44/AD45-1))</f>
        <v>2.5351050796343477E-2</v>
      </c>
      <c r="BH45" s="23">
        <f t="shared" si="10"/>
        <v>2.1585715718754209E-3</v>
      </c>
      <c r="BI45" s="23">
        <f t="shared" si="11"/>
        <v>6.1537138091406832E-3</v>
      </c>
      <c r="BJ45" s="23">
        <f t="shared" si="12"/>
        <v>7.0591087509346076E-3</v>
      </c>
      <c r="BK45" s="23">
        <f t="shared" si="13"/>
        <v>-5.0115844513176633E-2</v>
      </c>
      <c r="BL45" s="23">
        <f t="shared" si="14"/>
        <v>-6.1609410453286016E-2</v>
      </c>
      <c r="BM45" s="23">
        <f t="shared" si="15"/>
        <v>7.6512995090658219E-3</v>
      </c>
      <c r="BN45" s="23">
        <f t="shared" si="16"/>
        <v>1.1776333442103959E-2</v>
      </c>
      <c r="BO45" s="23">
        <f t="shared" si="17"/>
        <v>1.4073184489045933E-2</v>
      </c>
      <c r="BP45" s="23">
        <f t="shared" si="18"/>
        <v>8.360071304662901E-3</v>
      </c>
      <c r="BQ45" s="23">
        <f t="shared" si="19"/>
        <v>1.0963395591090126E-2</v>
      </c>
      <c r="BR45" s="23">
        <f t="shared" si="20"/>
        <v>1.115335505737863E-2</v>
      </c>
      <c r="BS45" s="23">
        <f t="shared" si="21"/>
        <v>-2.7277527766831011E-2</v>
      </c>
      <c r="BT45" s="23">
        <f t="shared" si="22"/>
        <v>-3.6219898624341482E-2</v>
      </c>
      <c r="BU45" s="23">
        <f t="shared" si="23"/>
        <v>2.1116489903321247E-4</v>
      </c>
      <c r="BV45" s="23">
        <f t="shared" si="24"/>
        <v>-3.8232129952011544E-4</v>
      </c>
      <c r="BW45" s="23">
        <f t="shared" si="25"/>
        <v>-1.8258847849627062E-3</v>
      </c>
      <c r="BX45" s="23">
        <f t="shared" si="26"/>
        <v>-9.8794371322972557E-2</v>
      </c>
      <c r="BY45" s="23">
        <f t="shared" si="27"/>
        <v>-0.1005010837462896</v>
      </c>
      <c r="BZ45" s="23">
        <f t="shared" si="28"/>
        <v>-0.13318388260795505</v>
      </c>
      <c r="CA45" s="23">
        <f t="shared" si="29"/>
        <v>-0.14510248705675735</v>
      </c>
      <c r="CB45" s="23">
        <f t="shared" si="30"/>
        <v>5.0722961805555649E-4</v>
      </c>
      <c r="CC45" s="23">
        <f t="shared" si="31"/>
        <v>3.1371847222222229E-3</v>
      </c>
      <c r="CD45" s="23">
        <f t="shared" si="32"/>
        <v>3.0556381944444443E-3</v>
      </c>
      <c r="CE45" s="23">
        <f t="shared" si="33"/>
        <v>7.6387916666666666E-4</v>
      </c>
      <c r="CF45" s="23">
        <f t="shared" si="34"/>
        <v>0</v>
      </c>
      <c r="CG45" s="23">
        <f t="shared" si="35"/>
        <v>-3.9848774390403227E-2</v>
      </c>
      <c r="CH45" s="23">
        <f t="shared" si="36"/>
        <v>-2.1440208853217471E-2</v>
      </c>
      <c r="CI45" s="23">
        <f t="shared" si="37"/>
        <v>2.6070265813817134E-2</v>
      </c>
    </row>
    <row r="46" spans="1:87" x14ac:dyDescent="0.2">
      <c r="A46" s="20">
        <v>37</v>
      </c>
      <c r="B46" s="21">
        <v>39752</v>
      </c>
      <c r="C46" s="20">
        <v>199.3</v>
      </c>
      <c r="D46" s="20">
        <v>1060.049</v>
      </c>
      <c r="E46" s="20">
        <v>1580.6130000000001</v>
      </c>
      <c r="F46" s="20">
        <v>1183.4179999999999</v>
      </c>
      <c r="G46" s="20">
        <v>1266.0409999999999</v>
      </c>
      <c r="H46" s="20">
        <v>138.13499999999999</v>
      </c>
      <c r="I46" s="20">
        <v>329.55700000000002</v>
      </c>
      <c r="J46" s="20">
        <v>390.27499999999998</v>
      </c>
      <c r="K46" s="20">
        <v>102.756</v>
      </c>
      <c r="L46" s="20">
        <v>568.00599999999997</v>
      </c>
      <c r="M46" s="20">
        <v>622.721</v>
      </c>
      <c r="N46" s="20">
        <v>192.36600000000001</v>
      </c>
      <c r="O46" s="20">
        <v>182.55699999999999</v>
      </c>
      <c r="P46" s="20">
        <v>102.693</v>
      </c>
      <c r="Q46" s="20">
        <v>189.965</v>
      </c>
      <c r="R46" s="20">
        <v>241.22800000000001</v>
      </c>
      <c r="S46" s="20">
        <v>1473.49</v>
      </c>
      <c r="T46" s="20">
        <v>2591.7600000000002</v>
      </c>
      <c r="U46" s="20">
        <v>4377.34</v>
      </c>
      <c r="V46" s="20">
        <v>8576.98</v>
      </c>
      <c r="W46" s="20">
        <v>2.5812499999999998</v>
      </c>
      <c r="X46" s="20">
        <v>4.4261999999999997</v>
      </c>
      <c r="Y46" s="20">
        <v>5.5178000000000003</v>
      </c>
      <c r="Z46" s="20">
        <v>1.7965</v>
      </c>
      <c r="AA46" s="20">
        <v>1</v>
      </c>
      <c r="AB46" s="20">
        <v>0.78549999999999998</v>
      </c>
      <c r="AC46" s="20">
        <v>0.62209999999999999</v>
      </c>
      <c r="AD46" s="20">
        <v>98.47</v>
      </c>
      <c r="AE46" s="21">
        <f t="shared" si="8"/>
        <v>39752</v>
      </c>
      <c r="AF46" s="22" cm="1">
        <f t="array" ref="AF46">IF(INDEX(calc_types,1,AF$7)="INDEX",C46/C45-1,IF(INDEX(calc_types,1,AF$7)="CASH", C45/1200,C45/C46-1))</f>
        <v>3.2569354603253498E-3</v>
      </c>
      <c r="AG46" s="22" cm="1">
        <f t="array" ref="AG46">IF(INDEX(calc_types,1,AG$7)="INDEX",D46/D45-1,IF(INDEX(calc_types,1,AG$7)="CASH", D45/1200,D45/D46-1))</f>
        <v>9.1985144522923612E-3</v>
      </c>
      <c r="AH46" s="22" cm="1">
        <f t="array" ref="AH46">IF(INDEX(calc_types,1,AH$7)="INDEX",E46/E45-1,IF(INDEX(calc_types,1,AH$7)="CASH", E45/1200,E45/E46-1))</f>
        <v>1.8291865843759192E-2</v>
      </c>
      <c r="AI46" s="22" cm="1">
        <f t="array" ref="AI46">IF(INDEX(calc_types,1,AI$7)="INDEX",F46/F45-1,IF(INDEX(calc_types,1,AI$7)="CASH", F45/1200,F45/F46-1))</f>
        <v>-3.2436670697437942E-2</v>
      </c>
      <c r="AJ46" s="22" cm="1">
        <f t="array" ref="AJ46">IF(INDEX(calc_types,1,AJ$7)="INDEX",G46/G45-1,IF(INDEX(calc_types,1,AJ$7)="CASH", G45/1200,G45/G46-1))</f>
        <v>-4.4361766046805085E-2</v>
      </c>
      <c r="AK46" s="22" cm="1">
        <f t="array" ref="AK46">IF(INDEX(calc_types,1,AK$7)="INDEX",H46/H45-1,IF(INDEX(calc_types,1,AK$7)="CASH", H45/1200,H45/H46-1))</f>
        <v>6.044936455336547E-3</v>
      </c>
      <c r="AL46" s="22" cm="1">
        <f t="array" ref="AL46">IF(INDEX(calc_types,1,AL$7)="INDEX",I46/I45-1,IF(INDEX(calc_types,1,AL$7)="CASH", I45/1200,I45/I46-1))</f>
        <v>1.7031953042544457E-2</v>
      </c>
      <c r="AM46" s="22" cm="1">
        <f t="array" ref="AM46">IF(INDEX(calc_types,1,AM$7)="INDEX",J46/J45-1,IF(INDEX(calc_types,1,AM$7)="CASH", J45/1200,J45/J46-1))</f>
        <v>2.4303505111347379E-2</v>
      </c>
      <c r="AN46" s="22" cm="1">
        <f t="array" ref="AN46">IF(INDEX(calc_types,1,AN$7)="INDEX",K46/K45-1,IF(INDEX(calc_types,1,AN$7)="CASH", K45/1200,K45/K46-1))</f>
        <v>5.0174584079105689E-3</v>
      </c>
      <c r="AO46" s="22" cm="1">
        <f t="array" ref="AO46">IF(INDEX(calc_types,1,AO$7)="INDEX",L46/L45-1,IF(INDEX(calc_types,1,AO$7)="CASH", L45/1200,L45/L46-1))</f>
        <v>1.9265347138729849E-2</v>
      </c>
      <c r="AP46" s="22" cm="1">
        <f t="array" ref="AP46">IF(INDEX(calc_types,1,AP$7)="INDEX",M46/M45-1,IF(INDEX(calc_types,1,AP$7)="CASH", M45/1200,M45/M46-1))</f>
        <v>1.866147129212048E-2</v>
      </c>
      <c r="AQ46" s="22" cm="1">
        <f t="array" ref="AQ46">IF(INDEX(calc_types,1,AQ$7)="INDEX",N46/N45-1,IF(INDEX(calc_types,1,AQ$7)="CASH", N45/1200,N45/N46-1))</f>
        <v>1.9114682888974333E-3</v>
      </c>
      <c r="AR46" s="22" cm="1">
        <f t="array" ref="AR46">IF(INDEX(calc_types,1,AR$7)="INDEX",O46/O45-1,IF(INDEX(calc_types,1,AR$7)="CASH", O45/1200,O45/O46-1))</f>
        <v>-3.3419989516543236E-2</v>
      </c>
      <c r="AS46" s="22" cm="1">
        <f t="array" ref="AS46">IF(INDEX(calc_types,1,AS$7)="INDEX",P46/P45-1,IF(INDEX(calc_types,1,AS$7)="CASH", P45/1200,P45/P46-1))</f>
        <v>1.2968018720749264E-3</v>
      </c>
      <c r="AT46" s="22" cm="1">
        <f t="array" ref="AT46">IF(INDEX(calc_types,1,AT$7)="INDEX",Q46/Q45-1,IF(INDEX(calc_types,1,AT$7)="CASH", Q45/1200,Q45/Q46-1))</f>
        <v>4.8399894207880045E-3</v>
      </c>
      <c r="AU46" s="22" cm="1">
        <f t="array" ref="AU46">IF(INDEX(calc_types,1,AU$7)="INDEX",R46/R45-1,IF(INDEX(calc_types,1,AU$7)="CASH", R45/1200,R45/R46-1))</f>
        <v>8.756596719830867E-3</v>
      </c>
      <c r="AV46" s="22" cm="1">
        <f t="array" ref="AV46">IF(INDEX(calc_types,1,AV$7)="INDEX",S46/S45-1,IF(INDEX(calc_types,1,AV$7)="CASH", S45/1200,S45/S46-1))</f>
        <v>-0.16839366541374601</v>
      </c>
      <c r="AW46" s="22" cm="1">
        <f t="array" ref="AW46">IF(INDEX(calc_types,1,AW$7)="INDEX",T46/T45-1,IF(INDEX(calc_types,1,AW$7)="CASH", T45/1200,T45/T46-1))</f>
        <v>-0.14694226844842329</v>
      </c>
      <c r="AX46" s="22" cm="1">
        <f t="array" ref="AX46">IF(INDEX(calc_types,1,AX$7)="INDEX",U46/U45-1,IF(INDEX(calc_types,1,AX$7)="CASH", U45/1200,U45/U46-1))</f>
        <v>-0.10711175024732522</v>
      </c>
      <c r="AY46" s="22" cm="1">
        <f t="array" ref="AY46">IF(INDEX(calc_types,1,AY$7)="INDEX",V46/V45-1,IF(INDEX(calc_types,1,AY$7)="CASH", V45/1200,V45/V46-1))</f>
        <v>-0.23826939233702737</v>
      </c>
      <c r="AZ46" s="22" cm="1">
        <f t="array" ref="AZ46">IF(INDEX(calc_types,1,AZ$7)="INDEX",W46/W45-1,IF(INDEX(calc_types,1,AZ$7)="CASH", W45/1200,W45/W46-1))</f>
        <v>3.271875E-3</v>
      </c>
      <c r="BA46" s="22" cm="1">
        <f t="array" ref="BA46">IF(INDEX(calc_types,1,BA$7)="INDEX",X46/X45-1,IF(INDEX(calc_types,1,BA$7)="CASH", X45/1200,X45/X46-1))</f>
        <v>3.8458333333333335E-4</v>
      </c>
      <c r="BB46" s="22" cm="1">
        <f t="array" ref="BB46">IF(INDEX(calc_types,1,BB$7)="INDEX",Y46/Y45-1,IF(INDEX(calc_types,1,BB$7)="CASH", Y45/1200,Y45/Y46-1))</f>
        <v>1.4950833333333333E-3</v>
      </c>
      <c r="BC46" s="22" cm="1">
        <f t="array" ref="BC46">IF(INDEX(calc_types,1,BC$7)="INDEX",Z46/Z45-1,IF(INDEX(calc_types,1,BC$7)="CASH", Z45/1200,Z45/Z46-1))</f>
        <v>-1.2436666666666666E-3</v>
      </c>
      <c r="BD46" s="22" cm="1">
        <f t="array" ref="BD46">IF(INDEX(calc_types,1,BD$7)="INDEX",AA46/AA45-1,IF(INDEX(calc_types,1,BD$7)="CASH", AA45/1200,AA45/AA46-1))</f>
        <v>0</v>
      </c>
      <c r="BE46" s="22" cm="1">
        <f t="array" ref="BE46">IF(INDEX(calc_types,1,BE$7)="INDEX",AB46/AB45-1,IF(INDEX(calc_types,1,BE$7)="CASH", AB45/1200,AB45/AB46-1))</f>
        <v>-9.6626352641629443E-2</v>
      </c>
      <c r="BF46" s="22" cm="1">
        <f t="array" ref="BF46">IF(INDEX(calc_types,1,BF$7)="INDEX",AC46/AC45-1,IF(INDEX(calc_types,1,BF$7)="CASH", AC45/1200,AC45/AC46-1))</f>
        <v>-9.7251245780421103E-2</v>
      </c>
      <c r="BG46" s="22" cm="1">
        <f t="array" ref="BG46">IF(INDEX(calc_types,1,BG$7)="INDEX",AD46/AD45-1,IF(INDEX(calc_types,1,BG$7)="CASH", AD45/1200,AD45/AD46-1))</f>
        <v>7.7587082360109694E-2</v>
      </c>
      <c r="BH46" s="23">
        <f t="shared" si="10"/>
        <v>1.7221328747045054E-3</v>
      </c>
      <c r="BI46" s="23">
        <f t="shared" si="11"/>
        <v>7.4464413674410271E-3</v>
      </c>
      <c r="BJ46" s="23">
        <f t="shared" si="12"/>
        <v>1.5884010767119185E-2</v>
      </c>
      <c r="BK46" s="23">
        <f t="shared" si="13"/>
        <v>-3.5086667210670552E-2</v>
      </c>
      <c r="BL46" s="23">
        <f t="shared" si="14"/>
        <v>-4.7741600712357189E-2</v>
      </c>
      <c r="BM46" s="23">
        <f t="shared" si="15"/>
        <v>5.301823426396156E-3</v>
      </c>
      <c r="BN46" s="23">
        <f t="shared" si="16"/>
        <v>1.6167384964927554E-2</v>
      </c>
      <c r="BO46" s="23">
        <f t="shared" si="17"/>
        <v>2.298112731725566E-2</v>
      </c>
      <c r="BP46" s="23">
        <f t="shared" si="18"/>
        <v>3.6499032534295355E-3</v>
      </c>
      <c r="BQ46" s="23">
        <f t="shared" si="19"/>
        <v>1.7577645526072289E-2</v>
      </c>
      <c r="BR46" s="23">
        <f t="shared" si="20"/>
        <v>1.6499284644155007E-2</v>
      </c>
      <c r="BS46" s="23">
        <f t="shared" si="21"/>
        <v>-8.7159753300924785E-4</v>
      </c>
      <c r="BT46" s="23">
        <f t="shared" si="22"/>
        <v>-3.6711060695928208E-2</v>
      </c>
      <c r="BU46" s="23">
        <f t="shared" si="23"/>
        <v>1.2348812953541408E-3</v>
      </c>
      <c r="BV46" s="23">
        <f t="shared" si="24"/>
        <v>4.7009308026571888E-3</v>
      </c>
      <c r="BW46" s="23">
        <f t="shared" si="25"/>
        <v>8.4172040639759471E-3</v>
      </c>
      <c r="BX46" s="23">
        <f t="shared" si="26"/>
        <v>-0.17757559858579389</v>
      </c>
      <c r="BY46" s="23">
        <f t="shared" si="27"/>
        <v>-0.15015696004822018</v>
      </c>
      <c r="BZ46" s="23">
        <f t="shared" si="28"/>
        <v>-0.11004867546962221</v>
      </c>
      <c r="CA46" s="23">
        <f t="shared" si="29"/>
        <v>-0.24468695404839383</v>
      </c>
      <c r="CB46" s="23">
        <f t="shared" si="30"/>
        <v>1.7077462847222232E-3</v>
      </c>
      <c r="CC46" s="23">
        <f t="shared" si="31"/>
        <v>-3.7998194444444392E-4</v>
      </c>
      <c r="CD46" s="23">
        <f t="shared" si="32"/>
        <v>-4.6361805555555609E-5</v>
      </c>
      <c r="CE46" s="23">
        <f t="shared" si="33"/>
        <v>-1.1941208333333332E-3</v>
      </c>
      <c r="CF46" s="23">
        <f t="shared" si="34"/>
        <v>0</v>
      </c>
      <c r="CG46" s="23">
        <f t="shared" si="35"/>
        <v>-9.6875352511175836E-2</v>
      </c>
      <c r="CH46" s="23">
        <f t="shared" si="36"/>
        <v>-9.6433619875803858E-2</v>
      </c>
      <c r="CI46" s="23">
        <f t="shared" si="37"/>
        <v>7.830629737758335E-2</v>
      </c>
    </row>
    <row r="47" spans="1:87" x14ac:dyDescent="0.2">
      <c r="A47" s="20">
        <v>38</v>
      </c>
      <c r="B47" s="21">
        <v>39782</v>
      </c>
      <c r="C47" s="20">
        <v>199.99600000000001</v>
      </c>
      <c r="D47" s="20">
        <v>1072.451</v>
      </c>
      <c r="E47" s="20">
        <v>1635.7270000000001</v>
      </c>
      <c r="F47" s="20">
        <v>1198.367</v>
      </c>
      <c r="G47" s="20">
        <v>1293.8209999999999</v>
      </c>
      <c r="H47" s="20">
        <v>138.79900000000001</v>
      </c>
      <c r="I47" s="20">
        <v>333.12599999999998</v>
      </c>
      <c r="J47" s="20">
        <v>398.65600000000001</v>
      </c>
      <c r="K47" s="20">
        <v>103.51300000000001</v>
      </c>
      <c r="L47" s="20">
        <v>576.03200000000004</v>
      </c>
      <c r="M47" s="20">
        <v>637.221</v>
      </c>
      <c r="N47" s="20">
        <v>195.08699999999999</v>
      </c>
      <c r="O47" s="20">
        <v>185.25800000000001</v>
      </c>
      <c r="P47" s="20">
        <v>102.717</v>
      </c>
      <c r="Q47" s="20">
        <v>189.798</v>
      </c>
      <c r="R47" s="20">
        <v>241.10300000000001</v>
      </c>
      <c r="S47" s="20">
        <v>1366.39</v>
      </c>
      <c r="T47" s="20">
        <v>2430.31</v>
      </c>
      <c r="U47" s="20">
        <v>4288.01</v>
      </c>
      <c r="V47" s="20">
        <v>8512.27</v>
      </c>
      <c r="W47" s="20">
        <v>1.9012500000000001</v>
      </c>
      <c r="X47" s="20">
        <v>2.6421999999999999</v>
      </c>
      <c r="Y47" s="20">
        <v>2.1276000000000002</v>
      </c>
      <c r="Z47" s="20">
        <v>0.56369999999999998</v>
      </c>
      <c r="AA47" s="20">
        <v>1</v>
      </c>
      <c r="AB47" s="20">
        <v>0.78790000000000004</v>
      </c>
      <c r="AC47" s="20">
        <v>0.65049999999999997</v>
      </c>
      <c r="AD47" s="20">
        <v>95.53</v>
      </c>
      <c r="AE47" s="21">
        <f t="shared" si="8"/>
        <v>39782</v>
      </c>
      <c r="AF47" s="22" cm="1">
        <f t="array" ref="AF47">IF(INDEX(calc_types,1,AF$7)="INDEX",C47/C46-1,IF(INDEX(calc_types,1,AF$7)="CASH", C46/1200,C46/C47-1))</f>
        <v>3.4922227797289374E-3</v>
      </c>
      <c r="AG47" s="22" cm="1">
        <f t="array" ref="AG47">IF(INDEX(calc_types,1,AG$7)="INDEX",D47/D46-1,IF(INDEX(calc_types,1,AG$7)="CASH", D46/1200,D46/D47-1))</f>
        <v>1.1699459175943838E-2</v>
      </c>
      <c r="AH47" s="22" cm="1">
        <f t="array" ref="AH47">IF(INDEX(calc_types,1,AH$7)="INDEX",E47/E46-1,IF(INDEX(calc_types,1,AH$7)="CASH", E46/1200,E46/E47-1))</f>
        <v>3.4868750288653771E-2</v>
      </c>
      <c r="AI47" s="22" cm="1">
        <f t="array" ref="AI47">IF(INDEX(calc_types,1,AI$7)="INDEX",F47/F46-1,IF(INDEX(calc_types,1,AI$7)="CASH", F46/1200,F46/F47-1))</f>
        <v>1.2632053931916021E-2</v>
      </c>
      <c r="AJ47" s="22" cm="1">
        <f t="array" ref="AJ47">IF(INDEX(calc_types,1,AJ$7)="INDEX",G47/G46-1,IF(INDEX(calc_types,1,AJ$7)="CASH", G46/1200,G46/G47-1))</f>
        <v>2.1942417346673571E-2</v>
      </c>
      <c r="AK47" s="22" cm="1">
        <f t="array" ref="AK47">IF(INDEX(calc_types,1,AK$7)="INDEX",H47/H46-1,IF(INDEX(calc_types,1,AK$7)="CASH", H46/1200,H46/H47-1))</f>
        <v>4.8068918087378343E-3</v>
      </c>
      <c r="AL47" s="22" cm="1">
        <f t="array" ref="AL47">IF(INDEX(calc_types,1,AL$7)="INDEX",I47/I46-1,IF(INDEX(calc_types,1,AL$7)="CASH", I46/1200,I46/I47-1))</f>
        <v>1.0829689552945165E-2</v>
      </c>
      <c r="AM47" s="22" cm="1">
        <f t="array" ref="AM47">IF(INDEX(calc_types,1,AM$7)="INDEX",J47/J46-1,IF(INDEX(calc_types,1,AM$7)="CASH", J46/1200,J46/J47-1))</f>
        <v>2.1474601242713609E-2</v>
      </c>
      <c r="AN47" s="22" cm="1">
        <f t="array" ref="AN47">IF(INDEX(calc_types,1,AN$7)="INDEX",K47/K46-1,IF(INDEX(calc_types,1,AN$7)="CASH", K46/1200,K46/K47-1))</f>
        <v>7.366966405854658E-3</v>
      </c>
      <c r="AO47" s="22" cm="1">
        <f t="array" ref="AO47">IF(INDEX(calc_types,1,AO$7)="INDEX",L47/L46-1,IF(INDEX(calc_types,1,AO$7)="CASH", L46/1200,L46/L47-1))</f>
        <v>1.4130132428178621E-2</v>
      </c>
      <c r="AP47" s="22" cm="1">
        <f t="array" ref="AP47">IF(INDEX(calc_types,1,AP$7)="INDEX",M47/M46-1,IF(INDEX(calc_types,1,AP$7)="CASH", M46/1200,M46/M47-1))</f>
        <v>2.3284906081535661E-2</v>
      </c>
      <c r="AQ47" s="22" cm="1">
        <f t="array" ref="AQ47">IF(INDEX(calc_types,1,AQ$7)="INDEX",N47/N46-1,IF(INDEX(calc_types,1,AQ$7)="CASH", N46/1200,N46/N47-1))</f>
        <v>1.4144911262904847E-2</v>
      </c>
      <c r="AR47" s="22" cm="1">
        <f t="array" ref="AR47">IF(INDEX(calc_types,1,AR$7)="INDEX",O47/O46-1,IF(INDEX(calc_types,1,AR$7)="CASH", O46/1200,O46/O47-1))</f>
        <v>1.4795378977525031E-2</v>
      </c>
      <c r="AS47" s="22" cm="1">
        <f t="array" ref="AS47">IF(INDEX(calc_types,1,AS$7)="INDEX",P47/P46-1,IF(INDEX(calc_types,1,AS$7)="CASH", P46/1200,P46/P47-1))</f>
        <v>2.3370628962049445E-4</v>
      </c>
      <c r="AT47" s="22" cm="1">
        <f t="array" ref="AT47">IF(INDEX(calc_types,1,AT$7)="INDEX",Q47/Q46-1,IF(INDEX(calc_types,1,AT$7)="CASH", Q46/1200,Q46/Q47-1))</f>
        <v>-8.7910930960966027E-4</v>
      </c>
      <c r="AU47" s="22" cm="1">
        <f t="array" ref="AU47">IF(INDEX(calc_types,1,AU$7)="INDEX",R47/R46-1,IF(INDEX(calc_types,1,AU$7)="CASH", R46/1200,R46/R47-1))</f>
        <v>-5.1818196892561286E-4</v>
      </c>
      <c r="AV47" s="22" cm="1">
        <f t="array" ref="AV47">IF(INDEX(calc_types,1,AV$7)="INDEX",S47/S46-1,IF(INDEX(calc_types,1,AV$7)="CASH", S46/1200,S46/S47-1))</f>
        <v>-7.2684578789133258E-2</v>
      </c>
      <c r="AW47" s="22" cm="1">
        <f t="array" ref="AW47">IF(INDEX(calc_types,1,AW$7)="INDEX",T47/T46-1,IF(INDEX(calc_types,1,AW$7)="CASH", T46/1200,T46/T47-1))</f>
        <v>-6.2293576565731534E-2</v>
      </c>
      <c r="AX47" s="22" cm="1">
        <f t="array" ref="AX47">IF(INDEX(calc_types,1,AX$7)="INDEX",U47/U46-1,IF(INDEX(calc_types,1,AX$7)="CASH", U46/1200,U46/U47-1))</f>
        <v>-2.0407370686307158E-2</v>
      </c>
      <c r="AY47" s="22" cm="1">
        <f t="array" ref="AY47">IF(INDEX(calc_types,1,AY$7)="INDEX",V47/V46-1,IF(INDEX(calc_types,1,AY$7)="CASH", V46/1200,V46/V47-1))</f>
        <v>-7.5446136052549351E-3</v>
      </c>
      <c r="AZ47" s="22" cm="1">
        <f t="array" ref="AZ47">IF(INDEX(calc_types,1,AZ$7)="INDEX",W47/W46-1,IF(INDEX(calc_types,1,AZ$7)="CASH", W46/1200,W46/W47-1))</f>
        <v>2.1510416666666666E-3</v>
      </c>
      <c r="BA47" s="22" cm="1">
        <f t="array" ref="BA47">IF(INDEX(calc_types,1,BA$7)="INDEX",X47/X46-1,IF(INDEX(calc_types,1,BA$7)="CASH", X46/1200,X46/X47-1))</f>
        <v>3.6884999999999999E-3</v>
      </c>
      <c r="BB47" s="22" cm="1">
        <f t="array" ref="BB47">IF(INDEX(calc_types,1,BB$7)="INDEX",Y47/Y46-1,IF(INDEX(calc_types,1,BB$7)="CASH", Y46/1200,Y46/Y47-1))</f>
        <v>4.5981666666666671E-3</v>
      </c>
      <c r="BC47" s="22" cm="1">
        <f t="array" ref="BC47">IF(INDEX(calc_types,1,BC$7)="INDEX",Z47/Z46-1,IF(INDEX(calc_types,1,BC$7)="CASH", Z46/1200,Z46/Z47-1))</f>
        <v>1.4970833333333333E-3</v>
      </c>
      <c r="BD47" s="22" cm="1">
        <f t="array" ref="BD47">IF(INDEX(calc_types,1,BD$7)="INDEX",AA47/AA46-1,IF(INDEX(calc_types,1,BD$7)="CASH", AA46/1200,AA46/AA47-1))</f>
        <v>0</v>
      </c>
      <c r="BE47" s="22" cm="1">
        <f t="array" ref="BE47">IF(INDEX(calc_types,1,BE$7)="INDEX",AB47/AB46-1,IF(INDEX(calc_types,1,BE$7)="CASH", AB46/1200,AB46/AB47-1))</f>
        <v>-3.0460718365276085E-3</v>
      </c>
      <c r="BF47" s="22" cm="1">
        <f t="array" ref="BF47">IF(INDEX(calc_types,1,BF$7)="INDEX",AC47/AC46-1,IF(INDEX(calc_types,1,BF$7)="CASH", AC46/1200,AC46/AC47-1))</f>
        <v>-4.3658724058416531E-2</v>
      </c>
      <c r="BG47" s="22" cm="1">
        <f t="array" ref="BG47">IF(INDEX(calc_types,1,BG$7)="INDEX",AD47/AD46-1,IF(INDEX(calc_types,1,BG$7)="CASH", AD46/1200,AD46/AD47-1))</f>
        <v>3.0775672563592593E-2</v>
      </c>
      <c r="BH47" s="23">
        <f t="shared" si="10"/>
        <v>1.957420194108093E-3</v>
      </c>
      <c r="BI47" s="23">
        <f t="shared" si="11"/>
        <v>9.9473860910925041E-3</v>
      </c>
      <c r="BJ47" s="23">
        <f t="shared" si="12"/>
        <v>3.2460895212013764E-2</v>
      </c>
      <c r="BK47" s="23">
        <f t="shared" si="13"/>
        <v>9.9820574186834099E-3</v>
      </c>
      <c r="BL47" s="23">
        <f t="shared" si="14"/>
        <v>1.8562582681121466E-2</v>
      </c>
      <c r="BM47" s="23">
        <f t="shared" si="15"/>
        <v>4.0637787797974433E-3</v>
      </c>
      <c r="BN47" s="23">
        <f t="shared" si="16"/>
        <v>9.965121475328265E-3</v>
      </c>
      <c r="BO47" s="23">
        <f t="shared" si="17"/>
        <v>2.015222344862189E-2</v>
      </c>
      <c r="BP47" s="23">
        <f t="shared" si="18"/>
        <v>5.9994112513736247E-3</v>
      </c>
      <c r="BQ47" s="23">
        <f t="shared" si="19"/>
        <v>1.2442430815521061E-2</v>
      </c>
      <c r="BR47" s="23">
        <f t="shared" si="20"/>
        <v>2.1122719433570188E-2</v>
      </c>
      <c r="BS47" s="23">
        <f t="shared" si="21"/>
        <v>1.1361845440998166E-2</v>
      </c>
      <c r="BT47" s="23">
        <f t="shared" si="22"/>
        <v>1.1504307798140058E-2</v>
      </c>
      <c r="BU47" s="23">
        <f t="shared" si="23"/>
        <v>1.7178571289970892E-4</v>
      </c>
      <c r="BV47" s="23">
        <f t="shared" si="24"/>
        <v>-1.0181679277404755E-3</v>
      </c>
      <c r="BW47" s="23">
        <f t="shared" si="25"/>
        <v>-8.5757462478053314E-4</v>
      </c>
      <c r="BX47" s="23">
        <f t="shared" si="26"/>
        <v>-8.1866511961181138E-2</v>
      </c>
      <c r="BY47" s="23">
        <f t="shared" si="27"/>
        <v>-6.5508268165528433E-2</v>
      </c>
      <c r="BZ47" s="23">
        <f t="shared" si="28"/>
        <v>-2.3344295908604155E-2</v>
      </c>
      <c r="CA47" s="23">
        <f t="shared" si="29"/>
        <v>-1.3962175316621382E-2</v>
      </c>
      <c r="CB47" s="23">
        <f t="shared" si="30"/>
        <v>5.8691295138888974E-4</v>
      </c>
      <c r="CC47" s="23">
        <f t="shared" si="31"/>
        <v>2.9239347222222226E-3</v>
      </c>
      <c r="CD47" s="23">
        <f t="shared" si="32"/>
        <v>3.0567215277777782E-3</v>
      </c>
      <c r="CE47" s="23">
        <f t="shared" si="33"/>
        <v>1.5466291666666667E-3</v>
      </c>
      <c r="CF47" s="23">
        <f t="shared" si="34"/>
        <v>0</v>
      </c>
      <c r="CG47" s="23">
        <f t="shared" si="35"/>
        <v>-3.295071706073998E-3</v>
      </c>
      <c r="CH47" s="23">
        <f t="shared" si="36"/>
        <v>-4.2841098153799287E-2</v>
      </c>
      <c r="CI47" s="23">
        <f t="shared" si="37"/>
        <v>3.149488758106625E-2</v>
      </c>
    </row>
    <row r="48" spans="1:87" x14ac:dyDescent="0.2">
      <c r="A48" s="20">
        <v>39</v>
      </c>
      <c r="B48" s="21">
        <v>39813</v>
      </c>
      <c r="C48" s="20">
        <v>200.476</v>
      </c>
      <c r="D48" s="20">
        <v>1078.596</v>
      </c>
      <c r="E48" s="20">
        <v>1657.4960000000001</v>
      </c>
      <c r="F48" s="20">
        <v>1220.0809999999999</v>
      </c>
      <c r="G48" s="20">
        <v>1328.0329999999999</v>
      </c>
      <c r="H48" s="20">
        <v>139.15</v>
      </c>
      <c r="I48" s="20">
        <v>335.51499999999999</v>
      </c>
      <c r="J48" s="20">
        <v>403.86399999999998</v>
      </c>
      <c r="K48" s="20">
        <v>103.66200000000001</v>
      </c>
      <c r="L48" s="20">
        <v>587.12</v>
      </c>
      <c r="M48" s="20">
        <v>656.33100000000002</v>
      </c>
      <c r="N48" s="20">
        <v>197.73400000000001</v>
      </c>
      <c r="O48" s="20">
        <v>187.40299999999999</v>
      </c>
      <c r="P48" s="20">
        <v>102.83799999999999</v>
      </c>
      <c r="Q48" s="20">
        <v>190.70599999999999</v>
      </c>
      <c r="R48" s="20">
        <v>243.37200000000001</v>
      </c>
      <c r="S48" s="20">
        <v>1379.78</v>
      </c>
      <c r="T48" s="20">
        <v>2447.62</v>
      </c>
      <c r="U48" s="20">
        <v>4434.17</v>
      </c>
      <c r="V48" s="20">
        <v>8859.56</v>
      </c>
      <c r="W48" s="20">
        <v>0.43625000000000003</v>
      </c>
      <c r="X48" s="20">
        <v>2.9540999999999999</v>
      </c>
      <c r="Y48" s="20">
        <v>2.4878</v>
      </c>
      <c r="Z48" s="20">
        <v>0.76649999999999996</v>
      </c>
      <c r="AA48" s="20">
        <v>1</v>
      </c>
      <c r="AB48" s="20">
        <v>0.71560000000000001</v>
      </c>
      <c r="AC48" s="20">
        <v>0.68479999999999996</v>
      </c>
      <c r="AD48" s="20">
        <v>90.64</v>
      </c>
      <c r="AE48" s="21">
        <f t="shared" si="8"/>
        <v>39813</v>
      </c>
      <c r="AF48" s="22" cm="1">
        <f t="array" ref="AF48">IF(INDEX(calc_types,1,AF$7)="INDEX",C48/C47-1,IF(INDEX(calc_types,1,AF$7)="CASH", C47/1200,C47/C48-1))</f>
        <v>2.4000480009600533E-3</v>
      </c>
      <c r="AG48" s="22" cm="1">
        <f t="array" ref="AG48">IF(INDEX(calc_types,1,AG$7)="INDEX",D48/D47-1,IF(INDEX(calc_types,1,AG$7)="CASH", D47/1200,D47/D48-1))</f>
        <v>5.7298655136690524E-3</v>
      </c>
      <c r="AH48" s="22" cm="1">
        <f t="array" ref="AH48">IF(INDEX(calc_types,1,AH$7)="INDEX",E48/E47-1,IF(INDEX(calc_types,1,AH$7)="CASH", E47/1200,E47/E48-1))</f>
        <v>1.3308455506328309E-2</v>
      </c>
      <c r="AI48" s="22" cm="1">
        <f t="array" ref="AI48">IF(INDEX(calc_types,1,AI$7)="INDEX",F48/F47-1,IF(INDEX(calc_types,1,AI$7)="CASH", F47/1200,F47/F48-1))</f>
        <v>1.811965783436964E-2</v>
      </c>
      <c r="AJ48" s="22" cm="1">
        <f t="array" ref="AJ48">IF(INDEX(calc_types,1,AJ$7)="INDEX",G48/G47-1,IF(INDEX(calc_types,1,AJ$7)="CASH", G47/1200,G47/G48-1))</f>
        <v>2.6442606821190928E-2</v>
      </c>
      <c r="AK48" s="22" cm="1">
        <f t="array" ref="AK48">IF(INDEX(calc_types,1,AK$7)="INDEX",H48/H47-1,IF(INDEX(calc_types,1,AK$7)="CASH", H47/1200,H47/H48-1))</f>
        <v>2.5288366630884518E-3</v>
      </c>
      <c r="AL48" s="22" cm="1">
        <f t="array" ref="AL48">IF(INDEX(calc_types,1,AL$7)="INDEX",I48/I47-1,IF(INDEX(calc_types,1,AL$7)="CASH", I47/1200,I47/I48-1))</f>
        <v>7.1714606485233645E-3</v>
      </c>
      <c r="AM48" s="22" cm="1">
        <f t="array" ref="AM48">IF(INDEX(calc_types,1,AM$7)="INDEX",J48/J47-1,IF(INDEX(calc_types,1,AM$7)="CASH", J47/1200,J47/J48-1))</f>
        <v>1.3063894686145439E-2</v>
      </c>
      <c r="AN48" s="22" cm="1">
        <f t="array" ref="AN48">IF(INDEX(calc_types,1,AN$7)="INDEX",K48/K47-1,IF(INDEX(calc_types,1,AN$7)="CASH", K47/1200,K47/K48-1))</f>
        <v>1.4394327282563069E-3</v>
      </c>
      <c r="AO48" s="22" cm="1">
        <f t="array" ref="AO48">IF(INDEX(calc_types,1,AO$7)="INDEX",L48/L47-1,IF(INDEX(calc_types,1,AO$7)="CASH", L47/1200,L47/L48-1))</f>
        <v>1.9248930614965687E-2</v>
      </c>
      <c r="AP48" s="22" cm="1">
        <f t="array" ref="AP48">IF(INDEX(calc_types,1,AP$7)="INDEX",M48/M47-1,IF(INDEX(calc_types,1,AP$7)="CASH", M47/1200,M47/M48-1))</f>
        <v>2.9989595446477724E-2</v>
      </c>
      <c r="AQ48" s="22" cm="1">
        <f t="array" ref="AQ48">IF(INDEX(calc_types,1,AQ$7)="INDEX",N48/N47-1,IF(INDEX(calc_types,1,AQ$7)="CASH", N47/1200,N47/N48-1))</f>
        <v>1.3568305422708926E-2</v>
      </c>
      <c r="AR48" s="22" cm="1">
        <f t="array" ref="AR48">IF(INDEX(calc_types,1,AR$7)="INDEX",O48/O47-1,IF(INDEX(calc_types,1,AR$7)="CASH", O47/1200,O47/O48-1))</f>
        <v>1.1578447354500199E-2</v>
      </c>
      <c r="AS48" s="22" cm="1">
        <f t="array" ref="AS48">IF(INDEX(calc_types,1,AS$7)="INDEX",P48/P47-1,IF(INDEX(calc_types,1,AS$7)="CASH", P47/1200,P47/P48-1))</f>
        <v>1.1779939055851507E-3</v>
      </c>
      <c r="AT48" s="22" cm="1">
        <f t="array" ref="AT48">IF(INDEX(calc_types,1,AT$7)="INDEX",Q48/Q47-1,IF(INDEX(calc_types,1,AT$7)="CASH", Q47/1200,Q47/Q48-1))</f>
        <v>4.7840335514599541E-3</v>
      </c>
      <c r="AU48" s="22" cm="1">
        <f t="array" ref="AU48">IF(INDEX(calc_types,1,AU$7)="INDEX",R48/R47-1,IF(INDEX(calc_types,1,AU$7)="CASH", R47/1200,R47/R48-1))</f>
        <v>9.4109156667483429E-3</v>
      </c>
      <c r="AV48" s="22" cm="1">
        <f t="array" ref="AV48">IF(INDEX(calc_types,1,AV$7)="INDEX",S48/S47-1,IF(INDEX(calc_types,1,AV$7)="CASH", S47/1200,S47/S48-1))</f>
        <v>9.7995447858956197E-3</v>
      </c>
      <c r="AW48" s="22" cm="1">
        <f t="array" ref="AW48">IF(INDEX(calc_types,1,AW$7)="INDEX",T48/T47-1,IF(INDEX(calc_types,1,AW$7)="CASH", T47/1200,T47/T48-1))</f>
        <v>7.1225481522934064E-3</v>
      </c>
      <c r="AX48" s="22" cm="1">
        <f t="array" ref="AX48">IF(INDEX(calc_types,1,AX$7)="INDEX",U48/U47-1,IF(INDEX(calc_types,1,AX$7)="CASH", U47/1200,U47/U48-1))</f>
        <v>3.4085741404521031E-2</v>
      </c>
      <c r="AY48" s="22" cm="1">
        <f t="array" ref="AY48">IF(INDEX(calc_types,1,AY$7)="INDEX",V48/V47-1,IF(INDEX(calc_types,1,AY$7)="CASH", V47/1200,V47/V48-1))</f>
        <v>4.0798752859108056E-2</v>
      </c>
      <c r="AZ48" s="22" cm="1">
        <f t="array" ref="AZ48">IF(INDEX(calc_types,1,AZ$7)="INDEX",W48/W47-1,IF(INDEX(calc_types,1,AZ$7)="CASH", W47/1200,W47/W48-1))</f>
        <v>1.5843750000000001E-3</v>
      </c>
      <c r="BA48" s="22" cm="1">
        <f t="array" ref="BA48">IF(INDEX(calc_types,1,BA$7)="INDEX",X48/X47-1,IF(INDEX(calc_types,1,BA$7)="CASH", X47/1200,X47/X48-1))</f>
        <v>2.2018333333333334E-3</v>
      </c>
      <c r="BB48" s="22" cm="1">
        <f t="array" ref="BB48">IF(INDEX(calc_types,1,BB$7)="INDEX",Y48/Y47-1,IF(INDEX(calc_types,1,BB$7)="CASH", Y47/1200,Y47/Y48-1))</f>
        <v>1.7730000000000001E-3</v>
      </c>
      <c r="BC48" s="22" cm="1">
        <f t="array" ref="BC48">IF(INDEX(calc_types,1,BC$7)="INDEX",Z48/Z47-1,IF(INDEX(calc_types,1,BC$7)="CASH", Z47/1200,Z47/Z48-1))</f>
        <v>4.6975000000000001E-4</v>
      </c>
      <c r="BD48" s="22" cm="1">
        <f t="array" ref="BD48">IF(INDEX(calc_types,1,BD$7)="INDEX",AA48/AA47-1,IF(INDEX(calc_types,1,BD$7)="CASH", AA47/1200,AA47/AA48-1))</f>
        <v>0</v>
      </c>
      <c r="BE48" s="22" cm="1">
        <f t="array" ref="BE48">IF(INDEX(calc_types,1,BE$7)="INDEX",AB48/AB47-1,IF(INDEX(calc_types,1,BE$7)="CASH", AB47/1200,AB47/AB48-1))</f>
        <v>0.10103409726103973</v>
      </c>
      <c r="BF48" s="22" cm="1">
        <f t="array" ref="BF48">IF(INDEX(calc_types,1,BF$7)="INDEX",AC48/AC47-1,IF(INDEX(calc_types,1,BF$7)="CASH", AC47/1200,AC47/AC48-1))</f>
        <v>-5.0087616822429903E-2</v>
      </c>
      <c r="BG48" s="22" cm="1">
        <f t="array" ref="BG48">IF(INDEX(calc_types,1,BG$7)="INDEX",AD48/AD47-1,IF(INDEX(calc_types,1,BG$7)="CASH", AD47/1200,AD47/AD48-1))</f>
        <v>5.3949691085613427E-2</v>
      </c>
      <c r="BH48" s="23">
        <f t="shared" si="10"/>
        <v>8.6524541533920894E-4</v>
      </c>
      <c r="BI48" s="23">
        <f t="shared" si="11"/>
        <v>3.9777924288177183E-3</v>
      </c>
      <c r="BJ48" s="23">
        <f t="shared" si="12"/>
        <v>1.0900600429688302E-2</v>
      </c>
      <c r="BK48" s="23">
        <f t="shared" si="13"/>
        <v>1.5469661321137029E-2</v>
      </c>
      <c r="BL48" s="23">
        <f t="shared" si="14"/>
        <v>2.3062772155638823E-2</v>
      </c>
      <c r="BM48" s="23">
        <f t="shared" si="15"/>
        <v>1.7857236341480606E-3</v>
      </c>
      <c r="BN48" s="23">
        <f t="shared" si="16"/>
        <v>6.3068925709064642E-3</v>
      </c>
      <c r="BO48" s="23">
        <f t="shared" si="17"/>
        <v>1.1741516892053718E-2</v>
      </c>
      <c r="BP48" s="23">
        <f t="shared" si="18"/>
        <v>7.1877573775273309E-5</v>
      </c>
      <c r="BQ48" s="23">
        <f t="shared" si="19"/>
        <v>1.7561229002308127E-2</v>
      </c>
      <c r="BR48" s="23">
        <f t="shared" si="20"/>
        <v>2.7827408798512251E-2</v>
      </c>
      <c r="BS48" s="23">
        <f t="shared" si="21"/>
        <v>1.0785239600802245E-2</v>
      </c>
      <c r="BT48" s="23">
        <f t="shared" si="22"/>
        <v>8.2873761751152252E-3</v>
      </c>
      <c r="BU48" s="23">
        <f t="shared" si="23"/>
        <v>1.1160733288643652E-3</v>
      </c>
      <c r="BV48" s="23">
        <f t="shared" si="24"/>
        <v>4.6449749333291384E-3</v>
      </c>
      <c r="BW48" s="23">
        <f t="shared" si="25"/>
        <v>9.0715230108934231E-3</v>
      </c>
      <c r="BX48" s="23">
        <f t="shared" si="26"/>
        <v>6.1761161384773361E-4</v>
      </c>
      <c r="BY48" s="23">
        <f t="shared" si="27"/>
        <v>3.9078565524965098E-3</v>
      </c>
      <c r="BZ48" s="23">
        <f t="shared" si="28"/>
        <v>3.1148816182224034E-2</v>
      </c>
      <c r="CA48" s="23">
        <f t="shared" si="29"/>
        <v>3.4381191147741609E-2</v>
      </c>
      <c r="CB48" s="23">
        <f t="shared" si="30"/>
        <v>2.0246284722223251E-5</v>
      </c>
      <c r="CC48" s="23">
        <f t="shared" si="31"/>
        <v>1.437268055555556E-3</v>
      </c>
      <c r="CD48" s="23">
        <f t="shared" si="32"/>
        <v>2.3155486111111115E-4</v>
      </c>
      <c r="CE48" s="23">
        <f t="shared" si="33"/>
        <v>5.1929583333333335E-4</v>
      </c>
      <c r="CF48" s="23">
        <f t="shared" si="34"/>
        <v>0</v>
      </c>
      <c r="CG48" s="23">
        <f t="shared" si="35"/>
        <v>0.10078509739149334</v>
      </c>
      <c r="CH48" s="23">
        <f t="shared" si="36"/>
        <v>-4.9269990917812659E-2</v>
      </c>
      <c r="CI48" s="23">
        <f t="shared" si="37"/>
        <v>5.4668906103087084E-2</v>
      </c>
    </row>
    <row r="49" spans="1:87" x14ac:dyDescent="0.2">
      <c r="A49" s="20">
        <v>40</v>
      </c>
      <c r="B49" s="21">
        <v>39844</v>
      </c>
      <c r="C49" s="20">
        <v>200.43600000000001</v>
      </c>
      <c r="D49" s="20">
        <v>1074.9059999999999</v>
      </c>
      <c r="E49" s="20">
        <v>1637.981</v>
      </c>
      <c r="F49" s="20">
        <v>1242.2819999999999</v>
      </c>
      <c r="G49" s="20">
        <v>1357.6890000000001</v>
      </c>
      <c r="H49" s="20">
        <v>139.631</v>
      </c>
      <c r="I49" s="20">
        <v>337.84100000000001</v>
      </c>
      <c r="J49" s="20">
        <v>405.43799999999999</v>
      </c>
      <c r="K49" s="20">
        <v>103.542</v>
      </c>
      <c r="L49" s="20">
        <v>589.63599999999997</v>
      </c>
      <c r="M49" s="20">
        <v>657.60699999999997</v>
      </c>
      <c r="N49" s="20">
        <v>194.81299999999999</v>
      </c>
      <c r="O49" s="20">
        <v>186.649</v>
      </c>
      <c r="P49" s="20">
        <v>102.883</v>
      </c>
      <c r="Q49" s="20">
        <v>190.64599999999999</v>
      </c>
      <c r="R49" s="20">
        <v>243.12100000000001</v>
      </c>
      <c r="S49" s="20">
        <v>1262.9100000000001</v>
      </c>
      <c r="T49" s="20">
        <v>2236.98</v>
      </c>
      <c r="U49" s="20">
        <v>4149.6400000000003</v>
      </c>
      <c r="V49" s="20">
        <v>7994.05</v>
      </c>
      <c r="W49" s="20">
        <v>0.41937999999999998</v>
      </c>
      <c r="X49" s="20">
        <v>1.7444</v>
      </c>
      <c r="Y49" s="20">
        <v>1.8248</v>
      </c>
      <c r="Z49" s="20">
        <v>0.49480000000000002</v>
      </c>
      <c r="AA49" s="20">
        <v>1</v>
      </c>
      <c r="AB49" s="20">
        <v>0.78059999999999996</v>
      </c>
      <c r="AC49" s="20">
        <v>0.68769999999999998</v>
      </c>
      <c r="AD49" s="20">
        <v>89.92</v>
      </c>
      <c r="AE49" s="21">
        <f t="shared" si="8"/>
        <v>39844</v>
      </c>
      <c r="AF49" s="22" cm="1">
        <f t="array" ref="AF49">IF(INDEX(calc_types,1,AF$7)="INDEX",C49/C48-1,IF(INDEX(calc_types,1,AF$7)="CASH", C48/1200,C48/C49-1))</f>
        <v>-1.9952513019005913E-4</v>
      </c>
      <c r="AG49" s="22" cm="1">
        <f t="array" ref="AG49">IF(INDEX(calc_types,1,AG$7)="INDEX",D49/D48-1,IF(INDEX(calc_types,1,AG$7)="CASH", D48/1200,D48/D49-1))</f>
        <v>-3.4211141150162216E-3</v>
      </c>
      <c r="AH49" s="22" cm="1">
        <f t="array" ref="AH49">IF(INDEX(calc_types,1,AH$7)="INDEX",E49/E48-1,IF(INDEX(calc_types,1,AH$7)="CASH", E48/1200,E48/E49-1))</f>
        <v>-1.1773784069463833E-2</v>
      </c>
      <c r="AI49" s="22" cm="1">
        <f t="array" ref="AI49">IF(INDEX(calc_types,1,AI$7)="INDEX",F49/F48-1,IF(INDEX(calc_types,1,AI$7)="CASH", F48/1200,F48/F49-1))</f>
        <v>1.8196332866424525E-2</v>
      </c>
      <c r="AJ49" s="22" cm="1">
        <f t="array" ref="AJ49">IF(INDEX(calc_types,1,AJ$7)="INDEX",G49/G48-1,IF(INDEX(calc_types,1,AJ$7)="CASH", G48/1200,G48/G49-1))</f>
        <v>2.2330770395012856E-2</v>
      </c>
      <c r="AK49" s="22" cm="1">
        <f t="array" ref="AK49">IF(INDEX(calc_types,1,AK$7)="INDEX",H49/H48-1,IF(INDEX(calc_types,1,AK$7)="CASH", H48/1200,H48/H49-1))</f>
        <v>3.4567014013653363E-3</v>
      </c>
      <c r="AL49" s="22" cm="1">
        <f t="array" ref="AL49">IF(INDEX(calc_types,1,AL$7)="INDEX",I49/I48-1,IF(INDEX(calc_types,1,AL$7)="CASH", I48/1200,I48/I49-1))</f>
        <v>6.932625963071759E-3</v>
      </c>
      <c r="AM49" s="22" cm="1">
        <f t="array" ref="AM49">IF(INDEX(calc_types,1,AM$7)="INDEX",J49/J48-1,IF(INDEX(calc_types,1,AM$7)="CASH", J48/1200,J48/J49-1))</f>
        <v>3.8973515837015249E-3</v>
      </c>
      <c r="AN49" s="22" cm="1">
        <f t="array" ref="AN49">IF(INDEX(calc_types,1,AN$7)="INDEX",K49/K48-1,IF(INDEX(calc_types,1,AN$7)="CASH", K48/1200,K48/K49-1))</f>
        <v>-1.157608381084696E-3</v>
      </c>
      <c r="AO49" s="22" cm="1">
        <f t="array" ref="AO49">IF(INDEX(calc_types,1,AO$7)="INDEX",L49/L48-1,IF(INDEX(calc_types,1,AO$7)="CASH", L48/1200,L48/L49-1))</f>
        <v>4.2853249761547474E-3</v>
      </c>
      <c r="AP49" s="22" cm="1">
        <f t="array" ref="AP49">IF(INDEX(calc_types,1,AP$7)="INDEX",M49/M48-1,IF(INDEX(calc_types,1,AP$7)="CASH", M48/1200,M48/M49-1))</f>
        <v>1.944140989835752E-3</v>
      </c>
      <c r="AQ49" s="22" cm="1">
        <f t="array" ref="AQ49">IF(INDEX(calc_types,1,AQ$7)="INDEX",N49/N48-1,IF(INDEX(calc_types,1,AQ$7)="CASH", N48/1200,N48/N49-1))</f>
        <v>-1.4772370963010983E-2</v>
      </c>
      <c r="AR49" s="22" cm="1">
        <f t="array" ref="AR49">IF(INDEX(calc_types,1,AR$7)="INDEX",O49/O48-1,IF(INDEX(calc_types,1,AR$7)="CASH", O48/1200,O48/O49-1))</f>
        <v>-4.0234147799127484E-3</v>
      </c>
      <c r="AS49" s="22" cm="1">
        <f t="array" ref="AS49">IF(INDEX(calc_types,1,AS$7)="INDEX",P49/P48-1,IF(INDEX(calc_types,1,AS$7)="CASH", P48/1200,P48/P49-1))</f>
        <v>4.3758143876782007E-4</v>
      </c>
      <c r="AT49" s="22" cm="1">
        <f t="array" ref="AT49">IF(INDEX(calc_types,1,AT$7)="INDEX",Q49/Q48-1,IF(INDEX(calc_types,1,AT$7)="CASH", Q48/1200,Q48/Q49-1))</f>
        <v>-3.1462041047480849E-4</v>
      </c>
      <c r="AU49" s="22" cm="1">
        <f t="array" ref="AU49">IF(INDEX(calc_types,1,AU$7)="INDEX",R49/R48-1,IF(INDEX(calc_types,1,AU$7)="CASH", R48/1200,R48/R49-1))</f>
        <v>-1.0313429646796601E-3</v>
      </c>
      <c r="AV49" s="22" cm="1">
        <f t="array" ref="AV49">IF(INDEX(calc_types,1,AV$7)="INDEX",S49/S48-1,IF(INDEX(calc_types,1,AV$7)="CASH", S48/1200,S48/S49-1))</f>
        <v>-8.470190899998542E-2</v>
      </c>
      <c r="AW49" s="22" cm="1">
        <f t="array" ref="AW49">IF(INDEX(calc_types,1,AW$7)="INDEX",T49/T48-1,IF(INDEX(calc_types,1,AW$7)="CASH", T48/1200,T48/T49-1))</f>
        <v>-8.6059110482836321E-2</v>
      </c>
      <c r="AX49" s="22" cm="1">
        <f t="array" ref="AX49">IF(INDEX(calc_types,1,AX$7)="INDEX",U49/U48-1,IF(INDEX(calc_types,1,AX$7)="CASH", U48/1200,U48/U49-1))</f>
        <v>-6.41675894248529E-2</v>
      </c>
      <c r="AY49" s="22" cm="1">
        <f t="array" ref="AY49">IF(INDEX(calc_types,1,AY$7)="INDEX",V49/V48-1,IF(INDEX(calc_types,1,AY$7)="CASH", V48/1200,V48/V49-1))</f>
        <v>-9.7692210448374284E-2</v>
      </c>
      <c r="AZ49" s="22" cm="1">
        <f t="array" ref="AZ49">IF(INDEX(calc_types,1,AZ$7)="INDEX",W49/W48-1,IF(INDEX(calc_types,1,AZ$7)="CASH", W48/1200,W48/W49-1))</f>
        <v>3.6354166666666669E-4</v>
      </c>
      <c r="BA49" s="22" cm="1">
        <f t="array" ref="BA49">IF(INDEX(calc_types,1,BA$7)="INDEX",X49/X48-1,IF(INDEX(calc_types,1,BA$7)="CASH", X48/1200,X48/X49-1))</f>
        <v>2.46175E-3</v>
      </c>
      <c r="BB49" s="22" cm="1">
        <f t="array" ref="BB49">IF(INDEX(calc_types,1,BB$7)="INDEX",Y49/Y48-1,IF(INDEX(calc_types,1,BB$7)="CASH", Y48/1200,Y48/Y49-1))</f>
        <v>2.0731666666666667E-3</v>
      </c>
      <c r="BC49" s="22" cm="1">
        <f t="array" ref="BC49">IF(INDEX(calc_types,1,BC$7)="INDEX",Z49/Z48-1,IF(INDEX(calc_types,1,BC$7)="CASH", Z48/1200,Z48/Z49-1))</f>
        <v>6.3874999999999999E-4</v>
      </c>
      <c r="BD49" s="22" cm="1">
        <f t="array" ref="BD49">IF(INDEX(calc_types,1,BD$7)="INDEX",AA49/AA48-1,IF(INDEX(calc_types,1,BD$7)="CASH", AA48/1200,AA48/AA49-1))</f>
        <v>0</v>
      </c>
      <c r="BE49" s="22" cm="1">
        <f t="array" ref="BE49">IF(INDEX(calc_types,1,BE$7)="INDEX",AB49/AB48-1,IF(INDEX(calc_types,1,BE$7)="CASH", AB48/1200,AB48/AB49-1))</f>
        <v>-8.3269280040994098E-2</v>
      </c>
      <c r="BF49" s="22" cm="1">
        <f t="array" ref="BF49">IF(INDEX(calc_types,1,BF$7)="INDEX",AC49/AC48-1,IF(INDEX(calc_types,1,BF$7)="CASH", AC48/1200,AC48/AC49-1))</f>
        <v>-4.2169550676167677E-3</v>
      </c>
      <c r="BG49" s="22" cm="1">
        <f t="array" ref="BG49">IF(INDEX(calc_types,1,BG$7)="INDEX",AD49/AD48-1,IF(INDEX(calc_types,1,BG$7)="CASH", AD48/1200,AD48/AD49-1))</f>
        <v>8.0071174377223109E-3</v>
      </c>
      <c r="BH49" s="23">
        <f t="shared" si="10"/>
        <v>-1.7343277158109035E-3</v>
      </c>
      <c r="BI49" s="23">
        <f t="shared" si="11"/>
        <v>-5.1731871998675558E-3</v>
      </c>
      <c r="BJ49" s="23">
        <f t="shared" si="12"/>
        <v>-1.418163914610384E-2</v>
      </c>
      <c r="BK49" s="23">
        <f t="shared" si="13"/>
        <v>1.5546336353191914E-2</v>
      </c>
      <c r="BL49" s="23">
        <f t="shared" si="14"/>
        <v>1.8950935729460751E-2</v>
      </c>
      <c r="BM49" s="23">
        <f t="shared" si="15"/>
        <v>2.7135883724249453E-3</v>
      </c>
      <c r="BN49" s="23">
        <f t="shared" si="16"/>
        <v>6.0680578854548587E-3</v>
      </c>
      <c r="BO49" s="23">
        <f t="shared" si="17"/>
        <v>2.5749737896098041E-3</v>
      </c>
      <c r="BP49" s="23">
        <f t="shared" si="18"/>
        <v>-2.5251635355657293E-3</v>
      </c>
      <c r="BQ49" s="23">
        <f t="shared" si="19"/>
        <v>2.5976233634971884E-3</v>
      </c>
      <c r="BR49" s="23">
        <f t="shared" si="20"/>
        <v>-2.1804565812972004E-4</v>
      </c>
      <c r="BS49" s="23">
        <f t="shared" si="21"/>
        <v>-1.7555436784917666E-2</v>
      </c>
      <c r="BT49" s="23">
        <f t="shared" si="22"/>
        <v>-7.3144859592977219E-3</v>
      </c>
      <c r="BU49" s="23">
        <f t="shared" si="23"/>
        <v>3.7566086204703455E-4</v>
      </c>
      <c r="BV49" s="23">
        <f t="shared" si="24"/>
        <v>-4.5367902860562375E-4</v>
      </c>
      <c r="BW49" s="23">
        <f t="shared" si="25"/>
        <v>-1.3707356205345804E-3</v>
      </c>
      <c r="BX49" s="23">
        <f t="shared" si="26"/>
        <v>-9.3883842172033299E-2</v>
      </c>
      <c r="BY49" s="23">
        <f t="shared" si="27"/>
        <v>-8.9273802082633219E-2</v>
      </c>
      <c r="BZ49" s="23">
        <f t="shared" si="28"/>
        <v>-6.7104514647149893E-2</v>
      </c>
      <c r="CA49" s="23">
        <f t="shared" si="29"/>
        <v>-0.10410977215974072</v>
      </c>
      <c r="CB49" s="23">
        <f t="shared" si="30"/>
        <v>-1.2005870486111101E-3</v>
      </c>
      <c r="CC49" s="23">
        <f t="shared" si="31"/>
        <v>1.6971847222222226E-3</v>
      </c>
      <c r="CD49" s="23">
        <f t="shared" si="32"/>
        <v>5.3172152777777783E-4</v>
      </c>
      <c r="CE49" s="23">
        <f t="shared" si="33"/>
        <v>6.8829583333333334E-4</v>
      </c>
      <c r="CF49" s="23">
        <f t="shared" si="34"/>
        <v>0</v>
      </c>
      <c r="CG49" s="23">
        <f t="shared" si="35"/>
        <v>-8.3518279910540491E-2</v>
      </c>
      <c r="CH49" s="23">
        <f t="shared" si="36"/>
        <v>-3.3993291629995231E-3</v>
      </c>
      <c r="CI49" s="23">
        <f t="shared" si="37"/>
        <v>8.7263324551959676E-3</v>
      </c>
    </row>
    <row r="50" spans="1:87" x14ac:dyDescent="0.2">
      <c r="A50" s="20">
        <v>41</v>
      </c>
      <c r="B50" s="21">
        <v>39872</v>
      </c>
      <c r="C50" s="20">
        <v>200.39500000000001</v>
      </c>
      <c r="D50" s="20">
        <v>1073.8820000000001</v>
      </c>
      <c r="E50" s="20">
        <v>1631.1569999999999</v>
      </c>
      <c r="F50" s="20">
        <v>1232.3510000000001</v>
      </c>
      <c r="G50" s="20">
        <v>1344.4870000000001</v>
      </c>
      <c r="H50" s="20">
        <v>139.94300000000001</v>
      </c>
      <c r="I50" s="20">
        <v>339.78300000000002</v>
      </c>
      <c r="J50" s="20">
        <v>409.851</v>
      </c>
      <c r="K50" s="20">
        <v>103.729</v>
      </c>
      <c r="L50" s="20">
        <v>591.67200000000003</v>
      </c>
      <c r="M50" s="20">
        <v>665.32799999999997</v>
      </c>
      <c r="N50" s="20">
        <v>192.70500000000001</v>
      </c>
      <c r="O50" s="20">
        <v>186.28100000000001</v>
      </c>
      <c r="P50" s="20">
        <v>102.904</v>
      </c>
      <c r="Q50" s="20">
        <v>190.80199999999999</v>
      </c>
      <c r="R50" s="20">
        <v>243.59800000000001</v>
      </c>
      <c r="S50" s="20">
        <v>1127.1300000000001</v>
      </c>
      <c r="T50" s="20">
        <v>1976.23</v>
      </c>
      <c r="U50" s="20">
        <v>3830.09</v>
      </c>
      <c r="V50" s="20">
        <v>7568.42</v>
      </c>
      <c r="W50" s="20">
        <v>0.49625000000000002</v>
      </c>
      <c r="X50" s="20">
        <v>1.5136000000000001</v>
      </c>
      <c r="Y50" s="20">
        <v>1.4346000000000001</v>
      </c>
      <c r="Z50" s="20">
        <v>0.64400000000000002</v>
      </c>
      <c r="AA50" s="20">
        <v>1</v>
      </c>
      <c r="AB50" s="20">
        <v>0.7893</v>
      </c>
      <c r="AC50" s="20">
        <v>0.69850000000000001</v>
      </c>
      <c r="AD50" s="20">
        <v>97.58</v>
      </c>
      <c r="AE50" s="21">
        <f t="shared" si="8"/>
        <v>39872</v>
      </c>
      <c r="AF50" s="22" cm="1">
        <f t="array" ref="AF50">IF(INDEX(calc_types,1,AF$7)="INDEX",C50/C49-1,IF(INDEX(calc_types,1,AF$7)="CASH", C49/1200,C49/C50-1))</f>
        <v>-2.0455407212272014E-4</v>
      </c>
      <c r="AG50" s="22" cm="1">
        <f t="array" ref="AG50">IF(INDEX(calc_types,1,AG$7)="INDEX",D50/D49-1,IF(INDEX(calc_types,1,AG$7)="CASH", D49/1200,D49/D50-1))</f>
        <v>-9.5264144027462638E-4</v>
      </c>
      <c r="AH50" s="22" cm="1">
        <f t="array" ref="AH50">IF(INDEX(calc_types,1,AH$7)="INDEX",E50/E49-1,IF(INDEX(calc_types,1,AH$7)="CASH", E49/1200,E49/E50-1))</f>
        <v>-4.1661044908335443E-3</v>
      </c>
      <c r="AI50" s="22" cm="1">
        <f t="array" ref="AI50">IF(INDEX(calc_types,1,AI$7)="INDEX",F50/F49-1,IF(INDEX(calc_types,1,AI$7)="CASH", F49/1200,F49/F50-1))</f>
        <v>-7.9941591361701869E-3</v>
      </c>
      <c r="AJ50" s="22" cm="1">
        <f t="array" ref="AJ50">IF(INDEX(calc_types,1,AJ$7)="INDEX",G50/G49-1,IF(INDEX(calc_types,1,AJ$7)="CASH", G49/1200,G49/G50-1))</f>
        <v>-9.7238763811152706E-3</v>
      </c>
      <c r="AK50" s="22" cm="1">
        <f t="array" ref="AK50">IF(INDEX(calc_types,1,AK$7)="INDEX",H50/H49-1,IF(INDEX(calc_types,1,AK$7)="CASH", H49/1200,H49/H50-1))</f>
        <v>2.2344608288991097E-3</v>
      </c>
      <c r="AL50" s="22" cm="1">
        <f t="array" ref="AL50">IF(INDEX(calc_types,1,AL$7)="INDEX",I50/I49-1,IF(INDEX(calc_types,1,AL$7)="CASH", I49/1200,I49/I50-1))</f>
        <v>5.7482661962284798E-3</v>
      </c>
      <c r="AM50" s="22" cm="1">
        <f t="array" ref="AM50">IF(INDEX(calc_types,1,AM$7)="INDEX",J50/J49-1,IF(INDEX(calc_types,1,AM$7)="CASH", J49/1200,J49/J50-1))</f>
        <v>1.0884524884199331E-2</v>
      </c>
      <c r="AN50" s="22" cm="1">
        <f t="array" ref="AN50">IF(INDEX(calc_types,1,AN$7)="INDEX",K50/K49-1,IF(INDEX(calc_types,1,AN$7)="CASH", K49/1200,K49/K50-1))</f>
        <v>1.8060304031213281E-3</v>
      </c>
      <c r="AO50" s="22" cm="1">
        <f t="array" ref="AO50">IF(INDEX(calc_types,1,AO$7)="INDEX",L50/L49-1,IF(INDEX(calc_types,1,AO$7)="CASH", L49/1200,L49/L50-1))</f>
        <v>3.45297776933573E-3</v>
      </c>
      <c r="AP50" s="22" cm="1">
        <f t="array" ref="AP50">IF(INDEX(calc_types,1,AP$7)="INDEX",M50/M49-1,IF(INDEX(calc_types,1,AP$7)="CASH", M49/1200,M49/M50-1))</f>
        <v>1.1741055067844508E-2</v>
      </c>
      <c r="AQ50" s="22" cm="1">
        <f t="array" ref="AQ50">IF(INDEX(calc_types,1,AQ$7)="INDEX",N50/N49-1,IF(INDEX(calc_types,1,AQ$7)="CASH", N49/1200,N49/N50-1))</f>
        <v>-1.0820633119966172E-2</v>
      </c>
      <c r="AR50" s="22" cm="1">
        <f t="array" ref="AR50">IF(INDEX(calc_types,1,AR$7)="INDEX",O50/O49-1,IF(INDEX(calc_types,1,AR$7)="CASH", O49/1200,O49/O50-1))</f>
        <v>-1.9716151707215301E-3</v>
      </c>
      <c r="AS50" s="22" cm="1">
        <f t="array" ref="AS50">IF(INDEX(calc_types,1,AS$7)="INDEX",P50/P49-1,IF(INDEX(calc_types,1,AS$7)="CASH", P49/1200,P49/P50-1))</f>
        <v>2.0411535433462191E-4</v>
      </c>
      <c r="AT50" s="22" cm="1">
        <f t="array" ref="AT50">IF(INDEX(calc_types,1,AT$7)="INDEX",Q50/Q49-1,IF(INDEX(calc_types,1,AT$7)="CASH", Q49/1200,Q49/Q50-1))</f>
        <v>8.1827051183869237E-4</v>
      </c>
      <c r="AU50" s="22" cm="1">
        <f t="array" ref="AU50">IF(INDEX(calc_types,1,AU$7)="INDEX",R50/R49-1,IF(INDEX(calc_types,1,AU$7)="CASH", R49/1200,R49/R50-1))</f>
        <v>1.9619860069677308E-3</v>
      </c>
      <c r="AV50" s="22" cm="1">
        <f t="array" ref="AV50">IF(INDEX(calc_types,1,AV$7)="INDEX",S50/S49-1,IF(INDEX(calc_types,1,AV$7)="CASH", S49/1200,S49/S50-1))</f>
        <v>-0.10751359954391049</v>
      </c>
      <c r="AW50" s="22" cm="1">
        <f t="array" ref="AW50">IF(INDEX(calc_types,1,AW$7)="INDEX",T50/T49-1,IF(INDEX(calc_types,1,AW$7)="CASH", T49/1200,T49/T50-1))</f>
        <v>-0.11656340244436691</v>
      </c>
      <c r="AX50" s="22" cm="1">
        <f t="array" ref="AX50">IF(INDEX(calc_types,1,AX$7)="INDEX",U50/U49-1,IF(INDEX(calc_types,1,AX$7)="CASH", U49/1200,U49/U50-1))</f>
        <v>-7.7006680097550628E-2</v>
      </c>
      <c r="AY50" s="22" cm="1">
        <f t="array" ref="AY50">IF(INDEX(calc_types,1,AY$7)="INDEX",V50/V49-1,IF(INDEX(calc_types,1,AY$7)="CASH", V49/1200,V49/V50-1))</f>
        <v>-5.3243349741370127E-2</v>
      </c>
      <c r="AZ50" s="22" cm="1">
        <f t="array" ref="AZ50">IF(INDEX(calc_types,1,AZ$7)="INDEX",W50/W49-1,IF(INDEX(calc_types,1,AZ$7)="CASH", W49/1200,W49/W50-1))</f>
        <v>3.4948333333333331E-4</v>
      </c>
      <c r="BA50" s="22" cm="1">
        <f t="array" ref="BA50">IF(INDEX(calc_types,1,BA$7)="INDEX",X50/X49-1,IF(INDEX(calc_types,1,BA$7)="CASH", X49/1200,X49/X50-1))</f>
        <v>1.4536666666666667E-3</v>
      </c>
      <c r="BB50" s="22" cm="1">
        <f t="array" ref="BB50">IF(INDEX(calc_types,1,BB$7)="INDEX",Y50/Y49-1,IF(INDEX(calc_types,1,BB$7)="CASH", Y49/1200,Y49/Y50-1))</f>
        <v>1.5206666666666667E-3</v>
      </c>
      <c r="BC50" s="22" cm="1">
        <f t="array" ref="BC50">IF(INDEX(calc_types,1,BC$7)="INDEX",Z50/Z49-1,IF(INDEX(calc_types,1,BC$7)="CASH", Z49/1200,Z49/Z50-1))</f>
        <v>4.1233333333333335E-4</v>
      </c>
      <c r="BD50" s="22" cm="1">
        <f t="array" ref="BD50">IF(INDEX(calc_types,1,BD$7)="INDEX",AA50/AA49-1,IF(INDEX(calc_types,1,BD$7)="CASH", AA49/1200,AA49/AA50-1))</f>
        <v>0</v>
      </c>
      <c r="BE50" s="22" cm="1">
        <f t="array" ref="BE50">IF(INDEX(calc_types,1,BE$7)="INDEX",AB50/AB49-1,IF(INDEX(calc_types,1,BE$7)="CASH", AB49/1200,AB49/AB50-1))</f>
        <v>-1.1022424933485375E-2</v>
      </c>
      <c r="BF50" s="22" cm="1">
        <f t="array" ref="BF50">IF(INDEX(calc_types,1,BF$7)="INDEX",AC50/AC49-1,IF(INDEX(calc_types,1,BF$7)="CASH", AC49/1200,AC49/AC50-1))</f>
        <v>-1.5461703650680114E-2</v>
      </c>
      <c r="BG50" s="22" cm="1">
        <f t="array" ref="BG50">IF(INDEX(calc_types,1,BG$7)="INDEX",AD50/AD49-1,IF(INDEX(calc_types,1,BG$7)="CASH", AD49/1200,AD49/AD50-1))</f>
        <v>-7.8499692559950818E-2</v>
      </c>
      <c r="BH50" s="23">
        <f t="shared" si="10"/>
        <v>-1.7393566577435645E-3</v>
      </c>
      <c r="BI50" s="23">
        <f t="shared" si="11"/>
        <v>-2.7047145251259605E-3</v>
      </c>
      <c r="BJ50" s="23">
        <f t="shared" si="12"/>
        <v>-6.5739595674735515E-3</v>
      </c>
      <c r="BK50" s="23">
        <f t="shared" si="13"/>
        <v>-1.0644155649402798E-2</v>
      </c>
      <c r="BL50" s="23">
        <f t="shared" si="14"/>
        <v>-1.3103711046667377E-2</v>
      </c>
      <c r="BM50" s="23">
        <f t="shared" si="15"/>
        <v>1.4913477999587185E-3</v>
      </c>
      <c r="BN50" s="23">
        <f t="shared" si="16"/>
        <v>4.8836981186115794E-3</v>
      </c>
      <c r="BO50" s="23">
        <f t="shared" si="17"/>
        <v>9.5621470901076106E-3</v>
      </c>
      <c r="BP50" s="23">
        <f t="shared" si="18"/>
        <v>4.3847524864029457E-4</v>
      </c>
      <c r="BQ50" s="23">
        <f t="shared" si="19"/>
        <v>1.7652761566781707E-3</v>
      </c>
      <c r="BR50" s="23">
        <f t="shared" si="20"/>
        <v>9.5788684198790351E-3</v>
      </c>
      <c r="BS50" s="23">
        <f t="shared" si="21"/>
        <v>-1.3603698941872853E-2</v>
      </c>
      <c r="BT50" s="23">
        <f t="shared" si="22"/>
        <v>-5.2626863501065036E-3</v>
      </c>
      <c r="BU50" s="23">
        <f t="shared" si="23"/>
        <v>1.4219477761383639E-4</v>
      </c>
      <c r="BV50" s="23">
        <f t="shared" si="24"/>
        <v>6.7921189370787711E-4</v>
      </c>
      <c r="BW50" s="23">
        <f t="shared" si="25"/>
        <v>1.6225933511128106E-3</v>
      </c>
      <c r="BX50" s="23">
        <f t="shared" si="26"/>
        <v>-0.11669553271595837</v>
      </c>
      <c r="BY50" s="23">
        <f t="shared" si="27"/>
        <v>-0.11977809404416381</v>
      </c>
      <c r="BZ50" s="23">
        <f t="shared" si="28"/>
        <v>-7.9943605319847622E-2</v>
      </c>
      <c r="CA50" s="23">
        <f t="shared" si="29"/>
        <v>-5.9660911452736574E-2</v>
      </c>
      <c r="CB50" s="23">
        <f t="shared" si="30"/>
        <v>-1.2146453819444434E-3</v>
      </c>
      <c r="CC50" s="23">
        <f t="shared" si="31"/>
        <v>6.8910138888888942E-4</v>
      </c>
      <c r="CD50" s="23">
        <f t="shared" si="32"/>
        <v>-2.0778472222222205E-5</v>
      </c>
      <c r="CE50" s="23">
        <f t="shared" si="33"/>
        <v>4.6187916666666663E-4</v>
      </c>
      <c r="CF50" s="23">
        <f t="shared" si="34"/>
        <v>0</v>
      </c>
      <c r="CG50" s="23">
        <f t="shared" si="35"/>
        <v>-1.1271424803031765E-2</v>
      </c>
      <c r="CH50" s="23">
        <f t="shared" si="36"/>
        <v>-1.464407774606287E-2</v>
      </c>
      <c r="CI50" s="23">
        <f t="shared" si="37"/>
        <v>-7.7780477542477161E-2</v>
      </c>
    </row>
    <row r="51" spans="1:87" x14ac:dyDescent="0.2">
      <c r="A51" s="20">
        <v>42</v>
      </c>
      <c r="B51" s="21">
        <v>39903</v>
      </c>
      <c r="C51" s="20">
        <v>200.68899999999999</v>
      </c>
      <c r="D51" s="20">
        <v>1079.5360000000001</v>
      </c>
      <c r="E51" s="20">
        <v>1654.941</v>
      </c>
      <c r="F51" s="20">
        <v>1231.9480000000001</v>
      </c>
      <c r="G51" s="20">
        <v>1342.394</v>
      </c>
      <c r="H51" s="20">
        <v>140.18199999999999</v>
      </c>
      <c r="I51" s="20">
        <v>340.84399999999999</v>
      </c>
      <c r="J51" s="20">
        <v>411.43599999999998</v>
      </c>
      <c r="K51" s="20">
        <v>103.976</v>
      </c>
      <c r="L51" s="20">
        <v>594.23299999999995</v>
      </c>
      <c r="M51" s="20">
        <v>664.37800000000004</v>
      </c>
      <c r="N51" s="20">
        <v>189.77500000000001</v>
      </c>
      <c r="O51" s="20">
        <v>181.381</v>
      </c>
      <c r="P51" s="20">
        <v>102.94199999999999</v>
      </c>
      <c r="Q51" s="20">
        <v>190.881</v>
      </c>
      <c r="R51" s="20">
        <v>243.27</v>
      </c>
      <c r="S51" s="20">
        <v>1225.1199999999999</v>
      </c>
      <c r="T51" s="20">
        <v>2071.13</v>
      </c>
      <c r="U51" s="20">
        <v>3926.14</v>
      </c>
      <c r="V51" s="20">
        <v>8109.53</v>
      </c>
      <c r="W51" s="20">
        <v>0.50063000000000002</v>
      </c>
      <c r="X51" s="20">
        <v>1.2655000000000001</v>
      </c>
      <c r="Y51" s="20">
        <v>1.1707000000000001</v>
      </c>
      <c r="Z51" s="20">
        <v>0.75119999999999998</v>
      </c>
      <c r="AA51" s="20">
        <v>1</v>
      </c>
      <c r="AB51" s="20">
        <v>0.75470000000000004</v>
      </c>
      <c r="AC51" s="20">
        <v>0.69820000000000004</v>
      </c>
      <c r="AD51" s="20">
        <v>98.96</v>
      </c>
      <c r="AE51" s="21">
        <f t="shared" si="8"/>
        <v>39903</v>
      </c>
      <c r="AF51" s="22" cm="1">
        <f t="array" ref="AF51">IF(INDEX(calc_types,1,AF$7)="INDEX",C51/C50-1,IF(INDEX(calc_types,1,AF$7)="CASH", C50/1200,C50/C51-1))</f>
        <v>1.4671024726164994E-3</v>
      </c>
      <c r="AG51" s="22" cm="1">
        <f t="array" ref="AG51">IF(INDEX(calc_types,1,AG$7)="INDEX",D51/D50-1,IF(INDEX(calc_types,1,AG$7)="CASH", D50/1200,D50/D51-1))</f>
        <v>5.2650104946354581E-3</v>
      </c>
      <c r="AH51" s="22" cm="1">
        <f t="array" ref="AH51">IF(INDEX(calc_types,1,AH$7)="INDEX",E51/E50-1,IF(INDEX(calc_types,1,AH$7)="CASH", E50/1200,E50/E51-1))</f>
        <v>1.4581061173142729E-2</v>
      </c>
      <c r="AI51" s="22" cm="1">
        <f t="array" ref="AI51">IF(INDEX(calc_types,1,AI$7)="INDEX",F51/F50-1,IF(INDEX(calc_types,1,AI$7)="CASH", F50/1200,F50/F51-1))</f>
        <v>-3.2701722155459301E-4</v>
      </c>
      <c r="AJ51" s="22" cm="1">
        <f t="array" ref="AJ51">IF(INDEX(calc_types,1,AJ$7)="INDEX",G51/G50-1,IF(INDEX(calc_types,1,AJ$7)="CASH", G50/1200,G50/G51-1))</f>
        <v>-1.5567275845732587E-3</v>
      </c>
      <c r="AK51" s="22" cm="1">
        <f t="array" ref="AK51">IF(INDEX(calc_types,1,AK$7)="INDEX",H51/H50-1,IF(INDEX(calc_types,1,AK$7)="CASH", H50/1200,H50/H51-1))</f>
        <v>1.7078381912634111E-3</v>
      </c>
      <c r="AL51" s="22" cm="1">
        <f t="array" ref="AL51">IF(INDEX(calc_types,1,AL$7)="INDEX",I51/I50-1,IF(INDEX(calc_types,1,AL$7)="CASH", I50/1200,I50/I51-1))</f>
        <v>3.1225811768098577E-3</v>
      </c>
      <c r="AM51" s="22" cm="1">
        <f t="array" ref="AM51">IF(INDEX(calc_types,1,AM$7)="INDEX",J51/J50-1,IF(INDEX(calc_types,1,AM$7)="CASH", J50/1200,J50/J51-1))</f>
        <v>3.8672590770791881E-3</v>
      </c>
      <c r="AN51" s="22" cm="1">
        <f t="array" ref="AN51">IF(INDEX(calc_types,1,AN$7)="INDEX",K51/K50-1,IF(INDEX(calc_types,1,AN$7)="CASH", K50/1200,K50/K51-1))</f>
        <v>2.3812048703832911E-3</v>
      </c>
      <c r="AO51" s="22" cm="1">
        <f t="array" ref="AO51">IF(INDEX(calc_types,1,AO$7)="INDEX",L51/L50-1,IF(INDEX(calc_types,1,AO$7)="CASH", L50/1200,L50/L51-1))</f>
        <v>4.3284116875563772E-3</v>
      </c>
      <c r="AP51" s="22" cm="1">
        <f t="array" ref="AP51">IF(INDEX(calc_types,1,AP$7)="INDEX",M51/M50-1,IF(INDEX(calc_types,1,AP$7)="CASH", M50/1200,M50/M51-1))</f>
        <v>-1.4278671572516277E-3</v>
      </c>
      <c r="AQ51" s="22" cm="1">
        <f t="array" ref="AQ51">IF(INDEX(calc_types,1,AQ$7)="INDEX",N51/N50-1,IF(INDEX(calc_types,1,AQ$7)="CASH", N50/1200,N50/N51-1))</f>
        <v>-1.5204587322591556E-2</v>
      </c>
      <c r="AR51" s="22" cm="1">
        <f t="array" ref="AR51">IF(INDEX(calc_types,1,AR$7)="INDEX",O51/O50-1,IF(INDEX(calc_types,1,AR$7)="CASH", O50/1200,O50/O51-1))</f>
        <v>-2.6304346659079547E-2</v>
      </c>
      <c r="AS51" s="22" cm="1">
        <f t="array" ref="AS51">IF(INDEX(calc_types,1,AS$7)="INDEX",P51/P50-1,IF(INDEX(calc_types,1,AS$7)="CASH", P50/1200,P50/P51-1))</f>
        <v>3.6927621861138071E-4</v>
      </c>
      <c r="AT51" s="22" cm="1">
        <f t="array" ref="AT51">IF(INDEX(calc_types,1,AT$7)="INDEX",Q51/Q50-1,IF(INDEX(calc_types,1,AT$7)="CASH", Q50/1200,Q50/Q51-1))</f>
        <v>4.1404178153281457E-4</v>
      </c>
      <c r="AU51" s="22" cm="1">
        <f t="array" ref="AU51">IF(INDEX(calc_types,1,AU$7)="INDEX",R51/R50-1,IF(INDEX(calc_types,1,AU$7)="CASH", R50/1200,R50/R51-1))</f>
        <v>-1.3464806771812388E-3</v>
      </c>
      <c r="AV51" s="22" cm="1">
        <f t="array" ref="AV51">IF(INDEX(calc_types,1,AV$7)="INDEX",S51/S50-1,IF(INDEX(calc_types,1,AV$7)="CASH", S50/1200,S50/S51-1))</f>
        <v>8.6937620327734777E-2</v>
      </c>
      <c r="AW51" s="22" cm="1">
        <f t="array" ref="AW51">IF(INDEX(calc_types,1,AW$7)="INDEX",T51/T50-1,IF(INDEX(calc_types,1,AW$7)="CASH", T50/1200,T50/T51-1))</f>
        <v>4.8020726332461239E-2</v>
      </c>
      <c r="AX51" s="22" cm="1">
        <f t="array" ref="AX51">IF(INDEX(calc_types,1,AX$7)="INDEX",U51/U50-1,IF(INDEX(calc_types,1,AX$7)="CASH", U50/1200,U50/U51-1))</f>
        <v>2.5077739687578982E-2</v>
      </c>
      <c r="AY51" s="22" cm="1">
        <f t="array" ref="AY51">IF(INDEX(calc_types,1,AY$7)="INDEX",V51/V50-1,IF(INDEX(calc_types,1,AY$7)="CASH", V50/1200,V50/V51-1))</f>
        <v>7.1495767940996879E-2</v>
      </c>
      <c r="AZ51" s="22" cm="1">
        <f t="array" ref="AZ51">IF(INDEX(calc_types,1,AZ$7)="INDEX",W51/W50-1,IF(INDEX(calc_types,1,AZ$7)="CASH", W50/1200,W50/W51-1))</f>
        <v>4.1354166666666671E-4</v>
      </c>
      <c r="BA51" s="22" cm="1">
        <f t="array" ref="BA51">IF(INDEX(calc_types,1,BA$7)="INDEX",X51/X50-1,IF(INDEX(calc_types,1,BA$7)="CASH", X50/1200,X50/X51-1))</f>
        <v>1.2613333333333333E-3</v>
      </c>
      <c r="BB51" s="22" cm="1">
        <f t="array" ref="BB51">IF(INDEX(calc_types,1,BB$7)="INDEX",Y51/Y50-1,IF(INDEX(calc_types,1,BB$7)="CASH", Y50/1200,Y50/Y51-1))</f>
        <v>1.1955000000000002E-3</v>
      </c>
      <c r="BC51" s="22" cm="1">
        <f t="array" ref="BC51">IF(INDEX(calc_types,1,BC$7)="INDEX",Z51/Z50-1,IF(INDEX(calc_types,1,BC$7)="CASH", Z50/1200,Z50/Z51-1))</f>
        <v>5.3666666666666663E-4</v>
      </c>
      <c r="BD51" s="22" cm="1">
        <f t="array" ref="BD51">IF(INDEX(calc_types,1,BD$7)="INDEX",AA51/AA50-1,IF(INDEX(calc_types,1,BD$7)="CASH", AA50/1200,AA50/AA51-1))</f>
        <v>0</v>
      </c>
      <c r="BE51" s="22" cm="1">
        <f t="array" ref="BE51">IF(INDEX(calc_types,1,BE$7)="INDEX",AB51/AB50-1,IF(INDEX(calc_types,1,BE$7)="CASH", AB50/1200,AB50/AB51-1))</f>
        <v>4.5846031535709431E-2</v>
      </c>
      <c r="BF51" s="22" cm="1">
        <f t="array" ref="BF51">IF(INDEX(calc_types,1,BF$7)="INDEX",AC51/AC50-1,IF(INDEX(calc_types,1,BF$7)="CASH", AC50/1200,AC50/AC51-1))</f>
        <v>4.296763105127166E-4</v>
      </c>
      <c r="BG51" s="22" cm="1">
        <f t="array" ref="BG51">IF(INDEX(calc_types,1,BG$7)="INDEX",AD51/AD50-1,IF(INDEX(calc_types,1,BG$7)="CASH", AD50/1200,AD50/AD51-1))</f>
        <v>-1.3945028294260253E-2</v>
      </c>
      <c r="BH51" s="23">
        <f t="shared" si="10"/>
        <v>-6.7700113004344996E-5</v>
      </c>
      <c r="BI51" s="23">
        <f t="shared" si="11"/>
        <v>3.512937409784124E-3</v>
      </c>
      <c r="BJ51" s="23">
        <f t="shared" si="12"/>
        <v>1.2173206096502721E-2</v>
      </c>
      <c r="BK51" s="23">
        <f t="shared" si="13"/>
        <v>-2.977013734787203E-3</v>
      </c>
      <c r="BL51" s="23">
        <f t="shared" si="14"/>
        <v>-4.9365622501253651E-3</v>
      </c>
      <c r="BM51" s="23">
        <f t="shared" si="15"/>
        <v>9.6472516232301987E-4</v>
      </c>
      <c r="BN51" s="23">
        <f t="shared" si="16"/>
        <v>2.2580130991929569E-3</v>
      </c>
      <c r="BO51" s="23">
        <f t="shared" si="17"/>
        <v>2.5448812829874674E-3</v>
      </c>
      <c r="BP51" s="23">
        <f t="shared" si="18"/>
        <v>1.0136497159022575E-3</v>
      </c>
      <c r="BQ51" s="23">
        <f t="shared" si="19"/>
        <v>2.6407100748988182E-3</v>
      </c>
      <c r="BR51" s="23">
        <f t="shared" si="20"/>
        <v>-3.5900538052170998E-3</v>
      </c>
      <c r="BS51" s="23">
        <f t="shared" si="21"/>
        <v>-1.7987653144498239E-2</v>
      </c>
      <c r="BT51" s="23">
        <f t="shared" si="22"/>
        <v>-2.9595417838464519E-2</v>
      </c>
      <c r="BU51" s="23">
        <f t="shared" si="23"/>
        <v>3.0735564189059519E-4</v>
      </c>
      <c r="BV51" s="23">
        <f t="shared" si="24"/>
        <v>2.7498316340199931E-4</v>
      </c>
      <c r="BW51" s="23">
        <f t="shared" si="25"/>
        <v>-1.685873333036159E-3</v>
      </c>
      <c r="BX51" s="23">
        <f t="shared" si="26"/>
        <v>7.7755687155686898E-2</v>
      </c>
      <c r="BY51" s="23">
        <f t="shared" si="27"/>
        <v>4.480603473266434E-2</v>
      </c>
      <c r="BZ51" s="23">
        <f t="shared" si="28"/>
        <v>2.2140814465281985E-2</v>
      </c>
      <c r="CA51" s="23">
        <f t="shared" si="29"/>
        <v>6.5078206229630439E-2</v>
      </c>
      <c r="CB51" s="23">
        <f t="shared" si="30"/>
        <v>-1.1505870486111102E-3</v>
      </c>
      <c r="CC51" s="23">
        <f t="shared" si="31"/>
        <v>4.96768055555556E-4</v>
      </c>
      <c r="CD51" s="23">
        <f t="shared" si="32"/>
        <v>-3.4594513888888873E-4</v>
      </c>
      <c r="CE51" s="23">
        <f t="shared" si="33"/>
        <v>5.8621249999999997E-4</v>
      </c>
      <c r="CF51" s="23">
        <f t="shared" si="34"/>
        <v>0</v>
      </c>
      <c r="CG51" s="23">
        <f t="shared" si="35"/>
        <v>4.5597031666163038E-2</v>
      </c>
      <c r="CH51" s="23">
        <f t="shared" si="36"/>
        <v>1.2473022151299612E-3</v>
      </c>
      <c r="CI51" s="23">
        <f t="shared" si="37"/>
        <v>-1.3225813276786597E-2</v>
      </c>
    </row>
    <row r="52" spans="1:87" x14ac:dyDescent="0.2">
      <c r="A52" s="20">
        <v>43</v>
      </c>
      <c r="B52" s="21">
        <v>39933</v>
      </c>
      <c r="C52" s="20">
        <v>200.88800000000001</v>
      </c>
      <c r="D52" s="20">
        <v>1078.162</v>
      </c>
      <c r="E52" s="20">
        <v>1637.7940000000001</v>
      </c>
      <c r="F52" s="20">
        <v>1269.4949999999999</v>
      </c>
      <c r="G52" s="20">
        <v>1385.405</v>
      </c>
      <c r="H52" s="20">
        <v>140.23500000000001</v>
      </c>
      <c r="I52" s="20">
        <v>340.60500000000002</v>
      </c>
      <c r="J52" s="20">
        <v>410.48</v>
      </c>
      <c r="K52" s="20">
        <v>103.99299999999999</v>
      </c>
      <c r="L52" s="20">
        <v>595.39200000000005</v>
      </c>
      <c r="M52" s="20">
        <v>664.15099999999995</v>
      </c>
      <c r="N52" s="20">
        <v>191.042</v>
      </c>
      <c r="O52" s="20">
        <v>184.24</v>
      </c>
      <c r="P52" s="20">
        <v>102.985</v>
      </c>
      <c r="Q52" s="20">
        <v>191.101</v>
      </c>
      <c r="R52" s="20">
        <v>243.38200000000001</v>
      </c>
      <c r="S52" s="20">
        <v>1341.72</v>
      </c>
      <c r="T52" s="20">
        <v>2375.34</v>
      </c>
      <c r="U52" s="20">
        <v>4243.71</v>
      </c>
      <c r="V52" s="20">
        <v>8828.26</v>
      </c>
      <c r="W52" s="20">
        <v>0.41125</v>
      </c>
      <c r="X52" s="20">
        <v>1.1547000000000001</v>
      </c>
      <c r="Y52" s="20">
        <v>1.0798000000000001</v>
      </c>
      <c r="Z52" s="20">
        <v>0.50739999999999996</v>
      </c>
      <c r="AA52" s="20">
        <v>1</v>
      </c>
      <c r="AB52" s="20">
        <v>0.75590000000000002</v>
      </c>
      <c r="AC52" s="20">
        <v>0.67610000000000003</v>
      </c>
      <c r="AD52" s="20">
        <v>98.63</v>
      </c>
      <c r="AE52" s="21">
        <f t="shared" si="8"/>
        <v>39933</v>
      </c>
      <c r="AF52" s="22" cm="1">
        <f t="array" ref="AF52">IF(INDEX(calc_types,1,AF$7)="INDEX",C52/C51-1,IF(INDEX(calc_types,1,AF$7)="CASH", C51/1200,C51/C52-1))</f>
        <v>9.9158399314358547E-4</v>
      </c>
      <c r="AG52" s="22" cm="1">
        <f t="array" ref="AG52">IF(INDEX(calc_types,1,AG$7)="INDEX",D52/D51-1,IF(INDEX(calc_types,1,AG$7)="CASH", D51/1200,D51/D52-1))</f>
        <v>-1.2727690415141879E-3</v>
      </c>
      <c r="AH52" s="22" cm="1">
        <f t="array" ref="AH52">IF(INDEX(calc_types,1,AH$7)="INDEX",E52/E51-1,IF(INDEX(calc_types,1,AH$7)="CASH", E51/1200,E51/E52-1))</f>
        <v>-1.0361094443850249E-2</v>
      </c>
      <c r="AI52" s="22" cm="1">
        <f t="array" ref="AI52">IF(INDEX(calc_types,1,AI$7)="INDEX",F52/F51-1,IF(INDEX(calc_types,1,AI$7)="CASH", F51/1200,F51/F52-1))</f>
        <v>3.0477747437391622E-2</v>
      </c>
      <c r="AJ52" s="22" cm="1">
        <f t="array" ref="AJ52">IF(INDEX(calc_types,1,AJ$7)="INDEX",G52/G51-1,IF(INDEX(calc_types,1,AJ$7)="CASH", G51/1200,G51/G52-1))</f>
        <v>3.2040518655476635E-2</v>
      </c>
      <c r="AK52" s="22" cm="1">
        <f t="array" ref="AK52">IF(INDEX(calc_types,1,AK$7)="INDEX",H52/H51-1,IF(INDEX(calc_types,1,AK$7)="CASH", H51/1200,H51/H52-1))</f>
        <v>3.7807992466953877E-4</v>
      </c>
      <c r="AL52" s="22" cm="1">
        <f t="array" ref="AL52">IF(INDEX(calc_types,1,AL$7)="INDEX",I52/I51-1,IF(INDEX(calc_types,1,AL$7)="CASH", I51/1200,I51/I52-1))</f>
        <v>-7.012005492248452E-4</v>
      </c>
      <c r="AM52" s="22" cm="1">
        <f t="array" ref="AM52">IF(INDEX(calc_types,1,AM$7)="INDEX",J52/J51-1,IF(INDEX(calc_types,1,AM$7)="CASH", J51/1200,J51/J52-1))</f>
        <v>-2.3235691577789819E-3</v>
      </c>
      <c r="AN52" s="22" cm="1">
        <f t="array" ref="AN52">IF(INDEX(calc_types,1,AN$7)="INDEX",K52/K51-1,IF(INDEX(calc_types,1,AN$7)="CASH", K51/1200,K51/K52-1))</f>
        <v>1.6349926906200629E-4</v>
      </c>
      <c r="AO52" s="22" cm="1">
        <f t="array" ref="AO52">IF(INDEX(calc_types,1,AO$7)="INDEX",L52/L51-1,IF(INDEX(calc_types,1,AO$7)="CASH", L51/1200,L51/L52-1))</f>
        <v>1.9504133900341003E-3</v>
      </c>
      <c r="AP52" s="22" cm="1">
        <f t="array" ref="AP52">IF(INDEX(calc_types,1,AP$7)="INDEX",M52/M51-1,IF(INDEX(calc_types,1,AP$7)="CASH", M51/1200,M51/M52-1))</f>
        <v>-3.4167296328313501E-4</v>
      </c>
      <c r="AQ52" s="22" cm="1">
        <f t="array" ref="AQ52">IF(INDEX(calc_types,1,AQ$7)="INDEX",N52/N51-1,IF(INDEX(calc_types,1,AQ$7)="CASH", N51/1200,N51/N52-1))</f>
        <v>6.6763272296139764E-3</v>
      </c>
      <c r="AR52" s="22" cm="1">
        <f t="array" ref="AR52">IF(INDEX(calc_types,1,AR$7)="INDEX",O52/O51-1,IF(INDEX(calc_types,1,AR$7)="CASH", O51/1200,O51/O52-1))</f>
        <v>1.5762400692465039E-2</v>
      </c>
      <c r="AS52" s="22" cm="1">
        <f t="array" ref="AS52">IF(INDEX(calc_types,1,AS$7)="INDEX",P52/P51-1,IF(INDEX(calc_types,1,AS$7)="CASH", P51/1200,P51/P52-1))</f>
        <v>4.1771094402687226E-4</v>
      </c>
      <c r="AT52" s="22" cm="1">
        <f t="array" ref="AT52">IF(INDEX(calc_types,1,AT$7)="INDEX",Q52/Q51-1,IF(INDEX(calc_types,1,AT$7)="CASH", Q51/1200,Q51/Q52-1))</f>
        <v>1.1525505419607285E-3</v>
      </c>
      <c r="AU52" s="22" cm="1">
        <f t="array" ref="AU52">IF(INDEX(calc_types,1,AU$7)="INDEX",R52/R51-1,IF(INDEX(calc_types,1,AU$7)="CASH", R51/1200,R51/R52-1))</f>
        <v>4.6039380112627981E-4</v>
      </c>
      <c r="AV52" s="22" cm="1">
        <f t="array" ref="AV52">IF(INDEX(calc_types,1,AV$7)="INDEX",S52/S51-1,IF(INDEX(calc_types,1,AV$7)="CASH", S51/1200,S51/S52-1))</f>
        <v>9.5174350267728913E-2</v>
      </c>
      <c r="AW52" s="22" cm="1">
        <f t="array" ref="AW52">IF(INDEX(calc_types,1,AW$7)="INDEX",T52/T51-1,IF(INDEX(calc_types,1,AW$7)="CASH", T51/1200,T51/T52-1))</f>
        <v>0.14688117114811727</v>
      </c>
      <c r="AX52" s="22" cm="1">
        <f t="array" ref="AX52">IF(INDEX(calc_types,1,AX$7)="INDEX",U52/U51-1,IF(INDEX(calc_types,1,AX$7)="CASH", U51/1200,U51/U52-1))</f>
        <v>8.0886061118554231E-2</v>
      </c>
      <c r="AY52" s="22" cm="1">
        <f t="array" ref="AY52">IF(INDEX(calc_types,1,AY$7)="INDEX",V52/V51-1,IF(INDEX(calc_types,1,AY$7)="CASH", V51/1200,V51/V52-1))</f>
        <v>8.8627824300545166E-2</v>
      </c>
      <c r="AZ52" s="22" cm="1">
        <f t="array" ref="AZ52">IF(INDEX(calc_types,1,AZ$7)="INDEX",W52/W51-1,IF(INDEX(calc_types,1,AZ$7)="CASH", W51/1200,W51/W52-1))</f>
        <v>4.1719166666666667E-4</v>
      </c>
      <c r="BA52" s="22" cm="1">
        <f t="array" ref="BA52">IF(INDEX(calc_types,1,BA$7)="INDEX",X52/X51-1,IF(INDEX(calc_types,1,BA$7)="CASH", X51/1200,X51/X52-1))</f>
        <v>1.0545833333333334E-3</v>
      </c>
      <c r="BB52" s="22" cm="1">
        <f t="array" ref="BB52">IF(INDEX(calc_types,1,BB$7)="INDEX",Y52/Y51-1,IF(INDEX(calc_types,1,BB$7)="CASH", Y51/1200,Y51/Y52-1))</f>
        <v>9.755833333333334E-4</v>
      </c>
      <c r="BC52" s="22" cm="1">
        <f t="array" ref="BC52">IF(INDEX(calc_types,1,BC$7)="INDEX",Z52/Z51-1,IF(INDEX(calc_types,1,BC$7)="CASH", Z51/1200,Z51/Z52-1))</f>
        <v>6.2599999999999993E-4</v>
      </c>
      <c r="BD52" s="22" cm="1">
        <f t="array" ref="BD52">IF(INDEX(calc_types,1,BD$7)="INDEX",AA52/AA51-1,IF(INDEX(calc_types,1,BD$7)="CASH", AA51/1200,AA51/AA52-1))</f>
        <v>0</v>
      </c>
      <c r="BE52" s="22" cm="1">
        <f t="array" ref="BE52">IF(INDEX(calc_types,1,BE$7)="INDEX",AB52/AB51-1,IF(INDEX(calc_types,1,BE$7)="CASH", AB51/1200,AB51/AB52-1))</f>
        <v>-1.5875115756052161E-3</v>
      </c>
      <c r="BF52" s="22" cm="1">
        <f t="array" ref="BF52">IF(INDEX(calc_types,1,BF$7)="INDEX",AC52/AC51-1,IF(INDEX(calc_types,1,BF$7)="CASH", AC51/1200,AC51/AC52-1))</f>
        <v>3.2687472267415973E-2</v>
      </c>
      <c r="BG52" s="22" cm="1">
        <f t="array" ref="BG52">IF(INDEX(calc_types,1,BG$7)="INDEX",AD52/AD51-1,IF(INDEX(calc_types,1,BG$7)="CASH", AD51/1200,AD51/AD52-1))</f>
        <v>3.3458379803306126E-3</v>
      </c>
      <c r="BH52" s="23">
        <f t="shared" si="10"/>
        <v>-5.4321859247725892E-4</v>
      </c>
      <c r="BI52" s="23">
        <f t="shared" si="11"/>
        <v>-3.024842126365522E-3</v>
      </c>
      <c r="BJ52" s="23">
        <f t="shared" si="12"/>
        <v>-1.2768949520490257E-2</v>
      </c>
      <c r="BK52" s="23">
        <f t="shared" si="13"/>
        <v>2.7827750924159012E-2</v>
      </c>
      <c r="BL52" s="23">
        <f t="shared" si="14"/>
        <v>2.8660683989924531E-2</v>
      </c>
      <c r="BM52" s="23">
        <f t="shared" si="15"/>
        <v>-3.6503310427085244E-4</v>
      </c>
      <c r="BN52" s="23">
        <f t="shared" si="16"/>
        <v>-1.565768626841746E-3</v>
      </c>
      <c r="BO52" s="23">
        <f t="shared" si="17"/>
        <v>-3.6459469518707027E-3</v>
      </c>
      <c r="BP52" s="23">
        <f t="shared" si="18"/>
        <v>-1.2040558854190273E-3</v>
      </c>
      <c r="BQ52" s="23">
        <f t="shared" si="19"/>
        <v>2.6271177737654107E-4</v>
      </c>
      <c r="BR52" s="23">
        <f t="shared" si="20"/>
        <v>-2.5038596112486071E-3</v>
      </c>
      <c r="BS52" s="23">
        <f t="shared" si="21"/>
        <v>3.8932614077072953E-3</v>
      </c>
      <c r="BT52" s="23">
        <f t="shared" si="22"/>
        <v>1.2471329513080066E-2</v>
      </c>
      <c r="BU52" s="23">
        <f t="shared" si="23"/>
        <v>3.5579036730608673E-4</v>
      </c>
      <c r="BV52" s="23">
        <f t="shared" si="24"/>
        <v>1.0134919238299132E-3</v>
      </c>
      <c r="BW52" s="23">
        <f t="shared" si="25"/>
        <v>1.2100114527135948E-4</v>
      </c>
      <c r="BX52" s="23">
        <f t="shared" si="26"/>
        <v>8.5992417095681034E-2</v>
      </c>
      <c r="BY52" s="23">
        <f t="shared" si="27"/>
        <v>0.14366647954832037</v>
      </c>
      <c r="BZ52" s="23">
        <f t="shared" si="28"/>
        <v>7.7949135896257238E-2</v>
      </c>
      <c r="CA52" s="23">
        <f t="shared" si="29"/>
        <v>8.2210262589178726E-2</v>
      </c>
      <c r="CB52" s="23">
        <f t="shared" si="30"/>
        <v>-1.1469370486111101E-3</v>
      </c>
      <c r="CC52" s="23">
        <f t="shared" si="31"/>
        <v>2.900180555555561E-4</v>
      </c>
      <c r="CD52" s="23">
        <f t="shared" si="32"/>
        <v>-5.658618055555555E-4</v>
      </c>
      <c r="CE52" s="23">
        <f t="shared" si="33"/>
        <v>6.7554583333333327E-4</v>
      </c>
      <c r="CF52" s="23">
        <f t="shared" si="34"/>
        <v>0</v>
      </c>
      <c r="CG52" s="23">
        <f t="shared" si="35"/>
        <v>-1.8365114451516058E-3</v>
      </c>
      <c r="CH52" s="23">
        <f t="shared" si="36"/>
        <v>3.3505098172033218E-2</v>
      </c>
      <c r="CI52" s="23">
        <f t="shared" si="37"/>
        <v>4.0650529978042693E-3</v>
      </c>
    </row>
    <row r="53" spans="1:87" x14ac:dyDescent="0.2">
      <c r="A53" s="20">
        <v>44</v>
      </c>
      <c r="B53" s="21">
        <v>39964</v>
      </c>
      <c r="C53" s="20">
        <v>200.93700000000001</v>
      </c>
      <c r="D53" s="20">
        <v>1079.998</v>
      </c>
      <c r="E53" s="20">
        <v>1630.173</v>
      </c>
      <c r="F53" s="20">
        <v>1306.972</v>
      </c>
      <c r="G53" s="20">
        <v>1428.7339999999999</v>
      </c>
      <c r="H53" s="20">
        <v>140.386</v>
      </c>
      <c r="I53" s="20">
        <v>341.202</v>
      </c>
      <c r="J53" s="20">
        <v>408.90199999999999</v>
      </c>
      <c r="K53" s="20">
        <v>104.009</v>
      </c>
      <c r="L53" s="20">
        <v>596.39400000000001</v>
      </c>
      <c r="M53" s="20">
        <v>663.17899999999997</v>
      </c>
      <c r="N53" s="20">
        <v>195.97499999999999</v>
      </c>
      <c r="O53" s="20">
        <v>189.404</v>
      </c>
      <c r="P53" s="20">
        <v>103.041</v>
      </c>
      <c r="Q53" s="20">
        <v>191.333</v>
      </c>
      <c r="R53" s="20">
        <v>243.679</v>
      </c>
      <c r="S53" s="20">
        <v>1415.62</v>
      </c>
      <c r="T53" s="20">
        <v>2451.2399999999998</v>
      </c>
      <c r="U53" s="20">
        <v>4417.9399999999996</v>
      </c>
      <c r="V53" s="20">
        <v>9522.5</v>
      </c>
      <c r="W53" s="20">
        <v>0.31624999999999998</v>
      </c>
      <c r="X53" s="20">
        <v>0.9325</v>
      </c>
      <c r="Y53" s="20">
        <v>0.82420000000000004</v>
      </c>
      <c r="Z53" s="20">
        <v>0.22520000000000001</v>
      </c>
      <c r="AA53" s="20">
        <v>1</v>
      </c>
      <c r="AB53" s="20">
        <v>0.70640000000000003</v>
      </c>
      <c r="AC53" s="20">
        <v>0.61770000000000003</v>
      </c>
      <c r="AD53" s="20">
        <v>95.34</v>
      </c>
      <c r="AE53" s="21">
        <f t="shared" si="8"/>
        <v>39964</v>
      </c>
      <c r="AF53" s="22" cm="1">
        <f t="array" ref="AF53">IF(INDEX(calc_types,1,AF$7)="INDEX",C53/C52-1,IF(INDEX(calc_types,1,AF$7)="CASH", C52/1200,C52/C53-1))</f>
        <v>2.4391700848247488E-4</v>
      </c>
      <c r="AG53" s="22" cm="1">
        <f t="array" ref="AG53">IF(INDEX(calc_types,1,AG$7)="INDEX",D53/D52-1,IF(INDEX(calc_types,1,AG$7)="CASH", D52/1200,D52/D53-1))</f>
        <v>1.7028980802513694E-3</v>
      </c>
      <c r="AH53" s="22" cm="1">
        <f t="array" ref="AH53">IF(INDEX(calc_types,1,AH$7)="INDEX",E53/E52-1,IF(INDEX(calc_types,1,AH$7)="CASH", E52/1200,E52/E53-1))</f>
        <v>-4.6532103549042914E-3</v>
      </c>
      <c r="AI53" s="22" cm="1">
        <f t="array" ref="AI53">IF(INDEX(calc_types,1,AI$7)="INDEX",F53/F52-1,IF(INDEX(calc_types,1,AI$7)="CASH", F52/1200,F52/F53-1))</f>
        <v>2.9521187558832596E-2</v>
      </c>
      <c r="AJ53" s="22" cm="1">
        <f t="array" ref="AJ53">IF(INDEX(calc_types,1,AJ$7)="INDEX",G53/G52-1,IF(INDEX(calc_types,1,AJ$7)="CASH", G52/1200,G52/G53-1))</f>
        <v>3.1275331040381715E-2</v>
      </c>
      <c r="AK53" s="22" cm="1">
        <f t="array" ref="AK53">IF(INDEX(calc_types,1,AK$7)="INDEX",H53/H52-1,IF(INDEX(calc_types,1,AK$7)="CASH", H52/1200,H52/H53-1))</f>
        <v>1.0767640032800507E-3</v>
      </c>
      <c r="AL53" s="22" cm="1">
        <f t="array" ref="AL53">IF(INDEX(calc_types,1,AL$7)="INDEX",I53/I52-1,IF(INDEX(calc_types,1,AL$7)="CASH", I52/1200,I52/I53-1))</f>
        <v>1.7527634650107426E-3</v>
      </c>
      <c r="AM53" s="22" cm="1">
        <f t="array" ref="AM53">IF(INDEX(calc_types,1,AM$7)="INDEX",J53/J52-1,IF(INDEX(calc_types,1,AM$7)="CASH", J52/1200,J52/J53-1))</f>
        <v>-3.8442798674722667E-3</v>
      </c>
      <c r="AN53" s="22" cm="1">
        <f t="array" ref="AN53">IF(INDEX(calc_types,1,AN$7)="INDEX",K53/K52-1,IF(INDEX(calc_types,1,AN$7)="CASH", K52/1200,K52/K53-1))</f>
        <v>1.5385650957289165E-4</v>
      </c>
      <c r="AO53" s="22" cm="1">
        <f t="array" ref="AO53">IF(INDEX(calc_types,1,AO$7)="INDEX",L53/L52-1,IF(INDEX(calc_types,1,AO$7)="CASH", L52/1200,L52/L53-1))</f>
        <v>1.6829248629472993E-3</v>
      </c>
      <c r="AP53" s="22" cm="1">
        <f t="array" ref="AP53">IF(INDEX(calc_types,1,AP$7)="INDEX",M53/M52-1,IF(INDEX(calc_types,1,AP$7)="CASH", M52/1200,M52/M53-1))</f>
        <v>-1.4635226025406789E-3</v>
      </c>
      <c r="AQ53" s="22" cm="1">
        <f t="array" ref="AQ53">IF(INDEX(calc_types,1,AQ$7)="INDEX",N53/N52-1,IF(INDEX(calc_types,1,AQ$7)="CASH", N52/1200,N52/N53-1))</f>
        <v>2.5821547094356134E-2</v>
      </c>
      <c r="AR53" s="22" cm="1">
        <f t="array" ref="AR53">IF(INDEX(calc_types,1,AR$7)="INDEX",O53/O52-1,IF(INDEX(calc_types,1,AR$7)="CASH", O52/1200,O52/O53-1))</f>
        <v>2.8028658271819218E-2</v>
      </c>
      <c r="AS53" s="22" cm="1">
        <f t="array" ref="AS53">IF(INDEX(calc_types,1,AS$7)="INDEX",P53/P52-1,IF(INDEX(calc_types,1,AS$7)="CASH", P52/1200,P52/P53-1))</f>
        <v>5.4376850997717163E-4</v>
      </c>
      <c r="AT53" s="22" cm="1">
        <f t="array" ref="AT53">IF(INDEX(calc_types,1,AT$7)="INDEX",Q53/Q52-1,IF(INDEX(calc_types,1,AT$7)="CASH", Q52/1200,Q52/Q53-1))</f>
        <v>1.2140177183792566E-3</v>
      </c>
      <c r="AU53" s="22" cm="1">
        <f t="array" ref="AU53">IF(INDEX(calc_types,1,AU$7)="INDEX",R53/R52-1,IF(INDEX(calc_types,1,AU$7)="CASH", R52/1200,R52/R53-1))</f>
        <v>1.2203038844285086E-3</v>
      </c>
      <c r="AV53" s="22" cm="1">
        <f t="array" ref="AV53">IF(INDEX(calc_types,1,AV$7)="INDEX",S53/S52-1,IF(INDEX(calc_types,1,AV$7)="CASH", S52/1200,S52/S53-1))</f>
        <v>5.5078555883492752E-2</v>
      </c>
      <c r="AW53" s="22" cm="1">
        <f t="array" ref="AW53">IF(INDEX(calc_types,1,AW$7)="INDEX",T53/T52-1,IF(INDEX(calc_types,1,AW$7)="CASH", T52/1200,T52/T53-1))</f>
        <v>3.1953320366768345E-2</v>
      </c>
      <c r="AX53" s="22" cm="1">
        <f t="array" ref="AX53">IF(INDEX(calc_types,1,AX$7)="INDEX",U53/U52-1,IF(INDEX(calc_types,1,AX$7)="CASH", U52/1200,U52/U53-1))</f>
        <v>4.1056057082128561E-2</v>
      </c>
      <c r="AY53" s="22" cm="1">
        <f t="array" ref="AY53">IF(INDEX(calc_types,1,AY$7)="INDEX",V53/V52-1,IF(INDEX(calc_types,1,AY$7)="CASH", V52/1200,V52/V53-1))</f>
        <v>7.8638372680460256E-2</v>
      </c>
      <c r="AZ53" s="22" cm="1">
        <f t="array" ref="AZ53">IF(INDEX(calc_types,1,AZ$7)="INDEX",W53/W52-1,IF(INDEX(calc_types,1,AZ$7)="CASH", W52/1200,W52/W53-1))</f>
        <v>3.4270833333333332E-4</v>
      </c>
      <c r="BA53" s="22" cm="1">
        <f t="array" ref="BA53">IF(INDEX(calc_types,1,BA$7)="INDEX",X53/X52-1,IF(INDEX(calc_types,1,BA$7)="CASH", X52/1200,X52/X53-1))</f>
        <v>9.6225E-4</v>
      </c>
      <c r="BB53" s="22" cm="1">
        <f t="array" ref="BB53">IF(INDEX(calc_types,1,BB$7)="INDEX",Y53/Y52-1,IF(INDEX(calc_types,1,BB$7)="CASH", Y52/1200,Y52/Y53-1))</f>
        <v>8.9983333333333343E-4</v>
      </c>
      <c r="BC53" s="22" cm="1">
        <f t="array" ref="BC53">IF(INDEX(calc_types,1,BC$7)="INDEX",Z53/Z52-1,IF(INDEX(calc_types,1,BC$7)="CASH", Z52/1200,Z52/Z53-1))</f>
        <v>4.2283333333333328E-4</v>
      </c>
      <c r="BD53" s="22" cm="1">
        <f t="array" ref="BD53">IF(INDEX(calc_types,1,BD$7)="INDEX",AA53/AA52-1,IF(INDEX(calc_types,1,BD$7)="CASH", AA52/1200,AA52/AA53-1))</f>
        <v>0</v>
      </c>
      <c r="BE53" s="22" cm="1">
        <f t="array" ref="BE53">IF(INDEX(calc_types,1,BE$7)="INDEX",AB53/AB52-1,IF(INDEX(calc_types,1,BE$7)="CASH", AB52/1200,AB52/AB53-1))</f>
        <v>7.0073612684031783E-2</v>
      </c>
      <c r="BF53" s="22" cm="1">
        <f t="array" ref="BF53">IF(INDEX(calc_types,1,BF$7)="INDEX",AC53/AC52-1,IF(INDEX(calc_types,1,BF$7)="CASH", AC52/1200,AC52/AC53-1))</f>
        <v>9.4544277157196044E-2</v>
      </c>
      <c r="BG53" s="22" cm="1">
        <f t="array" ref="BG53">IF(INDEX(calc_types,1,BG$7)="INDEX",AD53/AD52-1,IF(INDEX(calc_types,1,BG$7)="CASH", AD52/1200,AD52/AD53-1))</f>
        <v>3.4508076358296558E-2</v>
      </c>
      <c r="BH53" s="23">
        <f t="shared" si="10"/>
        <v>-1.2908855771383695E-3</v>
      </c>
      <c r="BI53" s="23">
        <f t="shared" si="11"/>
        <v>-4.9175004599964767E-5</v>
      </c>
      <c r="BJ53" s="23">
        <f t="shared" si="12"/>
        <v>-7.0610654315442986E-3</v>
      </c>
      <c r="BK53" s="23">
        <f t="shared" si="13"/>
        <v>2.6871191045599985E-2</v>
      </c>
      <c r="BL53" s="23">
        <f t="shared" si="14"/>
        <v>2.7895496374829611E-2</v>
      </c>
      <c r="BM53" s="23">
        <f t="shared" si="15"/>
        <v>3.3365097433965952E-4</v>
      </c>
      <c r="BN53" s="23">
        <f t="shared" si="16"/>
        <v>8.8819538739384198E-4</v>
      </c>
      <c r="BO53" s="23">
        <f t="shared" si="17"/>
        <v>-5.1666576615639875E-3</v>
      </c>
      <c r="BP53" s="23">
        <f t="shared" si="18"/>
        <v>-1.2136986449081419E-3</v>
      </c>
      <c r="BQ53" s="23">
        <f t="shared" si="19"/>
        <v>-4.7767497102599744E-6</v>
      </c>
      <c r="BR53" s="23">
        <f t="shared" si="20"/>
        <v>-3.6257092505061509E-3</v>
      </c>
      <c r="BS53" s="23">
        <f t="shared" si="21"/>
        <v>2.3038481272449451E-2</v>
      </c>
      <c r="BT53" s="23">
        <f t="shared" si="22"/>
        <v>2.4737587092434246E-2</v>
      </c>
      <c r="BU53" s="23">
        <f t="shared" si="23"/>
        <v>4.8184793325638611E-4</v>
      </c>
      <c r="BV53" s="23">
        <f t="shared" si="24"/>
        <v>1.0749591002484414E-3</v>
      </c>
      <c r="BW53" s="23">
        <f t="shared" si="25"/>
        <v>8.8091122857358829E-4</v>
      </c>
      <c r="BX53" s="23">
        <f t="shared" si="26"/>
        <v>4.5896622711444866E-2</v>
      </c>
      <c r="BY53" s="23">
        <f t="shared" si="27"/>
        <v>2.8738628766971447E-2</v>
      </c>
      <c r="BZ53" s="23">
        <f t="shared" si="28"/>
        <v>3.8119131859831561E-2</v>
      </c>
      <c r="CA53" s="23">
        <f t="shared" si="29"/>
        <v>7.2220810969093815E-2</v>
      </c>
      <c r="CB53" s="23">
        <f t="shared" si="30"/>
        <v>-1.2214203819444435E-3</v>
      </c>
      <c r="CC53" s="23">
        <f t="shared" si="31"/>
        <v>1.9768472222222273E-4</v>
      </c>
      <c r="CD53" s="23">
        <f t="shared" si="32"/>
        <v>-6.4161180555555547E-4</v>
      </c>
      <c r="CE53" s="23">
        <f t="shared" si="33"/>
        <v>4.7237916666666656E-4</v>
      </c>
      <c r="CF53" s="23">
        <f t="shared" si="34"/>
        <v>0</v>
      </c>
      <c r="CG53" s="23">
        <f t="shared" si="35"/>
        <v>6.982461281448539E-2</v>
      </c>
      <c r="CH53" s="23">
        <f t="shared" si="36"/>
        <v>9.5361903061813288E-2</v>
      </c>
      <c r="CI53" s="23">
        <f t="shared" si="37"/>
        <v>3.5227291375770214E-2</v>
      </c>
    </row>
    <row r="54" spans="1:87" x14ac:dyDescent="0.2">
      <c r="A54" s="20">
        <v>45</v>
      </c>
      <c r="B54" s="21">
        <v>39994</v>
      </c>
      <c r="C54" s="20">
        <v>200.999</v>
      </c>
      <c r="D54" s="20">
        <v>1078.3710000000001</v>
      </c>
      <c r="E54" s="20">
        <v>1620.191</v>
      </c>
      <c r="F54" s="20">
        <v>1324.5340000000001</v>
      </c>
      <c r="G54" s="20">
        <v>1456.4780000000001</v>
      </c>
      <c r="H54" s="20">
        <v>140.55799999999999</v>
      </c>
      <c r="I54" s="20">
        <v>341.923</v>
      </c>
      <c r="J54" s="20">
        <v>410.89100000000002</v>
      </c>
      <c r="K54" s="20">
        <v>104.005</v>
      </c>
      <c r="L54" s="20">
        <v>593.83100000000002</v>
      </c>
      <c r="M54" s="20">
        <v>657.21900000000005</v>
      </c>
      <c r="N54" s="20">
        <v>199.011</v>
      </c>
      <c r="O54" s="20">
        <v>192.292</v>
      </c>
      <c r="P54" s="20">
        <v>103.059</v>
      </c>
      <c r="Q54" s="20">
        <v>191.54300000000001</v>
      </c>
      <c r="R54" s="20">
        <v>244.80699999999999</v>
      </c>
      <c r="S54" s="20">
        <v>1417.67</v>
      </c>
      <c r="T54" s="20">
        <v>2401.69</v>
      </c>
      <c r="U54" s="20">
        <v>4249.21</v>
      </c>
      <c r="V54" s="20">
        <v>9958.44</v>
      </c>
      <c r="W54" s="20">
        <v>0.30875000000000002</v>
      </c>
      <c r="X54" s="20">
        <v>0.58350000000000002</v>
      </c>
      <c r="Y54" s="20">
        <v>0.63400000000000001</v>
      </c>
      <c r="Z54" s="20">
        <v>0.18010000000000001</v>
      </c>
      <c r="AA54" s="20">
        <v>1</v>
      </c>
      <c r="AB54" s="20">
        <v>0.71260000000000001</v>
      </c>
      <c r="AC54" s="20">
        <v>0.60760000000000003</v>
      </c>
      <c r="AD54" s="20">
        <v>96.36</v>
      </c>
      <c r="AE54" s="21">
        <f t="shared" si="8"/>
        <v>39994</v>
      </c>
      <c r="AF54" s="22" cm="1">
        <f t="array" ref="AF54">IF(INDEX(calc_types,1,AF$7)="INDEX",C54/C53-1,IF(INDEX(calc_types,1,AF$7)="CASH", C53/1200,C53/C54-1))</f>
        <v>3.0855442253030496E-4</v>
      </c>
      <c r="AG54" s="22" cm="1">
        <f t="array" ref="AG54">IF(INDEX(calc_types,1,AG$7)="INDEX",D54/D53-1,IF(INDEX(calc_types,1,AG$7)="CASH", D53/1200,D53/D54-1))</f>
        <v>-1.5064842712670945E-3</v>
      </c>
      <c r="AH54" s="22" cm="1">
        <f t="array" ref="AH54">IF(INDEX(calc_types,1,AH$7)="INDEX",E54/E53-1,IF(INDEX(calc_types,1,AH$7)="CASH", E53/1200,E53/E54-1))</f>
        <v>-6.1232764866060441E-3</v>
      </c>
      <c r="AI54" s="22" cm="1">
        <f t="array" ref="AI54">IF(INDEX(calc_types,1,AI$7)="INDEX",F54/F53-1,IF(INDEX(calc_types,1,AI$7)="CASH", F53/1200,F53/F54-1))</f>
        <v>1.3437166213201346E-2</v>
      </c>
      <c r="AJ54" s="22" cm="1">
        <f t="array" ref="AJ54">IF(INDEX(calc_types,1,AJ$7)="INDEX",G54/G53-1,IF(INDEX(calc_types,1,AJ$7)="CASH", G53/1200,G53/G54-1))</f>
        <v>1.9418590164439475E-2</v>
      </c>
      <c r="AK54" s="22" cm="1">
        <f t="array" ref="AK54">IF(INDEX(calc_types,1,AK$7)="INDEX",H54/H53-1,IF(INDEX(calc_types,1,AK$7)="CASH", H53/1200,H53/H54-1))</f>
        <v>1.2251933953528749E-3</v>
      </c>
      <c r="AL54" s="22" cm="1">
        <f t="array" ref="AL54">IF(INDEX(calc_types,1,AL$7)="INDEX",I54/I53-1,IF(INDEX(calc_types,1,AL$7)="CASH", I53/1200,I53/I54-1))</f>
        <v>2.1131177425688374E-3</v>
      </c>
      <c r="AM54" s="22" cm="1">
        <f t="array" ref="AM54">IF(INDEX(calc_types,1,AM$7)="INDEX",J54/J53-1,IF(INDEX(calc_types,1,AM$7)="CASH", J53/1200,J53/J54-1))</f>
        <v>4.864246200801281E-3</v>
      </c>
      <c r="AN54" s="22" cm="1">
        <f t="array" ref="AN54">IF(INDEX(calc_types,1,AN$7)="INDEX",K54/K53-1,IF(INDEX(calc_types,1,AN$7)="CASH", K53/1200,K53/K54-1))</f>
        <v>-3.8458210347203092E-5</v>
      </c>
      <c r="AO54" s="22" cm="1">
        <f t="array" ref="AO54">IF(INDEX(calc_types,1,AO$7)="INDEX",L54/L53-1,IF(INDEX(calc_types,1,AO$7)="CASH", L53/1200,L53/L54-1))</f>
        <v>-4.2974946092683153E-3</v>
      </c>
      <c r="AP54" s="22" cm="1">
        <f t="array" ref="AP54">IF(INDEX(calc_types,1,AP$7)="INDEX",M54/M53-1,IF(INDEX(calc_types,1,AP$7)="CASH", M53/1200,M53/M54-1))</f>
        <v>-8.9870155719645739E-3</v>
      </c>
      <c r="AQ54" s="22" cm="1">
        <f t="array" ref="AQ54">IF(INDEX(calc_types,1,AQ$7)="INDEX",N54/N53-1,IF(INDEX(calc_types,1,AQ$7)="CASH", N53/1200,N53/N54-1))</f>
        <v>1.5491771909682317E-2</v>
      </c>
      <c r="AR54" s="22" cm="1">
        <f t="array" ref="AR54">IF(INDEX(calc_types,1,AR$7)="INDEX",O54/O53-1,IF(INDEX(calc_types,1,AR$7)="CASH", O53/1200,O53/O54-1))</f>
        <v>1.5247830035268528E-2</v>
      </c>
      <c r="AS54" s="22" cm="1">
        <f t="array" ref="AS54">IF(INDEX(calc_types,1,AS$7)="INDEX",P54/P53-1,IF(INDEX(calc_types,1,AS$7)="CASH", P53/1200,P53/P54-1))</f>
        <v>1.7468774565454481E-4</v>
      </c>
      <c r="AT54" s="22" cm="1">
        <f t="array" ref="AT54">IF(INDEX(calc_types,1,AT$7)="INDEX",Q54/Q53-1,IF(INDEX(calc_types,1,AT$7)="CASH", Q53/1200,Q53/Q54-1))</f>
        <v>1.0975628877403221E-3</v>
      </c>
      <c r="AU54" s="22" cm="1">
        <f t="array" ref="AU54">IF(INDEX(calc_types,1,AU$7)="INDEX",R54/R53-1,IF(INDEX(calc_types,1,AU$7)="CASH", R53/1200,R53/R54-1))</f>
        <v>4.6290406641522619E-3</v>
      </c>
      <c r="AV54" s="22" cm="1">
        <f t="array" ref="AV54">IF(INDEX(calc_types,1,AV$7)="INDEX",S54/S53-1,IF(INDEX(calc_types,1,AV$7)="CASH", S53/1200,S53/S54-1))</f>
        <v>1.4481287351126859E-3</v>
      </c>
      <c r="AW54" s="22" cm="1">
        <f t="array" ref="AW54">IF(INDEX(calc_types,1,AW$7)="INDEX",T54/T53-1,IF(INDEX(calc_types,1,AW$7)="CASH", T53/1200,T53/T54-1))</f>
        <v>-2.0214258905696614E-2</v>
      </c>
      <c r="AX54" s="22" cm="1">
        <f t="array" ref="AX54">IF(INDEX(calc_types,1,AX$7)="INDEX",U54/U53-1,IF(INDEX(calc_types,1,AX$7)="CASH", U53/1200,U53/U54-1))</f>
        <v>-3.8192008039946157E-2</v>
      </c>
      <c r="AY54" s="22" cm="1">
        <f t="array" ref="AY54">IF(INDEX(calc_types,1,AY$7)="INDEX",V54/V53-1,IF(INDEX(calc_types,1,AY$7)="CASH", V53/1200,V53/V54-1))</f>
        <v>4.5779994749278075E-2</v>
      </c>
      <c r="AZ54" s="22" cm="1">
        <f t="array" ref="AZ54">IF(INDEX(calc_types,1,AZ$7)="INDEX",W54/W53-1,IF(INDEX(calc_types,1,AZ$7)="CASH", W53/1200,W53/W54-1))</f>
        <v>2.6354166666666664E-4</v>
      </c>
      <c r="BA54" s="22" cm="1">
        <f t="array" ref="BA54">IF(INDEX(calc_types,1,BA$7)="INDEX",X54/X53-1,IF(INDEX(calc_types,1,BA$7)="CASH", X53/1200,X53/X54-1))</f>
        <v>7.7708333333333329E-4</v>
      </c>
      <c r="BB54" s="22" cm="1">
        <f t="array" ref="BB54">IF(INDEX(calc_types,1,BB$7)="INDEX",Y54/Y53-1,IF(INDEX(calc_types,1,BB$7)="CASH", Y53/1200,Y53/Y54-1))</f>
        <v>6.8683333333333335E-4</v>
      </c>
      <c r="BC54" s="22" cm="1">
        <f t="array" ref="BC54">IF(INDEX(calc_types,1,BC$7)="INDEX",Z54/Z53-1,IF(INDEX(calc_types,1,BC$7)="CASH", Z53/1200,Z53/Z54-1))</f>
        <v>1.8766666666666668E-4</v>
      </c>
      <c r="BD54" s="22" cm="1">
        <f t="array" ref="BD54">IF(INDEX(calc_types,1,BD$7)="INDEX",AA54/AA53-1,IF(INDEX(calc_types,1,BD$7)="CASH", AA53/1200,AA53/AA54-1))</f>
        <v>0</v>
      </c>
      <c r="BE54" s="22" cm="1">
        <f t="array" ref="BE54">IF(INDEX(calc_types,1,BE$7)="INDEX",AB54/AB53-1,IF(INDEX(calc_types,1,BE$7)="CASH", AB53/1200,AB53/AB54-1))</f>
        <v>-8.700533258489962E-3</v>
      </c>
      <c r="BF54" s="22" cm="1">
        <f t="array" ref="BF54">IF(INDEX(calc_types,1,BF$7)="INDEX",AC54/AC53-1,IF(INDEX(calc_types,1,BF$7)="CASH", AC53/1200,AC53/AC54-1))</f>
        <v>1.6622778143515538E-2</v>
      </c>
      <c r="BG54" s="22" cm="1">
        <f t="array" ref="BG54">IF(INDEX(calc_types,1,BG$7)="INDEX",AD54/AD53-1,IF(INDEX(calc_types,1,BG$7)="CASH", AD53/1200,AD53/AD54-1))</f>
        <v>-1.0585305105852982E-2</v>
      </c>
      <c r="BH54" s="23">
        <f t="shared" si="10"/>
        <v>-1.2262481630905394E-3</v>
      </c>
      <c r="BI54" s="23">
        <f t="shared" si="11"/>
        <v>-3.2585573561184286E-3</v>
      </c>
      <c r="BJ54" s="23">
        <f t="shared" si="12"/>
        <v>-8.5311315632460513E-3</v>
      </c>
      <c r="BK54" s="23">
        <f t="shared" si="13"/>
        <v>1.0787169699968735E-2</v>
      </c>
      <c r="BL54" s="23">
        <f t="shared" si="14"/>
        <v>1.6038755498887371E-2</v>
      </c>
      <c r="BM54" s="23">
        <f t="shared" si="15"/>
        <v>4.8208036641248365E-4</v>
      </c>
      <c r="BN54" s="23">
        <f t="shared" si="16"/>
        <v>1.2485496649519367E-3</v>
      </c>
      <c r="BO54" s="23">
        <f t="shared" si="17"/>
        <v>3.5418684067095602E-3</v>
      </c>
      <c r="BP54" s="23">
        <f t="shared" si="18"/>
        <v>-1.4060133648282366E-3</v>
      </c>
      <c r="BQ54" s="23">
        <f t="shared" si="19"/>
        <v>-5.9851962219258743E-3</v>
      </c>
      <c r="BR54" s="23">
        <f t="shared" si="20"/>
        <v>-1.1149202219930047E-2</v>
      </c>
      <c r="BS54" s="23">
        <f t="shared" si="21"/>
        <v>1.2708706087775636E-2</v>
      </c>
      <c r="BT54" s="23">
        <f t="shared" si="22"/>
        <v>1.1956758855883555E-2</v>
      </c>
      <c r="BU54" s="23">
        <f t="shared" si="23"/>
        <v>1.127671689337593E-4</v>
      </c>
      <c r="BV54" s="23">
        <f t="shared" si="24"/>
        <v>9.5850426960950681E-4</v>
      </c>
      <c r="BW54" s="23">
        <f t="shared" si="25"/>
        <v>4.2896480082973412E-3</v>
      </c>
      <c r="BX54" s="23">
        <f t="shared" si="26"/>
        <v>-7.7338044369352002E-3</v>
      </c>
      <c r="BY54" s="23">
        <f t="shared" si="27"/>
        <v>-2.3428950505493512E-2</v>
      </c>
      <c r="BZ54" s="23">
        <f t="shared" si="28"/>
        <v>-4.1128933262243157E-2</v>
      </c>
      <c r="CA54" s="23">
        <f t="shared" si="29"/>
        <v>3.9362433037911627E-2</v>
      </c>
      <c r="CB54" s="23">
        <f t="shared" si="30"/>
        <v>-1.3005870486111101E-3</v>
      </c>
      <c r="CC54" s="23">
        <f t="shared" si="31"/>
        <v>1.2518055555556023E-5</v>
      </c>
      <c r="CD54" s="23">
        <f t="shared" si="32"/>
        <v>-8.5461180555555555E-4</v>
      </c>
      <c r="CE54" s="23">
        <f t="shared" si="33"/>
        <v>2.372125E-4</v>
      </c>
      <c r="CF54" s="23">
        <f t="shared" si="34"/>
        <v>0</v>
      </c>
      <c r="CG54" s="23">
        <f t="shared" si="35"/>
        <v>-8.9495331280363515E-3</v>
      </c>
      <c r="CH54" s="23">
        <f t="shared" si="36"/>
        <v>1.7440404048132782E-2</v>
      </c>
      <c r="CI54" s="23">
        <f t="shared" si="37"/>
        <v>-9.8660900883793257E-3</v>
      </c>
    </row>
    <row r="55" spans="1:87" x14ac:dyDescent="0.2">
      <c r="A55" s="20">
        <v>46</v>
      </c>
      <c r="B55" s="21">
        <v>40025</v>
      </c>
      <c r="C55" s="20">
        <v>201.095</v>
      </c>
      <c r="D55" s="20">
        <v>1079.778</v>
      </c>
      <c r="E55" s="20">
        <v>1627.3530000000001</v>
      </c>
      <c r="F55" s="20">
        <v>1344.8019999999999</v>
      </c>
      <c r="G55" s="20">
        <v>1493.046</v>
      </c>
      <c r="H55" s="20">
        <v>140.78200000000001</v>
      </c>
      <c r="I55" s="20">
        <v>342.96300000000002</v>
      </c>
      <c r="J55" s="20">
        <v>413.21300000000002</v>
      </c>
      <c r="K55" s="20">
        <v>104.20099999999999</v>
      </c>
      <c r="L55" s="20">
        <v>595.80499999999995</v>
      </c>
      <c r="M55" s="20">
        <v>659.86099999999999</v>
      </c>
      <c r="N55" s="20">
        <v>203.149</v>
      </c>
      <c r="O55" s="20">
        <v>199.41499999999999</v>
      </c>
      <c r="P55" s="20">
        <v>103.074</v>
      </c>
      <c r="Q55" s="20">
        <v>191.68899999999999</v>
      </c>
      <c r="R55" s="20">
        <v>245.15199999999999</v>
      </c>
      <c r="S55" s="20">
        <v>1524.25</v>
      </c>
      <c r="T55" s="20">
        <v>2638.13</v>
      </c>
      <c r="U55" s="20">
        <v>4608.3599999999997</v>
      </c>
      <c r="V55" s="20">
        <v>10356.83</v>
      </c>
      <c r="W55" s="20">
        <v>0.27938000000000002</v>
      </c>
      <c r="X55" s="20">
        <v>0.42220000000000002</v>
      </c>
      <c r="Y55" s="20">
        <v>0.5806</v>
      </c>
      <c r="Z55" s="20">
        <v>0.16020000000000001</v>
      </c>
      <c r="AA55" s="20">
        <v>1</v>
      </c>
      <c r="AB55" s="20">
        <v>0.70140000000000002</v>
      </c>
      <c r="AC55" s="20">
        <v>0.59840000000000004</v>
      </c>
      <c r="AD55" s="20">
        <v>94.68</v>
      </c>
      <c r="AE55" s="21">
        <f t="shared" si="8"/>
        <v>40025</v>
      </c>
      <c r="AF55" s="22" cm="1">
        <f t="array" ref="AF55">IF(INDEX(calc_types,1,AF$7)="INDEX",C55/C54-1,IF(INDEX(calc_types,1,AF$7)="CASH", C54/1200,C54/C55-1))</f>
        <v>4.7761431648907227E-4</v>
      </c>
      <c r="AG55" s="22" cm="1">
        <f t="array" ref="AG55">IF(INDEX(calc_types,1,AG$7)="INDEX",D55/D54-1,IF(INDEX(calc_types,1,AG$7)="CASH", D54/1200,D54/D55-1))</f>
        <v>1.3047457693131648E-3</v>
      </c>
      <c r="AH55" s="22" cm="1">
        <f t="array" ref="AH55">IF(INDEX(calc_types,1,AH$7)="INDEX",E55/E54-1,IF(INDEX(calc_types,1,AH$7)="CASH", E54/1200,E54/E55-1))</f>
        <v>4.4204664758662471E-3</v>
      </c>
      <c r="AI55" s="22" cm="1">
        <f t="array" ref="AI55">IF(INDEX(calc_types,1,AI$7)="INDEX",F55/F54-1,IF(INDEX(calc_types,1,AI$7)="CASH", F54/1200,F54/F55-1))</f>
        <v>1.5301985452996991E-2</v>
      </c>
      <c r="AJ55" s="22" cm="1">
        <f t="array" ref="AJ55">IF(INDEX(calc_types,1,AJ$7)="INDEX",G55/G54-1,IF(INDEX(calc_types,1,AJ$7)="CASH", G54/1200,G54/G55-1))</f>
        <v>2.5107142023429008E-2</v>
      </c>
      <c r="AK55" s="22" cm="1">
        <f t="array" ref="AK55">IF(INDEX(calc_types,1,AK$7)="INDEX",H55/H54-1,IF(INDEX(calc_types,1,AK$7)="CASH", H54/1200,H54/H55-1))</f>
        <v>1.5936481737077735E-3</v>
      </c>
      <c r="AL55" s="22" cm="1">
        <f t="array" ref="AL55">IF(INDEX(calc_types,1,AL$7)="INDEX",I55/I54-1,IF(INDEX(calc_types,1,AL$7)="CASH", I54/1200,I54/I55-1))</f>
        <v>3.0416204818044523E-3</v>
      </c>
      <c r="AM55" s="22" cm="1">
        <f t="array" ref="AM55">IF(INDEX(calc_types,1,AM$7)="INDEX",J55/J54-1,IF(INDEX(calc_types,1,AM$7)="CASH", J54/1200,J54/J55-1))</f>
        <v>5.6511337556675034E-3</v>
      </c>
      <c r="AN55" s="22" cm="1">
        <f t="array" ref="AN55">IF(INDEX(calc_types,1,AN$7)="INDEX",K55/K54-1,IF(INDEX(calc_types,1,AN$7)="CASH", K54/1200,K54/K55-1))</f>
        <v>1.8845247824623712E-3</v>
      </c>
      <c r="AO55" s="22" cm="1">
        <f t="array" ref="AO55">IF(INDEX(calc_types,1,AO$7)="INDEX",L55/L54-1,IF(INDEX(calc_types,1,AO$7)="CASH", L54/1200,L54/L55-1))</f>
        <v>3.3241780910728824E-3</v>
      </c>
      <c r="AP55" s="22" cm="1">
        <f t="array" ref="AP55">IF(INDEX(calc_types,1,AP$7)="INDEX",M55/M54-1,IF(INDEX(calc_types,1,AP$7)="CASH", M54/1200,M54/M55-1))</f>
        <v>4.0199689905495717E-3</v>
      </c>
      <c r="AQ55" s="22" cm="1">
        <f t="array" ref="AQ55">IF(INDEX(calc_types,1,AQ$7)="INDEX",N55/N54-1,IF(INDEX(calc_types,1,AQ$7)="CASH", N54/1200,N54/N55-1))</f>
        <v>2.0792820497359532E-2</v>
      </c>
      <c r="AR55" s="22" cm="1">
        <f t="array" ref="AR55">IF(INDEX(calc_types,1,AR$7)="INDEX",O55/O54-1,IF(INDEX(calc_types,1,AR$7)="CASH", O54/1200,O54/O55-1))</f>
        <v>3.7042622678010506E-2</v>
      </c>
      <c r="AS55" s="22" cm="1">
        <f t="array" ref="AS55">IF(INDEX(calc_types,1,AS$7)="INDEX",P55/P54-1,IF(INDEX(calc_types,1,AS$7)="CASH", P54/1200,P54/P55-1))</f>
        <v>1.4554769597996398E-4</v>
      </c>
      <c r="AT55" s="22" cm="1">
        <f t="array" ref="AT55">IF(INDEX(calc_types,1,AT$7)="INDEX",Q55/Q54-1,IF(INDEX(calc_types,1,AT$7)="CASH", Q54/1200,Q54/Q55-1))</f>
        <v>7.6223093509031337E-4</v>
      </c>
      <c r="AU55" s="22" cm="1">
        <f t="array" ref="AU55">IF(INDEX(calc_types,1,AU$7)="INDEX",R55/R54-1,IF(INDEX(calc_types,1,AU$7)="CASH", R54/1200,R54/R55-1))</f>
        <v>1.4092734276389685E-3</v>
      </c>
      <c r="AV55" s="22" cm="1">
        <f t="array" ref="AV55">IF(INDEX(calc_types,1,AV$7)="INDEX",S55/S54-1,IF(INDEX(calc_types,1,AV$7)="CASH", S54/1200,S54/S55-1))</f>
        <v>7.5179696262176687E-2</v>
      </c>
      <c r="AW55" s="22" cm="1">
        <f t="array" ref="AW55">IF(INDEX(calc_types,1,AW$7)="INDEX",T55/T54-1,IF(INDEX(calc_types,1,AW$7)="CASH", T54/1200,T54/T55-1))</f>
        <v>9.8447343329072456E-2</v>
      </c>
      <c r="AX55" s="22" cm="1">
        <f t="array" ref="AX55">IF(INDEX(calc_types,1,AX$7)="INDEX",U55/U54-1,IF(INDEX(calc_types,1,AX$7)="CASH", U54/1200,U54/U55-1))</f>
        <v>8.4521593425601393E-2</v>
      </c>
      <c r="AY55" s="22" cm="1">
        <f t="array" ref="AY55">IF(INDEX(calc_types,1,AY$7)="INDEX",V55/V54-1,IF(INDEX(calc_types,1,AY$7)="CASH", V54/1200,V54/V55-1))</f>
        <v>4.0005261868324649E-2</v>
      </c>
      <c r="AZ55" s="22" cm="1">
        <f t="array" ref="AZ55">IF(INDEX(calc_types,1,AZ$7)="INDEX",W55/W54-1,IF(INDEX(calc_types,1,AZ$7)="CASH", W54/1200,W54/W55-1))</f>
        <v>2.5729166666666668E-4</v>
      </c>
      <c r="BA55" s="22" cm="1">
        <f t="array" ref="BA55">IF(INDEX(calc_types,1,BA$7)="INDEX",X55/X54-1,IF(INDEX(calc_types,1,BA$7)="CASH", X54/1200,X54/X55-1))</f>
        <v>4.8625000000000003E-4</v>
      </c>
      <c r="BB55" s="22" cm="1">
        <f t="array" ref="BB55">IF(INDEX(calc_types,1,BB$7)="INDEX",Y55/Y54-1,IF(INDEX(calc_types,1,BB$7)="CASH", Y54/1200,Y54/Y55-1))</f>
        <v>5.2833333333333335E-4</v>
      </c>
      <c r="BC55" s="22" cm="1">
        <f t="array" ref="BC55">IF(INDEX(calc_types,1,BC$7)="INDEX",Z55/Z54-1,IF(INDEX(calc_types,1,BC$7)="CASH", Z54/1200,Z54/Z55-1))</f>
        <v>1.5008333333333334E-4</v>
      </c>
      <c r="BD55" s="22" cm="1">
        <f t="array" ref="BD55">IF(INDEX(calc_types,1,BD$7)="INDEX",AA55/AA54-1,IF(INDEX(calc_types,1,BD$7)="CASH", AA54/1200,AA54/AA55-1))</f>
        <v>0</v>
      </c>
      <c r="BE55" s="22" cm="1">
        <f t="array" ref="BE55">IF(INDEX(calc_types,1,BE$7)="INDEX",AB55/AB54-1,IF(INDEX(calc_types,1,BE$7)="CASH", AB54/1200,AB54/AB55-1))</f>
        <v>1.5968063872255467E-2</v>
      </c>
      <c r="BF55" s="22" cm="1">
        <f t="array" ref="BF55">IF(INDEX(calc_types,1,BF$7)="INDEX",AC55/AC54-1,IF(INDEX(calc_types,1,BF$7)="CASH", AC54/1200,AC54/AC55-1))</f>
        <v>1.5374331550802145E-2</v>
      </c>
      <c r="BG55" s="22" cm="1">
        <f t="array" ref="BG55">IF(INDEX(calc_types,1,BG$7)="INDEX",AD55/AD54-1,IF(INDEX(calc_types,1,BG$7)="CASH", AD54/1200,AD54/AD55-1))</f>
        <v>1.7743979721166037E-2</v>
      </c>
      <c r="BH55" s="23">
        <f t="shared" si="10"/>
        <v>-1.0571882691317721E-3</v>
      </c>
      <c r="BI55" s="23">
        <f t="shared" si="11"/>
        <v>-4.4732731553816935E-4</v>
      </c>
      <c r="BJ55" s="23">
        <f t="shared" si="12"/>
        <v>2.0126113992262403E-3</v>
      </c>
      <c r="BK55" s="23">
        <f t="shared" si="13"/>
        <v>1.265198893976438E-2</v>
      </c>
      <c r="BL55" s="23">
        <f t="shared" si="14"/>
        <v>2.1727307357876903E-2</v>
      </c>
      <c r="BM55" s="23">
        <f t="shared" si="15"/>
        <v>8.5053514476738225E-4</v>
      </c>
      <c r="BN55" s="23">
        <f t="shared" si="16"/>
        <v>2.1770524041875516E-3</v>
      </c>
      <c r="BO55" s="23">
        <f t="shared" si="17"/>
        <v>4.3287559615757826E-3</v>
      </c>
      <c r="BP55" s="23">
        <f t="shared" si="18"/>
        <v>5.1696962798133766E-4</v>
      </c>
      <c r="BQ55" s="23">
        <f t="shared" si="19"/>
        <v>1.6364764784153232E-3</v>
      </c>
      <c r="BR55" s="23">
        <f t="shared" si="20"/>
        <v>1.8577823425840996E-3</v>
      </c>
      <c r="BS55" s="23">
        <f t="shared" si="21"/>
        <v>1.8009754675452849E-2</v>
      </c>
      <c r="BT55" s="23">
        <f t="shared" si="22"/>
        <v>3.3751551498625534E-2</v>
      </c>
      <c r="BU55" s="23">
        <f t="shared" si="23"/>
        <v>8.3627119259178465E-5</v>
      </c>
      <c r="BV55" s="23">
        <f t="shared" si="24"/>
        <v>6.2317231695949811E-4</v>
      </c>
      <c r="BW55" s="23">
        <f t="shared" si="25"/>
        <v>1.0698807717840482E-3</v>
      </c>
      <c r="BX55" s="23">
        <f t="shared" si="26"/>
        <v>6.5997763090128808E-2</v>
      </c>
      <c r="BY55" s="23">
        <f t="shared" si="27"/>
        <v>9.5232651729275558E-2</v>
      </c>
      <c r="BZ55" s="23">
        <f t="shared" si="28"/>
        <v>8.15846682033044E-2</v>
      </c>
      <c r="CA55" s="23">
        <f t="shared" si="29"/>
        <v>3.3587700156958201E-2</v>
      </c>
      <c r="CB55" s="23">
        <f t="shared" si="30"/>
        <v>-1.3068370486111101E-3</v>
      </c>
      <c r="CC55" s="23">
        <f t="shared" si="31"/>
        <v>-2.7831527777777724E-4</v>
      </c>
      <c r="CD55" s="23">
        <f t="shared" si="32"/>
        <v>-1.0131118055555556E-3</v>
      </c>
      <c r="CE55" s="23">
        <f t="shared" si="33"/>
        <v>1.9962916666666663E-4</v>
      </c>
      <c r="CF55" s="23">
        <f t="shared" si="34"/>
        <v>0</v>
      </c>
      <c r="CG55" s="23">
        <f t="shared" si="35"/>
        <v>1.5719064002709077E-2</v>
      </c>
      <c r="CH55" s="23">
        <f t="shared" si="36"/>
        <v>1.619195745541939E-2</v>
      </c>
      <c r="CI55" s="23">
        <f t="shared" si="37"/>
        <v>1.8463194738639693E-2</v>
      </c>
    </row>
    <row r="56" spans="1:87" x14ac:dyDescent="0.2">
      <c r="A56" s="20">
        <v>47</v>
      </c>
      <c r="B56" s="21">
        <v>40056</v>
      </c>
      <c r="C56" s="20">
        <v>201.233</v>
      </c>
      <c r="D56" s="20">
        <v>1084.1220000000001</v>
      </c>
      <c r="E56" s="20">
        <v>1641.5309999999999</v>
      </c>
      <c r="F56" s="20">
        <v>1362.877</v>
      </c>
      <c r="G56" s="20">
        <v>1518.49</v>
      </c>
      <c r="H56" s="20">
        <v>140.88399999999999</v>
      </c>
      <c r="I56" s="20">
        <v>343.34199999999998</v>
      </c>
      <c r="J56" s="20">
        <v>413.92</v>
      </c>
      <c r="K56" s="20">
        <v>104.357</v>
      </c>
      <c r="L56" s="20">
        <v>601.42600000000004</v>
      </c>
      <c r="M56" s="20">
        <v>673.322</v>
      </c>
      <c r="N56" s="20">
        <v>208.03299999999999</v>
      </c>
      <c r="O56" s="20">
        <v>205.98599999999999</v>
      </c>
      <c r="P56" s="20">
        <v>103.095</v>
      </c>
      <c r="Q56" s="20">
        <v>191.96299999999999</v>
      </c>
      <c r="R56" s="20">
        <v>246.18</v>
      </c>
      <c r="S56" s="20">
        <v>1578.13</v>
      </c>
      <c r="T56" s="20">
        <v>2775.17</v>
      </c>
      <c r="U56" s="20">
        <v>4908.8999999999996</v>
      </c>
      <c r="V56" s="20">
        <v>10492.53</v>
      </c>
      <c r="W56" s="20">
        <v>0.25874999999999998</v>
      </c>
      <c r="X56" s="20">
        <v>0.33229999999999998</v>
      </c>
      <c r="Y56" s="20">
        <v>0.44080000000000003</v>
      </c>
      <c r="Z56" s="20">
        <v>0.10059999999999999</v>
      </c>
      <c r="AA56" s="20">
        <v>1</v>
      </c>
      <c r="AB56" s="20">
        <v>0.69769999999999999</v>
      </c>
      <c r="AC56" s="20">
        <v>0.61399999999999999</v>
      </c>
      <c r="AD56" s="20">
        <v>93.12</v>
      </c>
      <c r="AE56" s="21">
        <f t="shared" si="8"/>
        <v>40056</v>
      </c>
      <c r="AF56" s="22" cm="1">
        <f t="array" ref="AF56">IF(INDEX(calc_types,1,AF$7)="INDEX",C56/C55-1,IF(INDEX(calc_types,1,AF$7)="CASH", C55/1200,C55/C56-1))</f>
        <v>6.8624282055740338E-4</v>
      </c>
      <c r="AG56" s="22" cm="1">
        <f t="array" ref="AG56">IF(INDEX(calc_types,1,AG$7)="INDEX",D56/D55-1,IF(INDEX(calc_types,1,AG$7)="CASH", D55/1200,D55/D56-1))</f>
        <v>4.0230491823318726E-3</v>
      </c>
      <c r="AH56" s="22" cm="1">
        <f t="array" ref="AH56">IF(INDEX(calc_types,1,AH$7)="INDEX",E56/E55-1,IF(INDEX(calc_types,1,AH$7)="CASH", E55/1200,E55/E56-1))</f>
        <v>8.7123076554378454E-3</v>
      </c>
      <c r="AI56" s="22" cm="1">
        <f t="array" ref="AI56">IF(INDEX(calc_types,1,AI$7)="INDEX",F56/F55-1,IF(INDEX(calc_types,1,AI$7)="CASH", F55/1200,F55/F56-1))</f>
        <v>1.3440640332182729E-2</v>
      </c>
      <c r="AJ56" s="22" cm="1">
        <f t="array" ref="AJ56">IF(INDEX(calc_types,1,AJ$7)="INDEX",G56/G55-1,IF(INDEX(calc_types,1,AJ$7)="CASH", G55/1200,G55/G56-1))</f>
        <v>1.7041671857397578E-2</v>
      </c>
      <c r="AK56" s="22" cm="1">
        <f t="array" ref="AK56">IF(INDEX(calc_types,1,AK$7)="INDEX",H56/H55-1,IF(INDEX(calc_types,1,AK$7)="CASH", H55/1200,H55/H56-1))</f>
        <v>7.2452444204507138E-4</v>
      </c>
      <c r="AL56" s="22" cm="1">
        <f t="array" ref="AL56">IF(INDEX(calc_types,1,AL$7)="INDEX",I56/I55-1,IF(INDEX(calc_types,1,AL$7)="CASH", I55/1200,I55/I56-1))</f>
        <v>1.1050754746138036E-3</v>
      </c>
      <c r="AM56" s="22" cm="1">
        <f t="array" ref="AM56">IF(INDEX(calc_types,1,AM$7)="INDEX",J56/J55-1,IF(INDEX(calc_types,1,AM$7)="CASH", J55/1200,J55/J56-1))</f>
        <v>1.7109819874978616E-3</v>
      </c>
      <c r="AN56" s="22" cm="1">
        <f t="array" ref="AN56">IF(INDEX(calc_types,1,AN$7)="INDEX",K56/K55-1,IF(INDEX(calc_types,1,AN$7)="CASH", K55/1200,K55/K56-1))</f>
        <v>1.497106553679961E-3</v>
      </c>
      <c r="AO56" s="22" cm="1">
        <f t="array" ref="AO56">IF(INDEX(calc_types,1,AO$7)="INDEX",L56/L55-1,IF(INDEX(calc_types,1,AO$7)="CASH", L55/1200,L55/L56-1))</f>
        <v>9.4342947776540065E-3</v>
      </c>
      <c r="AP56" s="22" cm="1">
        <f t="array" ref="AP56">IF(INDEX(calc_types,1,AP$7)="INDEX",M56/M55-1,IF(INDEX(calc_types,1,AP$7)="CASH", M55/1200,M55/M56-1))</f>
        <v>2.0399750856619825E-2</v>
      </c>
      <c r="AQ56" s="22" cm="1">
        <f t="array" ref="AQ56">IF(INDEX(calc_types,1,AQ$7)="INDEX",N56/N55-1,IF(INDEX(calc_types,1,AQ$7)="CASH", N55/1200,N55/N56-1))</f>
        <v>2.4041467100502478E-2</v>
      </c>
      <c r="AR56" s="22" cm="1">
        <f t="array" ref="AR56">IF(INDEX(calc_types,1,AR$7)="INDEX",O56/O55-1,IF(INDEX(calc_types,1,AR$7)="CASH", O55/1200,O55/O56-1))</f>
        <v>3.2951382794674355E-2</v>
      </c>
      <c r="AS56" s="22" cm="1">
        <f t="array" ref="AS56">IF(INDEX(calc_types,1,AS$7)="INDEX",P56/P55-1,IF(INDEX(calc_types,1,AS$7)="CASH", P55/1200,P55/P56-1))</f>
        <v>2.0373712090338003E-4</v>
      </c>
      <c r="AT56" s="22" cm="1">
        <f t="array" ref="AT56">IF(INDEX(calc_types,1,AT$7)="INDEX",Q56/Q55-1,IF(INDEX(calc_types,1,AT$7)="CASH", Q55/1200,Q55/Q56-1))</f>
        <v>1.4293986613733711E-3</v>
      </c>
      <c r="AU56" s="22" cm="1">
        <f t="array" ref="AU56">IF(INDEX(calc_types,1,AU$7)="INDEX",R56/R55-1,IF(INDEX(calc_types,1,AU$7)="CASH", R55/1200,R55/R56-1))</f>
        <v>4.1933167993735143E-3</v>
      </c>
      <c r="AV56" s="22" cm="1">
        <f t="array" ref="AV56">IF(INDEX(calc_types,1,AV$7)="INDEX",S56/S55-1,IF(INDEX(calc_types,1,AV$7)="CASH", S55/1200,S55/S56-1))</f>
        <v>3.5348532064950033E-2</v>
      </c>
      <c r="AW56" s="22" cm="1">
        <f t="array" ref="AW56">IF(INDEX(calc_types,1,AW$7)="INDEX",T56/T55-1,IF(INDEX(calc_types,1,AW$7)="CASH", T55/1200,T55/T56-1))</f>
        <v>5.1945885911611533E-2</v>
      </c>
      <c r="AX56" s="22" cm="1">
        <f t="array" ref="AX56">IF(INDEX(calc_types,1,AX$7)="INDEX",U56/U55-1,IF(INDEX(calc_types,1,AX$7)="CASH", U55/1200,U55/U56-1))</f>
        <v>6.521625914642093E-2</v>
      </c>
      <c r="AY56" s="22" cm="1">
        <f t="array" ref="AY56">IF(INDEX(calc_types,1,AY$7)="INDEX",V56/V55-1,IF(INDEX(calc_types,1,AY$7)="CASH", V55/1200,V55/V56-1))</f>
        <v>1.3102464750314624E-2</v>
      </c>
      <c r="AZ56" s="22" cm="1">
        <f t="array" ref="AZ56">IF(INDEX(calc_types,1,AZ$7)="INDEX",W56/W55-1,IF(INDEX(calc_types,1,AZ$7)="CASH", W55/1200,W55/W56-1))</f>
        <v>2.3281666666666667E-4</v>
      </c>
      <c r="BA56" s="22" cm="1">
        <f t="array" ref="BA56">IF(INDEX(calc_types,1,BA$7)="INDEX",X56/X55-1,IF(INDEX(calc_types,1,BA$7)="CASH", X55/1200,X55/X56-1))</f>
        <v>3.5183333333333334E-4</v>
      </c>
      <c r="BB56" s="22" cm="1">
        <f t="array" ref="BB56">IF(INDEX(calc_types,1,BB$7)="INDEX",Y56/Y55-1,IF(INDEX(calc_types,1,BB$7)="CASH", Y55/1200,Y55/Y56-1))</f>
        <v>4.8383333333333335E-4</v>
      </c>
      <c r="BC56" s="22" cm="1">
        <f t="array" ref="BC56">IF(INDEX(calc_types,1,BC$7)="INDEX",Z56/Z55-1,IF(INDEX(calc_types,1,BC$7)="CASH", Z55/1200,Z55/Z56-1))</f>
        <v>1.3350000000000002E-4</v>
      </c>
      <c r="BD56" s="22" cm="1">
        <f t="array" ref="BD56">IF(INDEX(calc_types,1,BD$7)="INDEX",AA56/AA55-1,IF(INDEX(calc_types,1,BD$7)="CASH", AA55/1200,AA55/AA56-1))</f>
        <v>0</v>
      </c>
      <c r="BE56" s="22" cm="1">
        <f t="array" ref="BE56">IF(INDEX(calc_types,1,BE$7)="INDEX",AB56/AB55-1,IF(INDEX(calc_types,1,BE$7)="CASH", AB55/1200,AB55/AB56-1))</f>
        <v>5.3031388849076322E-3</v>
      </c>
      <c r="BF56" s="22" cm="1">
        <f t="array" ref="BF56">IF(INDEX(calc_types,1,BF$7)="INDEX",AC56/AC55-1,IF(INDEX(calc_types,1,BF$7)="CASH", AC55/1200,AC55/AC56-1))</f>
        <v>-2.5407166123778469E-2</v>
      </c>
      <c r="BG56" s="22" cm="1">
        <f t="array" ref="BG56">IF(INDEX(calc_types,1,BG$7)="INDEX",AD56/AD55-1,IF(INDEX(calc_types,1,BG$7)="CASH", AD55/1200,AD55/AD56-1))</f>
        <v>1.6752577319587569E-2</v>
      </c>
      <c r="BH56" s="23">
        <f t="shared" si="10"/>
        <v>-8.4855976506344102E-4</v>
      </c>
      <c r="BI56" s="23">
        <f t="shared" si="11"/>
        <v>2.2709760974805385E-3</v>
      </c>
      <c r="BJ56" s="23">
        <f t="shared" si="12"/>
        <v>6.3044525787978381E-3</v>
      </c>
      <c r="BK56" s="23">
        <f t="shared" si="13"/>
        <v>1.0790643818950119E-2</v>
      </c>
      <c r="BL56" s="23">
        <f t="shared" si="14"/>
        <v>1.3661837191845471E-2</v>
      </c>
      <c r="BM56" s="23">
        <f t="shared" si="15"/>
        <v>-1.8588586895319824E-5</v>
      </c>
      <c r="BN56" s="23">
        <f t="shared" si="16"/>
        <v>2.4050739699690296E-4</v>
      </c>
      <c r="BO56" s="23">
        <f t="shared" si="17"/>
        <v>3.8860419340614101E-4</v>
      </c>
      <c r="BP56" s="23">
        <f t="shared" si="18"/>
        <v>1.2955139919892749E-4</v>
      </c>
      <c r="BQ56" s="23">
        <f t="shared" si="19"/>
        <v>7.7465931649964475E-3</v>
      </c>
      <c r="BR56" s="23">
        <f t="shared" si="20"/>
        <v>1.8237564208654352E-2</v>
      </c>
      <c r="BS56" s="23">
        <f t="shared" si="21"/>
        <v>2.1258401278595795E-2</v>
      </c>
      <c r="BT56" s="23">
        <f t="shared" si="22"/>
        <v>2.9660311615289384E-2</v>
      </c>
      <c r="BU56" s="23">
        <f t="shared" si="23"/>
        <v>1.4181654418259451E-4</v>
      </c>
      <c r="BV56" s="23">
        <f t="shared" si="24"/>
        <v>1.2903400432425559E-3</v>
      </c>
      <c r="BW56" s="23">
        <f t="shared" si="25"/>
        <v>3.853924143518594E-3</v>
      </c>
      <c r="BX56" s="23">
        <f t="shared" si="26"/>
        <v>2.6166598892902147E-2</v>
      </c>
      <c r="BY56" s="23">
        <f t="shared" si="27"/>
        <v>4.8731194311814635E-2</v>
      </c>
      <c r="BZ56" s="23">
        <f t="shared" si="28"/>
        <v>6.2279333924123929E-2</v>
      </c>
      <c r="CA56" s="23">
        <f t="shared" si="29"/>
        <v>6.6849030389481779E-3</v>
      </c>
      <c r="CB56" s="23">
        <f t="shared" si="30"/>
        <v>-1.3313120486111102E-3</v>
      </c>
      <c r="CC56" s="23">
        <f t="shared" si="31"/>
        <v>-4.1273194444444393E-4</v>
      </c>
      <c r="CD56" s="23">
        <f t="shared" si="32"/>
        <v>-1.0576118055555556E-3</v>
      </c>
      <c r="CE56" s="23">
        <f t="shared" si="33"/>
        <v>1.8304583333333334E-4</v>
      </c>
      <c r="CF56" s="23">
        <f t="shared" si="34"/>
        <v>0</v>
      </c>
      <c r="CG56" s="23">
        <f t="shared" si="35"/>
        <v>5.0541390153612427E-3</v>
      </c>
      <c r="CH56" s="23">
        <f t="shared" si="36"/>
        <v>-2.4589540219161224E-2</v>
      </c>
      <c r="CI56" s="23">
        <f t="shared" si="37"/>
        <v>1.7471792337061226E-2</v>
      </c>
    </row>
    <row r="57" spans="1:87" x14ac:dyDescent="0.2">
      <c r="A57" s="20">
        <v>48</v>
      </c>
      <c r="B57" s="21">
        <v>40086</v>
      </c>
      <c r="C57" s="20">
        <v>201.33500000000001</v>
      </c>
      <c r="D57" s="20">
        <v>1086.7550000000001</v>
      </c>
      <c r="E57" s="20">
        <v>1650.9580000000001</v>
      </c>
      <c r="F57" s="20">
        <v>1376.6610000000001</v>
      </c>
      <c r="G57" s="20">
        <v>1538.856</v>
      </c>
      <c r="H57" s="20">
        <v>140.958</v>
      </c>
      <c r="I57" s="20">
        <v>344.43599999999998</v>
      </c>
      <c r="J57" s="20">
        <v>416.077</v>
      </c>
      <c r="K57" s="20">
        <v>104.35899999999999</v>
      </c>
      <c r="L57" s="20">
        <v>603.04700000000003</v>
      </c>
      <c r="M57" s="20">
        <v>675.62099999999998</v>
      </c>
      <c r="N57" s="20">
        <v>210.81200000000001</v>
      </c>
      <c r="O57" s="20">
        <v>209.227</v>
      </c>
      <c r="P57" s="20">
        <v>103.104</v>
      </c>
      <c r="Q57" s="20">
        <v>191.98599999999999</v>
      </c>
      <c r="R57" s="20">
        <v>246.56200000000001</v>
      </c>
      <c r="S57" s="20">
        <v>1636.26</v>
      </c>
      <c r="T57" s="20">
        <v>2872.63</v>
      </c>
      <c r="U57" s="20">
        <v>5133.8999999999996</v>
      </c>
      <c r="V57" s="20">
        <v>10133.23</v>
      </c>
      <c r="W57" s="20">
        <v>0.24562999999999999</v>
      </c>
      <c r="X57" s="20">
        <v>0.30509999999999998</v>
      </c>
      <c r="Y57" s="20">
        <v>0.45319999999999999</v>
      </c>
      <c r="Z57" s="20">
        <v>5.57E-2</v>
      </c>
      <c r="AA57" s="20">
        <v>1</v>
      </c>
      <c r="AB57" s="20">
        <v>0.68310000000000004</v>
      </c>
      <c r="AC57" s="20">
        <v>0.62570000000000003</v>
      </c>
      <c r="AD57" s="20">
        <v>89.71</v>
      </c>
      <c r="AE57" s="21">
        <f t="shared" si="8"/>
        <v>40086</v>
      </c>
      <c r="AF57" s="22" cm="1">
        <f t="array" ref="AF57">IF(INDEX(calc_types,1,AF$7)="INDEX",C57/C56-1,IF(INDEX(calc_types,1,AF$7)="CASH", C56/1200,C56/C57-1))</f>
        <v>5.0687511491664949E-4</v>
      </c>
      <c r="AG57" s="22" cm="1">
        <f t="array" ref="AG57">IF(INDEX(calc_types,1,AG$7)="INDEX",D57/D56-1,IF(INDEX(calc_types,1,AG$7)="CASH", D56/1200,D56/D57-1))</f>
        <v>2.4286934496302592E-3</v>
      </c>
      <c r="AH57" s="22" cm="1">
        <f t="array" ref="AH57">IF(INDEX(calc_types,1,AH$7)="INDEX",E57/E56-1,IF(INDEX(calc_types,1,AH$7)="CASH", E56/1200,E56/E57-1))</f>
        <v>5.7428096088347758E-3</v>
      </c>
      <c r="AI57" s="22" cm="1">
        <f t="array" ref="AI57">IF(INDEX(calc_types,1,AI$7)="INDEX",F57/F56-1,IF(INDEX(calc_types,1,AI$7)="CASH", F56/1200,F56/F57-1))</f>
        <v>1.011389875975599E-2</v>
      </c>
      <c r="AJ57" s="22" cm="1">
        <f t="array" ref="AJ57">IF(INDEX(calc_types,1,AJ$7)="INDEX",G57/G56-1,IF(INDEX(calc_types,1,AJ$7)="CASH", G56/1200,G56/G57-1))</f>
        <v>1.341200798161335E-2</v>
      </c>
      <c r="AK57" s="22" cm="1">
        <f t="array" ref="AK57">IF(INDEX(calc_types,1,AK$7)="INDEX",H57/H56-1,IF(INDEX(calc_types,1,AK$7)="CASH", H56/1200,H56/H57-1))</f>
        <v>5.2525481956799958E-4</v>
      </c>
      <c r="AL57" s="22" cm="1">
        <f t="array" ref="AL57">IF(INDEX(calc_types,1,AL$7)="INDEX",I57/I56-1,IF(INDEX(calc_types,1,AL$7)="CASH", I56/1200,I56/I57-1))</f>
        <v>3.1863273354264532E-3</v>
      </c>
      <c r="AM57" s="22" cm="1">
        <f t="array" ref="AM57">IF(INDEX(calc_types,1,AM$7)="INDEX",J57/J56-1,IF(INDEX(calc_types,1,AM$7)="CASH", J56/1200,J56/J57-1))</f>
        <v>5.2111519134132589E-3</v>
      </c>
      <c r="AN57" s="22" cm="1">
        <f t="array" ref="AN57">IF(INDEX(calc_types,1,AN$7)="INDEX",K57/K56-1,IF(INDEX(calc_types,1,AN$7)="CASH", K56/1200,K56/K57-1))</f>
        <v>1.9164981745367626E-5</v>
      </c>
      <c r="AO57" s="22" cm="1">
        <f t="array" ref="AO57">IF(INDEX(calc_types,1,AO$7)="INDEX",L57/L56-1,IF(INDEX(calc_types,1,AO$7)="CASH", L56/1200,L56/L57-1))</f>
        <v>2.6952609298567243E-3</v>
      </c>
      <c r="AP57" s="22" cm="1">
        <f t="array" ref="AP57">IF(INDEX(calc_types,1,AP$7)="INDEX",M57/M56-1,IF(INDEX(calc_types,1,AP$7)="CASH", M56/1200,M56/M57-1))</f>
        <v>3.4144139059766321E-3</v>
      </c>
      <c r="AQ57" s="22" cm="1">
        <f t="array" ref="AQ57">IF(INDEX(calc_types,1,AQ$7)="INDEX",N57/N56-1,IF(INDEX(calc_types,1,AQ$7)="CASH", N56/1200,N56/N57-1))</f>
        <v>1.3358457552407721E-2</v>
      </c>
      <c r="AR57" s="22" cm="1">
        <f t="array" ref="AR57">IF(INDEX(calc_types,1,AR$7)="INDEX",O57/O56-1,IF(INDEX(calc_types,1,AR$7)="CASH", O56/1200,O56/O57-1))</f>
        <v>1.5734079015078839E-2</v>
      </c>
      <c r="AS57" s="22" cm="1">
        <f t="array" ref="AS57">IF(INDEX(calc_types,1,AS$7)="INDEX",P57/P56-1,IF(INDEX(calc_types,1,AS$7)="CASH", P56/1200,P56/P57-1))</f>
        <v>8.7298123090384649E-5</v>
      </c>
      <c r="AT57" s="22" cm="1">
        <f t="array" ref="AT57">IF(INDEX(calc_types,1,AT$7)="INDEX",Q57/Q56-1,IF(INDEX(calc_types,1,AT$7)="CASH", Q56/1200,Q56/Q57-1))</f>
        <v>1.1981475596867242E-4</v>
      </c>
      <c r="AU57" s="22" cm="1">
        <f t="array" ref="AU57">IF(INDEX(calc_types,1,AU$7)="INDEX",R57/R56-1,IF(INDEX(calc_types,1,AU$7)="CASH", R56/1200,R56/R57-1))</f>
        <v>1.5517101307986891E-3</v>
      </c>
      <c r="AV57" s="22" cm="1">
        <f t="array" ref="AV57">IF(INDEX(calc_types,1,AV$7)="INDEX",S57/S56-1,IF(INDEX(calc_types,1,AV$7)="CASH", S56/1200,S56/S57-1))</f>
        <v>3.683473478103827E-2</v>
      </c>
      <c r="AW57" s="22" cm="1">
        <f t="array" ref="AW57">IF(INDEX(calc_types,1,AW$7)="INDEX",T57/T56-1,IF(INDEX(calc_types,1,AW$7)="CASH", T56/1200,T56/T57-1))</f>
        <v>3.5118569312870829E-2</v>
      </c>
      <c r="AX57" s="22" cm="1">
        <f t="array" ref="AX57">IF(INDEX(calc_types,1,AX$7)="INDEX",U57/U56-1,IF(INDEX(calc_types,1,AX$7)="CASH", U56/1200,U56/U57-1))</f>
        <v>4.583511581005939E-2</v>
      </c>
      <c r="AY57" s="22" cm="1">
        <f t="array" ref="AY57">IF(INDEX(calc_types,1,AY$7)="INDEX",V57/V56-1,IF(INDEX(calc_types,1,AY$7)="CASH", V56/1200,V56/V57-1))</f>
        <v>-3.4243409358848731E-2</v>
      </c>
      <c r="AZ57" s="22" cm="1">
        <f t="array" ref="AZ57">IF(INDEX(calc_types,1,AZ$7)="INDEX",W57/W56-1,IF(INDEX(calc_types,1,AZ$7)="CASH", W56/1200,W56/W57-1))</f>
        <v>2.15625E-4</v>
      </c>
      <c r="BA57" s="22" cm="1">
        <f t="array" ref="BA57">IF(INDEX(calc_types,1,BA$7)="INDEX",X57/X56-1,IF(INDEX(calc_types,1,BA$7)="CASH", X56/1200,X56/X57-1))</f>
        <v>2.7691666666666663E-4</v>
      </c>
      <c r="BB57" s="22" cm="1">
        <f t="array" ref="BB57">IF(INDEX(calc_types,1,BB$7)="INDEX",Y57/Y56-1,IF(INDEX(calc_types,1,BB$7)="CASH", Y56/1200,Y56/Y57-1))</f>
        <v>3.6733333333333334E-4</v>
      </c>
      <c r="BC57" s="22" cm="1">
        <f t="array" ref="BC57">IF(INDEX(calc_types,1,BC$7)="INDEX",Z57/Z56-1,IF(INDEX(calc_types,1,BC$7)="CASH", Z56/1200,Z56/Z57-1))</f>
        <v>8.3833333333333329E-5</v>
      </c>
      <c r="BD57" s="22" cm="1">
        <f t="array" ref="BD57">IF(INDEX(calc_types,1,BD$7)="INDEX",AA57/AA56-1,IF(INDEX(calc_types,1,BD$7)="CASH", AA56/1200,AA56/AA57-1))</f>
        <v>0</v>
      </c>
      <c r="BE57" s="22" cm="1">
        <f t="array" ref="BE57">IF(INDEX(calc_types,1,BE$7)="INDEX",AB57/AB56-1,IF(INDEX(calc_types,1,BE$7)="CASH", AB56/1200,AB56/AB57-1))</f>
        <v>2.137315180793431E-2</v>
      </c>
      <c r="BF57" s="22" cm="1">
        <f t="array" ref="BF57">IF(INDEX(calc_types,1,BF$7)="INDEX",AC57/AC56-1,IF(INDEX(calc_types,1,BF$7)="CASH", AC56/1200,AC56/AC57-1))</f>
        <v>-1.8699057056097201E-2</v>
      </c>
      <c r="BG57" s="22" cm="1">
        <f t="array" ref="BG57">IF(INDEX(calc_types,1,BG$7)="INDEX",AD57/AD56-1,IF(INDEX(calc_types,1,BG$7)="CASH", AD56/1200,AD56/AD57-1))</f>
        <v>3.8011369969903175E-2</v>
      </c>
      <c r="BH57" s="23">
        <f t="shared" si="10"/>
        <v>-1.0279274707041949E-3</v>
      </c>
      <c r="BI57" s="23">
        <f t="shared" si="11"/>
        <v>6.7662036477892512E-4</v>
      </c>
      <c r="BJ57" s="23">
        <f t="shared" si="12"/>
        <v>3.3349545321947689E-3</v>
      </c>
      <c r="BK57" s="23">
        <f t="shared" si="13"/>
        <v>7.4639022465233804E-3</v>
      </c>
      <c r="BL57" s="23">
        <f t="shared" si="14"/>
        <v>1.0032173316061243E-2</v>
      </c>
      <c r="BM57" s="23">
        <f t="shared" si="15"/>
        <v>-2.1785820937239163E-4</v>
      </c>
      <c r="BN57" s="23">
        <f t="shared" si="16"/>
        <v>2.3217592578095524E-3</v>
      </c>
      <c r="BO57" s="23">
        <f t="shared" si="17"/>
        <v>3.8887741193215381E-3</v>
      </c>
      <c r="BP57" s="23">
        <f t="shared" si="18"/>
        <v>-1.3483901727356659E-3</v>
      </c>
      <c r="BQ57" s="23">
        <f t="shared" si="19"/>
        <v>1.007559317199165E-3</v>
      </c>
      <c r="BR57" s="23">
        <f t="shared" si="20"/>
        <v>1.25222725801116E-3</v>
      </c>
      <c r="BS57" s="23">
        <f t="shared" si="21"/>
        <v>1.057539173050104E-2</v>
      </c>
      <c r="BT57" s="23">
        <f t="shared" si="22"/>
        <v>1.2443007835693866E-2</v>
      </c>
      <c r="BU57" s="23">
        <f t="shared" si="23"/>
        <v>2.5377546369599138E-5</v>
      </c>
      <c r="BV57" s="23">
        <f t="shared" si="24"/>
        <v>-1.9243862162142872E-5</v>
      </c>
      <c r="BW57" s="23">
        <f t="shared" si="25"/>
        <v>1.2123174749437689E-3</v>
      </c>
      <c r="BX57" s="23">
        <f t="shared" si="26"/>
        <v>2.7652801608990384E-2</v>
      </c>
      <c r="BY57" s="23">
        <f t="shared" si="27"/>
        <v>3.190387771307393E-2</v>
      </c>
      <c r="BZ57" s="23">
        <f t="shared" si="28"/>
        <v>4.289819058776239E-2</v>
      </c>
      <c r="CA57" s="23">
        <f t="shared" si="29"/>
        <v>-4.0660971070215178E-2</v>
      </c>
      <c r="CB57" s="23">
        <f t="shared" si="30"/>
        <v>-1.3485037152777767E-3</v>
      </c>
      <c r="CC57" s="23">
        <f t="shared" si="31"/>
        <v>-4.8764861111111064E-4</v>
      </c>
      <c r="CD57" s="23">
        <f t="shared" si="32"/>
        <v>-1.1741118055555557E-3</v>
      </c>
      <c r="CE57" s="23">
        <f t="shared" si="33"/>
        <v>1.3337916666666662E-4</v>
      </c>
      <c r="CF57" s="23">
        <f t="shared" si="34"/>
        <v>0</v>
      </c>
      <c r="CG57" s="23">
        <f t="shared" si="35"/>
        <v>2.112415193838792E-2</v>
      </c>
      <c r="CH57" s="23">
        <f t="shared" si="36"/>
        <v>-1.7881431151479957E-2</v>
      </c>
      <c r="CI57" s="23">
        <f t="shared" si="37"/>
        <v>3.8730584987376832E-2</v>
      </c>
    </row>
    <row r="58" spans="1:87" x14ac:dyDescent="0.2">
      <c r="A58" s="20">
        <v>49</v>
      </c>
      <c r="B58" s="21">
        <v>40117</v>
      </c>
      <c r="C58" s="20">
        <v>201.42099999999999</v>
      </c>
      <c r="D58" s="20">
        <v>1089.0740000000001</v>
      </c>
      <c r="E58" s="20">
        <v>1655.5229999999999</v>
      </c>
      <c r="F58" s="20">
        <v>1389.7260000000001</v>
      </c>
      <c r="G58" s="20">
        <v>1555.394</v>
      </c>
      <c r="H58" s="20">
        <v>141.00200000000001</v>
      </c>
      <c r="I58" s="20">
        <v>344.72399999999999</v>
      </c>
      <c r="J58" s="20">
        <v>416.95400000000001</v>
      </c>
      <c r="K58" s="20">
        <v>104.387</v>
      </c>
      <c r="L58" s="20">
        <v>603.97699999999998</v>
      </c>
      <c r="M58" s="20">
        <v>675.34199999999998</v>
      </c>
      <c r="N58" s="20">
        <v>212.71799999999999</v>
      </c>
      <c r="O58" s="20">
        <v>211.1</v>
      </c>
      <c r="P58" s="20">
        <v>103.116</v>
      </c>
      <c r="Q58" s="20">
        <v>191.93700000000001</v>
      </c>
      <c r="R58" s="20">
        <v>246.06</v>
      </c>
      <c r="S58" s="20">
        <v>1605.28</v>
      </c>
      <c r="T58" s="20">
        <v>2743.5</v>
      </c>
      <c r="U58" s="20">
        <v>5044.55</v>
      </c>
      <c r="V58" s="20">
        <v>10034.74</v>
      </c>
      <c r="W58" s="20">
        <v>0.24349999999999999</v>
      </c>
      <c r="X58" s="20">
        <v>0.36830000000000002</v>
      </c>
      <c r="Y58" s="20">
        <v>0.51180000000000003</v>
      </c>
      <c r="Z58" s="20">
        <v>0.1048</v>
      </c>
      <c r="AA58" s="20">
        <v>1</v>
      </c>
      <c r="AB58" s="20">
        <v>0.67930000000000001</v>
      </c>
      <c r="AC58" s="20">
        <v>0.60809999999999997</v>
      </c>
      <c r="AD58" s="20">
        <v>90.09</v>
      </c>
      <c r="AE58" s="21">
        <f t="shared" si="8"/>
        <v>40117</v>
      </c>
      <c r="AF58" s="22" cm="1">
        <f t="array" ref="AF58">IF(INDEX(calc_types,1,AF$7)="INDEX",C58/C57-1,IF(INDEX(calc_types,1,AF$7)="CASH", C57/1200,C57/C58-1))</f>
        <v>4.2714878188077066E-4</v>
      </c>
      <c r="AG58" s="22" cm="1">
        <f t="array" ref="AG58">IF(INDEX(calc_types,1,AG$7)="INDEX",D58/D57-1,IF(INDEX(calc_types,1,AG$7)="CASH", D57/1200,D57/D58-1))</f>
        <v>2.1338756205400156E-3</v>
      </c>
      <c r="AH58" s="22" cm="1">
        <f t="array" ref="AH58">IF(INDEX(calc_types,1,AH$7)="INDEX",E58/E57-1,IF(INDEX(calc_types,1,AH$7)="CASH", E57/1200,E57/E58-1))</f>
        <v>2.7650612553438148E-3</v>
      </c>
      <c r="AI58" s="22" cm="1">
        <f t="array" ref="AI58">IF(INDEX(calc_types,1,AI$7)="INDEX",F58/F57-1,IF(INDEX(calc_types,1,AI$7)="CASH", F57/1200,F57/F58-1))</f>
        <v>9.4903538343862337E-3</v>
      </c>
      <c r="AJ58" s="22" cm="1">
        <f t="array" ref="AJ58">IF(INDEX(calc_types,1,AJ$7)="INDEX",G58/G57-1,IF(INDEX(calc_types,1,AJ$7)="CASH", G57/1200,G57/G58-1))</f>
        <v>1.0746944483434495E-2</v>
      </c>
      <c r="AK58" s="22" cm="1">
        <f t="array" ref="AK58">IF(INDEX(calc_types,1,AK$7)="INDEX",H58/H57-1,IF(INDEX(calc_types,1,AK$7)="CASH", H57/1200,H57/H58-1))</f>
        <v>3.1214971835580307E-4</v>
      </c>
      <c r="AL58" s="22" cm="1">
        <f t="array" ref="AL58">IF(INDEX(calc_types,1,AL$7)="INDEX",I58/I57-1,IF(INDEX(calc_types,1,AL$7)="CASH", I57/1200,I57/I58-1))</f>
        <v>8.3614953140798143E-4</v>
      </c>
      <c r="AM58" s="22" cm="1">
        <f t="array" ref="AM58">IF(INDEX(calc_types,1,AM$7)="INDEX",J58/J57-1,IF(INDEX(calc_types,1,AM$7)="CASH", J57/1200,J57/J58-1))</f>
        <v>2.1077829344087196E-3</v>
      </c>
      <c r="AN58" s="22" cm="1">
        <f t="array" ref="AN58">IF(INDEX(calc_types,1,AN$7)="INDEX",K58/K57-1,IF(INDEX(calc_types,1,AN$7)="CASH", K57/1200,K57/K58-1))</f>
        <v>2.6830460238214116E-4</v>
      </c>
      <c r="AO58" s="22" cm="1">
        <f t="array" ref="AO58">IF(INDEX(calc_types,1,AO$7)="INDEX",L58/L57-1,IF(INDEX(calc_types,1,AO$7)="CASH", L57/1200,L57/L58-1))</f>
        <v>1.5421683550369547E-3</v>
      </c>
      <c r="AP58" s="22" cm="1">
        <f t="array" ref="AP58">IF(INDEX(calc_types,1,AP$7)="INDEX",M58/M57-1,IF(INDEX(calc_types,1,AP$7)="CASH", M57/1200,M57/M58-1))</f>
        <v>-4.1295341619040915E-4</v>
      </c>
      <c r="AQ58" s="22" cm="1">
        <f t="array" ref="AQ58">IF(INDEX(calc_types,1,AQ$7)="INDEX",N58/N57-1,IF(INDEX(calc_types,1,AQ$7)="CASH", N57/1200,N57/N58-1))</f>
        <v>9.0412310494658588E-3</v>
      </c>
      <c r="AR58" s="22" cm="1">
        <f t="array" ref="AR58">IF(INDEX(calc_types,1,AR$7)="INDEX",O58/O57-1,IF(INDEX(calc_types,1,AR$7)="CASH", O57/1200,O57/O58-1))</f>
        <v>8.9519995029321286E-3</v>
      </c>
      <c r="AS58" s="22" cm="1">
        <f t="array" ref="AS58">IF(INDEX(calc_types,1,AS$7)="INDEX",P58/P57-1,IF(INDEX(calc_types,1,AS$7)="CASH", P57/1200,P57/P58-1))</f>
        <v>1.1638733705776616E-4</v>
      </c>
      <c r="AT58" s="22" cm="1">
        <f t="array" ref="AT58">IF(INDEX(calc_types,1,AT$7)="INDEX",Q58/Q57-1,IF(INDEX(calc_types,1,AT$7)="CASH", Q57/1200,Q57/Q58-1))</f>
        <v>-2.55226943631226E-4</v>
      </c>
      <c r="AU58" s="22" cm="1">
        <f t="array" ref="AU58">IF(INDEX(calc_types,1,AU$7)="INDEX",R58/R57-1,IF(INDEX(calc_types,1,AU$7)="CASH", R57/1200,R57/R58-1))</f>
        <v>-2.0359990590602672E-3</v>
      </c>
      <c r="AV58" s="22" cm="1">
        <f t="array" ref="AV58">IF(INDEX(calc_types,1,AV$7)="INDEX",S58/S57-1,IF(INDEX(calc_types,1,AV$7)="CASH", S57/1200,S57/S58-1))</f>
        <v>-1.8933421338907075E-2</v>
      </c>
      <c r="AW58" s="22" cm="1">
        <f t="array" ref="AW58">IF(INDEX(calc_types,1,AW$7)="INDEX",T58/T57-1,IF(INDEX(calc_types,1,AW$7)="CASH", T57/1200,T57/T58-1))</f>
        <v>-4.4951838559090462E-2</v>
      </c>
      <c r="AX58" s="22" cm="1">
        <f t="array" ref="AX58">IF(INDEX(calc_types,1,AX$7)="INDEX",U58/U57-1,IF(INDEX(calc_types,1,AX$7)="CASH", U57/1200,U57/U58-1))</f>
        <v>-1.7403922943571071E-2</v>
      </c>
      <c r="AY58" s="22" cm="1">
        <f t="array" ref="AY58">IF(INDEX(calc_types,1,AY$7)="INDEX",V58/V57-1,IF(INDEX(calc_types,1,AY$7)="CASH", V57/1200,V57/V58-1))</f>
        <v>-9.7195070081306234E-3</v>
      </c>
      <c r="AZ58" s="22" cm="1">
        <f t="array" ref="AZ58">IF(INDEX(calc_types,1,AZ$7)="INDEX",W58/W57-1,IF(INDEX(calc_types,1,AZ$7)="CASH", W57/1200,W57/W58-1))</f>
        <v>2.0469166666666665E-4</v>
      </c>
      <c r="BA58" s="22" cm="1">
        <f t="array" ref="BA58">IF(INDEX(calc_types,1,BA$7)="INDEX",X58/X57-1,IF(INDEX(calc_types,1,BA$7)="CASH", X57/1200,X57/X58-1))</f>
        <v>2.5424999999999997E-4</v>
      </c>
      <c r="BB58" s="22" cm="1">
        <f t="array" ref="BB58">IF(INDEX(calc_types,1,BB$7)="INDEX",Y58/Y57-1,IF(INDEX(calc_types,1,BB$7)="CASH", Y57/1200,Y57/Y58-1))</f>
        <v>3.7766666666666667E-4</v>
      </c>
      <c r="BC58" s="22" cm="1">
        <f t="array" ref="BC58">IF(INDEX(calc_types,1,BC$7)="INDEX",Z58/Z57-1,IF(INDEX(calc_types,1,BC$7)="CASH", Z57/1200,Z57/Z58-1))</f>
        <v>4.6416666666666666E-5</v>
      </c>
      <c r="BD58" s="22" cm="1">
        <f t="array" ref="BD58">IF(INDEX(calc_types,1,BD$7)="INDEX",AA58/AA57-1,IF(INDEX(calc_types,1,BD$7)="CASH", AA57/1200,AA57/AA58-1))</f>
        <v>0</v>
      </c>
      <c r="BE58" s="22" cm="1">
        <f t="array" ref="BE58">IF(INDEX(calc_types,1,BE$7)="INDEX",AB58/AB57-1,IF(INDEX(calc_types,1,BE$7)="CASH", AB57/1200,AB57/AB58-1))</f>
        <v>5.5939938171647441E-3</v>
      </c>
      <c r="BF58" s="22" cm="1">
        <f t="array" ref="BF58">IF(INDEX(calc_types,1,BF$7)="INDEX",AC58/AC57-1,IF(INDEX(calc_types,1,BF$7)="CASH", AC57/1200,AC57/AC58-1))</f>
        <v>2.8942608123663893E-2</v>
      </c>
      <c r="BG58" s="22" cm="1">
        <f t="array" ref="BG58">IF(INDEX(calc_types,1,BG$7)="INDEX",AD58/AD57-1,IF(INDEX(calc_types,1,BG$7)="CASH", AD57/1200,AD57/AD58-1))</f>
        <v>-4.2180042180043342E-3</v>
      </c>
      <c r="BH58" s="23">
        <f t="shared" si="10"/>
        <v>-1.1076538037400737E-3</v>
      </c>
      <c r="BI58" s="23">
        <f t="shared" si="11"/>
        <v>3.8180253568868144E-4</v>
      </c>
      <c r="BJ58" s="23">
        <f t="shared" si="12"/>
        <v>3.5720617870380793E-4</v>
      </c>
      <c r="BK58" s="23">
        <f t="shared" si="13"/>
        <v>6.8403573211536237E-3</v>
      </c>
      <c r="BL58" s="23">
        <f t="shared" si="14"/>
        <v>7.3671098178823887E-3</v>
      </c>
      <c r="BM58" s="23">
        <f t="shared" si="15"/>
        <v>-4.3096331058458813E-4</v>
      </c>
      <c r="BN58" s="23">
        <f t="shared" si="16"/>
        <v>-2.8418546208919238E-5</v>
      </c>
      <c r="BO58" s="23">
        <f t="shared" si="17"/>
        <v>7.8540514031699899E-4</v>
      </c>
      <c r="BP58" s="23">
        <f t="shared" si="18"/>
        <v>-1.0992505520988924E-3</v>
      </c>
      <c r="BQ58" s="23">
        <f t="shared" si="19"/>
        <v>-1.4553325762060453E-4</v>
      </c>
      <c r="BR58" s="23">
        <f t="shared" si="20"/>
        <v>-2.5751400641558812E-3</v>
      </c>
      <c r="BS58" s="23">
        <f t="shared" si="21"/>
        <v>6.2581652275591777E-3</v>
      </c>
      <c r="BT58" s="23">
        <f t="shared" si="22"/>
        <v>5.6609283235471552E-3</v>
      </c>
      <c r="BU58" s="23">
        <f t="shared" si="23"/>
        <v>5.4466760336980649E-5</v>
      </c>
      <c r="BV58" s="23">
        <f t="shared" si="24"/>
        <v>-3.9428556176204126E-4</v>
      </c>
      <c r="BW58" s="23">
        <f t="shared" si="25"/>
        <v>-2.3753917149151875E-3</v>
      </c>
      <c r="BX58" s="23">
        <f t="shared" si="26"/>
        <v>-2.8115354510954961E-2</v>
      </c>
      <c r="BY58" s="23">
        <f t="shared" si="27"/>
        <v>-4.8166530158887361E-2</v>
      </c>
      <c r="BZ58" s="23">
        <f t="shared" si="28"/>
        <v>-2.0340848165868067E-2</v>
      </c>
      <c r="CA58" s="23">
        <f t="shared" si="29"/>
        <v>-1.6137068719497071E-2</v>
      </c>
      <c r="CB58" s="23">
        <f t="shared" si="30"/>
        <v>-1.3594370486111102E-3</v>
      </c>
      <c r="CC58" s="23">
        <f t="shared" si="31"/>
        <v>-5.1031527777777724E-4</v>
      </c>
      <c r="CD58" s="23">
        <f t="shared" si="32"/>
        <v>-1.1637784722222221E-3</v>
      </c>
      <c r="CE58" s="23">
        <f t="shared" si="33"/>
        <v>9.5962499999999968E-5</v>
      </c>
      <c r="CF58" s="23">
        <f t="shared" si="34"/>
        <v>0</v>
      </c>
      <c r="CG58" s="23">
        <f t="shared" si="35"/>
        <v>5.3449939476183546E-3</v>
      </c>
      <c r="CH58" s="23">
        <f t="shared" si="36"/>
        <v>2.9760234028281138E-2</v>
      </c>
      <c r="CI58" s="23">
        <f t="shared" si="37"/>
        <v>-3.4987892005306771E-3</v>
      </c>
    </row>
    <row r="59" spans="1:87" x14ac:dyDescent="0.2">
      <c r="A59" s="20">
        <v>50</v>
      </c>
      <c r="B59" s="21">
        <v>40147</v>
      </c>
      <c r="C59" s="20">
        <v>201.548</v>
      </c>
      <c r="D59" s="20">
        <v>1095.722</v>
      </c>
      <c r="E59" s="20">
        <v>1682.002</v>
      </c>
      <c r="F59" s="20">
        <v>1401.568</v>
      </c>
      <c r="G59" s="20">
        <v>1578.5239999999999</v>
      </c>
      <c r="H59" s="20">
        <v>141.10499999999999</v>
      </c>
      <c r="I59" s="20">
        <v>345.83300000000003</v>
      </c>
      <c r="J59" s="20">
        <v>420.52300000000002</v>
      </c>
      <c r="K59" s="20">
        <v>104.44799999999999</v>
      </c>
      <c r="L59" s="20">
        <v>607.09199999999998</v>
      </c>
      <c r="M59" s="20">
        <v>681.12400000000002</v>
      </c>
      <c r="N59" s="20">
        <v>214.11199999999999</v>
      </c>
      <c r="O59" s="20">
        <v>213.39400000000001</v>
      </c>
      <c r="P59" s="20">
        <v>103.13500000000001</v>
      </c>
      <c r="Q59" s="20">
        <v>192.15299999999999</v>
      </c>
      <c r="R59" s="20">
        <v>247.321</v>
      </c>
      <c r="S59" s="20">
        <v>1700.31</v>
      </c>
      <c r="T59" s="20">
        <v>2797.25</v>
      </c>
      <c r="U59" s="20">
        <v>5190.68</v>
      </c>
      <c r="V59" s="20">
        <v>9345.5499999999993</v>
      </c>
      <c r="W59" s="20">
        <v>0.23530999999999999</v>
      </c>
      <c r="X59" s="20">
        <v>0.36230000000000001</v>
      </c>
      <c r="Y59" s="20">
        <v>0.4768</v>
      </c>
      <c r="Z59" s="20">
        <v>6.7100000000000007E-2</v>
      </c>
      <c r="AA59" s="20">
        <v>1</v>
      </c>
      <c r="AB59" s="20">
        <v>0.66649999999999998</v>
      </c>
      <c r="AC59" s="20">
        <v>0.60829999999999995</v>
      </c>
      <c r="AD59" s="20">
        <v>86.41</v>
      </c>
      <c r="AE59" s="21">
        <f t="shared" si="8"/>
        <v>40147</v>
      </c>
      <c r="AF59" s="22" cm="1">
        <f t="array" ref="AF59">IF(INDEX(calc_types,1,AF$7)="INDEX",C59/C58-1,IF(INDEX(calc_types,1,AF$7)="CASH", C58/1200,C58/C59-1))</f>
        <v>6.3052015430375974E-4</v>
      </c>
      <c r="AG59" s="22" cm="1">
        <f t="array" ref="AG59">IF(INDEX(calc_types,1,AG$7)="INDEX",D59/D58-1,IF(INDEX(calc_types,1,AG$7)="CASH", D58/1200,D58/D59-1))</f>
        <v>6.1042683968215439E-3</v>
      </c>
      <c r="AH59" s="22" cm="1">
        <f t="array" ref="AH59">IF(INDEX(calc_types,1,AH$7)="INDEX",E59/E58-1,IF(INDEX(calc_types,1,AH$7)="CASH", E58/1200,E58/E59-1))</f>
        <v>1.5994341365236364E-2</v>
      </c>
      <c r="AI59" s="22" cm="1">
        <f t="array" ref="AI59">IF(INDEX(calc_types,1,AI$7)="INDEX",F59/F58-1,IF(INDEX(calc_types,1,AI$7)="CASH", F58/1200,F58/F59-1))</f>
        <v>8.5211041601005455E-3</v>
      </c>
      <c r="AJ59" s="22" cm="1">
        <f t="array" ref="AJ59">IF(INDEX(calc_types,1,AJ$7)="INDEX",G59/G58-1,IF(INDEX(calc_types,1,AJ$7)="CASH", G58/1200,G58/G59-1))</f>
        <v>1.4870830156217485E-2</v>
      </c>
      <c r="AK59" s="22" cm="1">
        <f t="array" ref="AK59">IF(INDEX(calc_types,1,AK$7)="INDEX",H59/H58-1,IF(INDEX(calc_types,1,AK$7)="CASH", H58/1200,H58/H59-1))</f>
        <v>7.3048609239578788E-4</v>
      </c>
      <c r="AL59" s="22" cm="1">
        <f t="array" ref="AL59">IF(INDEX(calc_types,1,AL$7)="INDEX",I59/I58-1,IF(INDEX(calc_types,1,AL$7)="CASH", I58/1200,I58/I59-1))</f>
        <v>3.217066406748792E-3</v>
      </c>
      <c r="AM59" s="22" cm="1">
        <f t="array" ref="AM59">IF(INDEX(calc_types,1,AM$7)="INDEX",J59/J58-1,IF(INDEX(calc_types,1,AM$7)="CASH", J58/1200,J58/J59-1))</f>
        <v>8.5596972327883769E-3</v>
      </c>
      <c r="AN59" s="22" cm="1">
        <f t="array" ref="AN59">IF(INDEX(calc_types,1,AN$7)="INDEX",K59/K58-1,IF(INDEX(calc_types,1,AN$7)="CASH", K58/1200,K58/K59-1))</f>
        <v>5.8436395336580738E-4</v>
      </c>
      <c r="AO59" s="22" cm="1">
        <f t="array" ref="AO59">IF(INDEX(calc_types,1,AO$7)="INDEX",L59/L58-1,IF(INDEX(calc_types,1,AO$7)="CASH", L58/1200,L58/L59-1))</f>
        <v>5.1574811623622541E-3</v>
      </c>
      <c r="AP59" s="22" cm="1">
        <f t="array" ref="AP59">IF(INDEX(calc_types,1,AP$7)="INDEX",M59/M58-1,IF(INDEX(calc_types,1,AP$7)="CASH", M58/1200,M58/M59-1))</f>
        <v>8.5615880546450196E-3</v>
      </c>
      <c r="AQ59" s="22" cm="1">
        <f t="array" ref="AQ59">IF(INDEX(calc_types,1,AQ$7)="INDEX",N59/N58-1,IF(INDEX(calc_types,1,AQ$7)="CASH", N58/1200,N58/N59-1))</f>
        <v>6.5532771086602715E-3</v>
      </c>
      <c r="AR59" s="22" cm="1">
        <f t="array" ref="AR59">IF(INDEX(calc_types,1,AR$7)="INDEX",O59/O58-1,IF(INDEX(calc_types,1,AR$7)="CASH", O58/1200,O58/O59-1))</f>
        <v>1.086688773093325E-2</v>
      </c>
      <c r="AS59" s="22" cm="1">
        <f t="array" ref="AS59">IF(INDEX(calc_types,1,AS$7)="INDEX",P59/P58-1,IF(INDEX(calc_types,1,AS$7)="CASH", P58/1200,P58/P59-1))</f>
        <v>1.8425850498471341E-4</v>
      </c>
      <c r="AT59" s="22" cm="1">
        <f t="array" ref="AT59">IF(INDEX(calc_types,1,AT$7)="INDEX",Q59/Q58-1,IF(INDEX(calc_types,1,AT$7)="CASH", Q58/1200,Q58/Q59-1))</f>
        <v>1.1253692617889666E-3</v>
      </c>
      <c r="AU59" s="22" cm="1">
        <f t="array" ref="AU59">IF(INDEX(calc_types,1,AU$7)="INDEX",R59/R58-1,IF(INDEX(calc_types,1,AU$7)="CASH", R58/1200,R58/R59-1))</f>
        <v>5.1247663171583024E-3</v>
      </c>
      <c r="AV59" s="22" cm="1">
        <f t="array" ref="AV59">IF(INDEX(calc_types,1,AV$7)="INDEX",S59/S58-1,IF(INDEX(calc_types,1,AV$7)="CASH", S58/1200,S58/S59-1))</f>
        <v>5.9198395295524842E-2</v>
      </c>
      <c r="AW59" s="22" cm="1">
        <f t="array" ref="AW59">IF(INDEX(calc_types,1,AW$7)="INDEX",T59/T58-1,IF(INDEX(calc_types,1,AW$7)="CASH", T58/1200,T58/T59-1))</f>
        <v>1.9591762347366481E-2</v>
      </c>
      <c r="AX59" s="22" cm="1">
        <f t="array" ref="AX59">IF(INDEX(calc_types,1,AX$7)="INDEX",U59/U58-1,IF(INDEX(calc_types,1,AX$7)="CASH", U58/1200,U58/U59-1))</f>
        <v>2.896789604622807E-2</v>
      </c>
      <c r="AY59" s="22" cm="1">
        <f t="array" ref="AY59">IF(INDEX(calc_types,1,AY$7)="INDEX",V59/V58-1,IF(INDEX(calc_types,1,AY$7)="CASH", V58/1200,V58/V59-1))</f>
        <v>-6.868040427554678E-2</v>
      </c>
      <c r="AZ59" s="22" cm="1">
        <f t="array" ref="AZ59">IF(INDEX(calc_types,1,AZ$7)="INDEX",W59/W58-1,IF(INDEX(calc_types,1,AZ$7)="CASH", W58/1200,W58/W59-1))</f>
        <v>2.0291666666666667E-4</v>
      </c>
      <c r="BA59" s="22" cm="1">
        <f t="array" ref="BA59">IF(INDEX(calc_types,1,BA$7)="INDEX",X59/X58-1,IF(INDEX(calc_types,1,BA$7)="CASH", X58/1200,X58/X59-1))</f>
        <v>3.0691666666666665E-4</v>
      </c>
      <c r="BB59" s="22" cm="1">
        <f t="array" ref="BB59">IF(INDEX(calc_types,1,BB$7)="INDEX",Y59/Y58-1,IF(INDEX(calc_types,1,BB$7)="CASH", Y58/1200,Y58/Y59-1))</f>
        <v>4.2650000000000001E-4</v>
      </c>
      <c r="BC59" s="22" cm="1">
        <f t="array" ref="BC59">IF(INDEX(calc_types,1,BC$7)="INDEX",Z59/Z58-1,IF(INDEX(calc_types,1,BC$7)="CASH", Z58/1200,Z58/Z59-1))</f>
        <v>8.7333333333333333E-5</v>
      </c>
      <c r="BD59" s="22" cm="1">
        <f t="array" ref="BD59">IF(INDEX(calc_types,1,BD$7)="INDEX",AA59/AA58-1,IF(INDEX(calc_types,1,BD$7)="CASH", AA58/1200,AA58/AA59-1))</f>
        <v>0</v>
      </c>
      <c r="BE59" s="22" cm="1">
        <f t="array" ref="BE59">IF(INDEX(calc_types,1,BE$7)="INDEX",AB59/AB58-1,IF(INDEX(calc_types,1,BE$7)="CASH", AB58/1200,AB58/AB59-1))</f>
        <v>1.9204801200300103E-2</v>
      </c>
      <c r="BF59" s="22" cm="1">
        <f t="array" ref="BF59">IF(INDEX(calc_types,1,BF$7)="INDEX",AC59/AC58-1,IF(INDEX(calc_types,1,BF$7)="CASH", AC58/1200,AC58/AC59-1))</f>
        <v>-3.2878513891165806E-4</v>
      </c>
      <c r="BG59" s="22" cm="1">
        <f t="array" ref="BG59">IF(INDEX(calc_types,1,BG$7)="INDEX",AD59/AD58-1,IF(INDEX(calc_types,1,BG$7)="CASH", AD58/1200,AD58/AD59-1))</f>
        <v>4.2587663464876746E-2</v>
      </c>
      <c r="BH59" s="23">
        <f t="shared" si="10"/>
        <v>-9.0428243131708465E-4</v>
      </c>
      <c r="BI59" s="23">
        <f t="shared" si="11"/>
        <v>4.3521953119702098E-3</v>
      </c>
      <c r="BJ59" s="23">
        <f t="shared" si="12"/>
        <v>1.3586486288596357E-2</v>
      </c>
      <c r="BK59" s="23">
        <f t="shared" si="13"/>
        <v>5.8711076468679355E-3</v>
      </c>
      <c r="BL59" s="23">
        <f t="shared" si="14"/>
        <v>1.1490995490665378E-2</v>
      </c>
      <c r="BM59" s="23">
        <f t="shared" si="15"/>
        <v>-1.2626936544603328E-5</v>
      </c>
      <c r="BN59" s="23">
        <f t="shared" si="16"/>
        <v>2.3524983291318912E-3</v>
      </c>
      <c r="BO59" s="23">
        <f t="shared" si="17"/>
        <v>7.2373194386966561E-3</v>
      </c>
      <c r="BP59" s="23">
        <f t="shared" si="18"/>
        <v>-7.8319120111522617E-4</v>
      </c>
      <c r="BQ59" s="23">
        <f t="shared" si="19"/>
        <v>3.469779549704695E-3</v>
      </c>
      <c r="BR59" s="23">
        <f t="shared" si="20"/>
        <v>6.3994014066795476E-3</v>
      </c>
      <c r="BS59" s="23">
        <f t="shared" si="21"/>
        <v>3.7702112867535904E-3</v>
      </c>
      <c r="BT59" s="23">
        <f t="shared" si="22"/>
        <v>7.5758165515482766E-3</v>
      </c>
      <c r="BU59" s="23">
        <f t="shared" si="23"/>
        <v>1.2233792826392789E-4</v>
      </c>
      <c r="BV59" s="23">
        <f t="shared" si="24"/>
        <v>9.8631064365815131E-4</v>
      </c>
      <c r="BW59" s="23">
        <f t="shared" si="25"/>
        <v>4.7853736613033817E-3</v>
      </c>
      <c r="BX59" s="23">
        <f t="shared" si="26"/>
        <v>5.0016462123476955E-2</v>
      </c>
      <c r="BY59" s="23">
        <f t="shared" si="27"/>
        <v>1.6377070747569583E-2</v>
      </c>
      <c r="BZ59" s="23">
        <f t="shared" si="28"/>
        <v>2.6030970823931073E-2</v>
      </c>
      <c r="CA59" s="23">
        <f t="shared" si="29"/>
        <v>-7.509796598691322E-2</v>
      </c>
      <c r="CB59" s="23">
        <f t="shared" si="30"/>
        <v>-1.36121204861111E-3</v>
      </c>
      <c r="CC59" s="23">
        <f t="shared" si="31"/>
        <v>-4.5764861111111062E-4</v>
      </c>
      <c r="CD59" s="23">
        <f t="shared" si="32"/>
        <v>-1.1149451388888889E-3</v>
      </c>
      <c r="CE59" s="23">
        <f t="shared" si="33"/>
        <v>1.3687916666666665E-4</v>
      </c>
      <c r="CF59" s="23">
        <f t="shared" si="34"/>
        <v>0</v>
      </c>
      <c r="CG59" s="23">
        <f t="shared" si="35"/>
        <v>1.8955801330753714E-2</v>
      </c>
      <c r="CH59" s="23">
        <f t="shared" si="36"/>
        <v>4.8884076570558654E-4</v>
      </c>
      <c r="CI59" s="23">
        <f t="shared" si="37"/>
        <v>4.3306878482350403E-2</v>
      </c>
    </row>
    <row r="60" spans="1:87" x14ac:dyDescent="0.2">
      <c r="A60" s="20">
        <v>51</v>
      </c>
      <c r="B60" s="21">
        <v>40178</v>
      </c>
      <c r="C60" s="20">
        <v>201.453</v>
      </c>
      <c r="D60" s="20">
        <v>1087.0609999999999</v>
      </c>
      <c r="E60" s="20">
        <v>1646.365</v>
      </c>
      <c r="F60" s="20">
        <v>1399.3130000000001</v>
      </c>
      <c r="G60" s="20">
        <v>1565.9449999999999</v>
      </c>
      <c r="H60" s="20">
        <v>141.20099999999999</v>
      </c>
      <c r="I60" s="20">
        <v>346.101</v>
      </c>
      <c r="J60" s="20">
        <v>418.98500000000001</v>
      </c>
      <c r="K60" s="20">
        <v>104.45699999999999</v>
      </c>
      <c r="L60" s="20">
        <v>605.75900000000001</v>
      </c>
      <c r="M60" s="20">
        <v>677.279</v>
      </c>
      <c r="N60" s="20">
        <v>214.501</v>
      </c>
      <c r="O60" s="20">
        <v>213.916</v>
      </c>
      <c r="P60" s="20">
        <v>103.16</v>
      </c>
      <c r="Q60" s="20">
        <v>192.43799999999999</v>
      </c>
      <c r="R60" s="20">
        <v>248.114</v>
      </c>
      <c r="S60" s="20">
        <v>1732.36</v>
      </c>
      <c r="T60" s="20">
        <v>2964.96</v>
      </c>
      <c r="U60" s="20">
        <v>5412.88</v>
      </c>
      <c r="V60" s="20">
        <v>10546.44</v>
      </c>
      <c r="W60" s="20">
        <v>0.23094000000000001</v>
      </c>
      <c r="X60" s="20">
        <v>0.29559999999999997</v>
      </c>
      <c r="Y60" s="20">
        <v>0.4667</v>
      </c>
      <c r="Z60" s="20">
        <v>6.5799999999999997E-2</v>
      </c>
      <c r="AA60" s="20">
        <v>1</v>
      </c>
      <c r="AB60" s="20">
        <v>0.69779999999999998</v>
      </c>
      <c r="AC60" s="20">
        <v>0.61839999999999995</v>
      </c>
      <c r="AD60" s="20">
        <v>93.03</v>
      </c>
      <c r="AE60" s="21">
        <f t="shared" si="8"/>
        <v>40178</v>
      </c>
      <c r="AF60" s="22" cm="1">
        <f t="array" ref="AF60">IF(INDEX(calc_types,1,AF$7)="INDEX",C60/C59-1,IF(INDEX(calc_types,1,AF$7)="CASH", C59/1200,C59/C60-1))</f>
        <v>-4.7135173755130655E-4</v>
      </c>
      <c r="AG60" s="22" cm="1">
        <f t="array" ref="AG60">IF(INDEX(calc_types,1,AG$7)="INDEX",D60/D59-1,IF(INDEX(calc_types,1,AG$7)="CASH", D59/1200,D59/D60-1))</f>
        <v>-7.9043772051670125E-3</v>
      </c>
      <c r="AH60" s="22" cm="1">
        <f t="array" ref="AH60">IF(INDEX(calc_types,1,AH$7)="INDEX",E60/E59-1,IF(INDEX(calc_types,1,AH$7)="CASH", E59/1200,E59/E60-1))</f>
        <v>-2.118725185820225E-2</v>
      </c>
      <c r="AI60" s="22" cm="1">
        <f t="array" ref="AI60">IF(INDEX(calc_types,1,AI$7)="INDEX",F60/F59-1,IF(INDEX(calc_types,1,AI$7)="CASH", F59/1200,F59/F60-1))</f>
        <v>-1.6089123039337849E-3</v>
      </c>
      <c r="AJ60" s="22" cm="1">
        <f t="array" ref="AJ60">IF(INDEX(calc_types,1,AJ$7)="INDEX",G60/G59-1,IF(INDEX(calc_types,1,AJ$7)="CASH", G59/1200,G59/G60-1))</f>
        <v>-7.9688367107499936E-3</v>
      </c>
      <c r="AK60" s="22" cm="1">
        <f t="array" ref="AK60">IF(INDEX(calc_types,1,AK$7)="INDEX",H60/H59-1,IF(INDEX(calc_types,1,AK$7)="CASH", H59/1200,H59/H60-1))</f>
        <v>6.8034442436482045E-4</v>
      </c>
      <c r="AL60" s="22" cm="1">
        <f t="array" ref="AL60">IF(INDEX(calc_types,1,AL$7)="INDEX",I60/I59-1,IF(INDEX(calc_types,1,AL$7)="CASH", I59/1200,I59/I60-1))</f>
        <v>7.7494050596671471E-4</v>
      </c>
      <c r="AM60" s="22" cm="1">
        <f t="array" ref="AM60">IF(INDEX(calc_types,1,AM$7)="INDEX",J60/J59-1,IF(INDEX(calc_types,1,AM$7)="CASH", J59/1200,J59/J60-1))</f>
        <v>-3.6573504897473574E-3</v>
      </c>
      <c r="AN60" s="22" cm="1">
        <f t="array" ref="AN60">IF(INDEX(calc_types,1,AN$7)="INDEX",K60/K59-1,IF(INDEX(calc_types,1,AN$7)="CASH", K59/1200,K59/K60-1))</f>
        <v>8.6167279411686337E-5</v>
      </c>
      <c r="AO60" s="22" cm="1">
        <f t="array" ref="AO60">IF(INDEX(calc_types,1,AO$7)="INDEX",L60/L59-1,IF(INDEX(calc_types,1,AO$7)="CASH", L59/1200,L59/L60-1))</f>
        <v>-2.1957133350464231E-3</v>
      </c>
      <c r="AP60" s="22" cm="1">
        <f t="array" ref="AP60">IF(INDEX(calc_types,1,AP$7)="INDEX",M60/M59-1,IF(INDEX(calc_types,1,AP$7)="CASH", M59/1200,M59/M60-1))</f>
        <v>-5.6450807782431056E-3</v>
      </c>
      <c r="AQ60" s="22" cm="1">
        <f t="array" ref="AQ60">IF(INDEX(calc_types,1,AQ$7)="INDEX",N60/N59-1,IF(INDEX(calc_types,1,AQ$7)="CASH", N59/1200,N59/N60-1))</f>
        <v>1.8168061575249972E-3</v>
      </c>
      <c r="AR60" s="22" cm="1">
        <f t="array" ref="AR60">IF(INDEX(calc_types,1,AR$7)="INDEX",O60/O59-1,IF(INDEX(calc_types,1,AR$7)="CASH", O59/1200,O59/O60-1))</f>
        <v>2.4461793677421628E-3</v>
      </c>
      <c r="AS60" s="22" cm="1">
        <f t="array" ref="AS60">IF(INDEX(calc_types,1,AS$7)="INDEX",P60/P59-1,IF(INDEX(calc_types,1,AS$7)="CASH", P59/1200,P59/P60-1))</f>
        <v>2.4240073689818509E-4</v>
      </c>
      <c r="AT60" s="22" cm="1">
        <f t="array" ref="AT60">IF(INDEX(calc_types,1,AT$7)="INDEX",Q60/Q59-1,IF(INDEX(calc_types,1,AT$7)="CASH", Q59/1200,Q59/Q60-1))</f>
        <v>1.4831930805139226E-3</v>
      </c>
      <c r="AU60" s="22" cm="1">
        <f t="array" ref="AU60">IF(INDEX(calc_types,1,AU$7)="INDEX",R60/R59-1,IF(INDEX(calc_types,1,AU$7)="CASH", R59/1200,R59/R60-1))</f>
        <v>3.206359346759946E-3</v>
      </c>
      <c r="AV60" s="22" cm="1">
        <f t="array" ref="AV60">IF(INDEX(calc_types,1,AV$7)="INDEX",S60/S59-1,IF(INDEX(calc_types,1,AV$7)="CASH", S59/1200,S59/S60-1))</f>
        <v>1.8849503913992205E-2</v>
      </c>
      <c r="AW60" s="22" cm="1">
        <f t="array" ref="AW60">IF(INDEX(calc_types,1,AW$7)="INDEX",T60/T59-1,IF(INDEX(calc_types,1,AW$7)="CASH", T59/1200,T59/T60-1))</f>
        <v>5.9955313254088871E-2</v>
      </c>
      <c r="AX60" s="22" cm="1">
        <f t="array" ref="AX60">IF(INDEX(calc_types,1,AX$7)="INDEX",U60/U59-1,IF(INDEX(calc_types,1,AX$7)="CASH", U59/1200,U59/U60-1))</f>
        <v>4.2807493430533139E-2</v>
      </c>
      <c r="AY60" s="22" cm="1">
        <f t="array" ref="AY60">IF(INDEX(calc_types,1,AY$7)="INDEX",V60/V59-1,IF(INDEX(calc_types,1,AY$7)="CASH", V59/1200,V59/V60-1))</f>
        <v>0.12849859023813481</v>
      </c>
      <c r="AZ60" s="22" cm="1">
        <f t="array" ref="AZ60">IF(INDEX(calc_types,1,AZ$7)="INDEX",W60/W59-1,IF(INDEX(calc_types,1,AZ$7)="CASH", W59/1200,W59/W60-1))</f>
        <v>1.9609166666666666E-4</v>
      </c>
      <c r="BA60" s="22" cm="1">
        <f t="array" ref="BA60">IF(INDEX(calc_types,1,BA$7)="INDEX",X60/X59-1,IF(INDEX(calc_types,1,BA$7)="CASH", X59/1200,X59/X60-1))</f>
        <v>3.019166666666667E-4</v>
      </c>
      <c r="BB60" s="22" cm="1">
        <f t="array" ref="BB60">IF(INDEX(calc_types,1,BB$7)="INDEX",Y60/Y59-1,IF(INDEX(calc_types,1,BB$7)="CASH", Y59/1200,Y59/Y60-1))</f>
        <v>3.9733333333333336E-4</v>
      </c>
      <c r="BC60" s="22" cm="1">
        <f t="array" ref="BC60">IF(INDEX(calc_types,1,BC$7)="INDEX",Z60/Z59-1,IF(INDEX(calc_types,1,BC$7)="CASH", Z59/1200,Z59/Z60-1))</f>
        <v>5.5916666666666673E-5</v>
      </c>
      <c r="BD60" s="22" cm="1">
        <f t="array" ref="BD60">IF(INDEX(calc_types,1,BD$7)="INDEX",AA60/AA59-1,IF(INDEX(calc_types,1,BD$7)="CASH", AA59/1200,AA59/AA60-1))</f>
        <v>0</v>
      </c>
      <c r="BE60" s="22" cm="1">
        <f t="array" ref="BE60">IF(INDEX(calc_types,1,BE$7)="INDEX",AB60/AB59-1,IF(INDEX(calc_types,1,BE$7)="CASH", AB59/1200,AB59/AB60-1))</f>
        <v>-4.4855259386643698E-2</v>
      </c>
      <c r="BF60" s="22" cm="1">
        <f t="array" ref="BF60">IF(INDEX(calc_types,1,BF$7)="INDEX",AC60/AC59-1,IF(INDEX(calc_types,1,BF$7)="CASH", AC59/1200,AC59/AC60-1))</f>
        <v>-1.6332470892626128E-2</v>
      </c>
      <c r="BG60" s="22" cm="1">
        <f t="array" ref="BG60">IF(INDEX(calc_types,1,BG$7)="INDEX",AD60/AD59-1,IF(INDEX(calc_types,1,BG$7)="CASH", AD59/1200,AD59/AD60-1))</f>
        <v>-7.1159840911533934E-2</v>
      </c>
      <c r="BH60" s="23">
        <f t="shared" si="10"/>
        <v>-2.0061543231721509E-3</v>
      </c>
      <c r="BI60" s="23">
        <f t="shared" si="11"/>
        <v>-9.6564502900183466E-3</v>
      </c>
      <c r="BJ60" s="23">
        <f t="shared" si="12"/>
        <v>-2.3595106934842257E-2</v>
      </c>
      <c r="BK60" s="23">
        <f t="shared" si="13"/>
        <v>-4.2589088171663949E-3</v>
      </c>
      <c r="BL60" s="23">
        <f t="shared" si="14"/>
        <v>-1.13486713763021E-2</v>
      </c>
      <c r="BM60" s="23">
        <f t="shared" si="15"/>
        <v>-6.2768604575570751E-5</v>
      </c>
      <c r="BN60" s="23">
        <f t="shared" si="16"/>
        <v>-8.9627571650185956E-5</v>
      </c>
      <c r="BO60" s="23">
        <f t="shared" si="17"/>
        <v>-4.9797282838390782E-3</v>
      </c>
      <c r="BP60" s="23">
        <f t="shared" si="18"/>
        <v>-1.2813878750693472E-3</v>
      </c>
      <c r="BQ60" s="23">
        <f t="shared" si="19"/>
        <v>-3.8834149477039821E-3</v>
      </c>
      <c r="BR60" s="23">
        <f t="shared" si="20"/>
        <v>-7.8072674262085777E-3</v>
      </c>
      <c r="BS60" s="23">
        <f t="shared" si="21"/>
        <v>-9.6625966438168391E-4</v>
      </c>
      <c r="BT60" s="23">
        <f t="shared" si="22"/>
        <v>-8.4489181164281064E-4</v>
      </c>
      <c r="BU60" s="23">
        <f t="shared" si="23"/>
        <v>1.8048016017739956E-4</v>
      </c>
      <c r="BV60" s="23">
        <f t="shared" si="24"/>
        <v>1.3441344623831074E-3</v>
      </c>
      <c r="BW60" s="23">
        <f t="shared" si="25"/>
        <v>2.8669666909050258E-3</v>
      </c>
      <c r="BX60" s="23">
        <f t="shared" si="26"/>
        <v>9.6675707419443188E-3</v>
      </c>
      <c r="BY60" s="23">
        <f t="shared" si="27"/>
        <v>5.6740621654291973E-2</v>
      </c>
      <c r="BZ60" s="23">
        <f t="shared" si="28"/>
        <v>3.9870568208236139E-2</v>
      </c>
      <c r="CA60" s="23">
        <f t="shared" si="29"/>
        <v>0.12208102852676837</v>
      </c>
      <c r="CB60" s="23">
        <f t="shared" si="30"/>
        <v>-1.3680370486111103E-3</v>
      </c>
      <c r="CC60" s="23">
        <f t="shared" si="31"/>
        <v>-4.6264861111111057E-4</v>
      </c>
      <c r="CD60" s="23">
        <f t="shared" si="32"/>
        <v>-1.1441118055555556E-3</v>
      </c>
      <c r="CE60" s="23">
        <f t="shared" si="33"/>
        <v>1.0546249999999997E-4</v>
      </c>
      <c r="CF60" s="23">
        <f t="shared" si="34"/>
        <v>0</v>
      </c>
      <c r="CG60" s="23">
        <f t="shared" si="35"/>
        <v>-4.5104259256190091E-2</v>
      </c>
      <c r="CH60" s="23">
        <f t="shared" si="36"/>
        <v>-1.5514844988008883E-2</v>
      </c>
      <c r="CI60" s="23">
        <f t="shared" si="37"/>
        <v>-7.0440625894060277E-2</v>
      </c>
    </row>
    <row r="61" spans="1:87" x14ac:dyDescent="0.2">
      <c r="A61" s="20">
        <v>52</v>
      </c>
      <c r="B61" s="21">
        <v>40209</v>
      </c>
      <c r="C61" s="20">
        <v>201.64599999999999</v>
      </c>
      <c r="D61" s="20">
        <v>1095.306</v>
      </c>
      <c r="E61" s="20">
        <v>1672.1469999999999</v>
      </c>
      <c r="F61" s="20">
        <v>1416.1420000000001</v>
      </c>
      <c r="G61" s="20">
        <v>1596.54</v>
      </c>
      <c r="H61" s="20">
        <v>141.34800000000001</v>
      </c>
      <c r="I61" s="20">
        <v>347.52</v>
      </c>
      <c r="J61" s="20">
        <v>423.65100000000001</v>
      </c>
      <c r="K61" s="20">
        <v>104.503</v>
      </c>
      <c r="L61" s="20">
        <v>607.24400000000003</v>
      </c>
      <c r="M61" s="20">
        <v>680.15800000000002</v>
      </c>
      <c r="N61" s="20">
        <v>217.45500000000001</v>
      </c>
      <c r="O61" s="20">
        <v>217.982</v>
      </c>
      <c r="P61" s="20">
        <v>103.18600000000001</v>
      </c>
      <c r="Q61" s="20">
        <v>192.47900000000001</v>
      </c>
      <c r="R61" s="20">
        <v>248.17099999999999</v>
      </c>
      <c r="S61" s="20">
        <v>1669.52</v>
      </c>
      <c r="T61" s="20">
        <v>2776.83</v>
      </c>
      <c r="U61" s="20">
        <v>5188.5200000000004</v>
      </c>
      <c r="V61" s="20">
        <v>10198.040000000001</v>
      </c>
      <c r="W61" s="20">
        <v>0.22906000000000001</v>
      </c>
      <c r="X61" s="20">
        <v>0.36870000000000003</v>
      </c>
      <c r="Y61" s="20">
        <v>0.5323</v>
      </c>
      <c r="Z61" s="20">
        <v>0.1187</v>
      </c>
      <c r="AA61" s="20">
        <v>1</v>
      </c>
      <c r="AB61" s="20">
        <v>0.72140000000000004</v>
      </c>
      <c r="AC61" s="20">
        <v>0.62560000000000004</v>
      </c>
      <c r="AD61" s="20">
        <v>90.27</v>
      </c>
      <c r="AE61" s="21">
        <f t="shared" si="8"/>
        <v>40209</v>
      </c>
      <c r="AF61" s="22" cm="1">
        <f t="array" ref="AF61">IF(INDEX(calc_types,1,AF$7)="INDEX",C61/C60-1,IF(INDEX(calc_types,1,AF$7)="CASH", C60/1200,C60/C61-1))</f>
        <v>9.5803984055820024E-4</v>
      </c>
      <c r="AG61" s="22" cm="1">
        <f t="array" ref="AG61">IF(INDEX(calc_types,1,AG$7)="INDEX",D61/D60-1,IF(INDEX(calc_types,1,AG$7)="CASH", D60/1200,D60/D61-1))</f>
        <v>7.5846709614273422E-3</v>
      </c>
      <c r="AH61" s="22" cm="1">
        <f t="array" ref="AH61">IF(INDEX(calc_types,1,AH$7)="INDEX",E61/E60-1,IF(INDEX(calc_types,1,AH$7)="CASH", E60/1200,E60/E61-1))</f>
        <v>1.5659953898436774E-2</v>
      </c>
      <c r="AI61" s="22" cm="1">
        <f t="array" ref="AI61">IF(INDEX(calc_types,1,AI$7)="INDEX",F61/F60-1,IF(INDEX(calc_types,1,AI$7)="CASH", F60/1200,F60/F61-1))</f>
        <v>1.2026615917954064E-2</v>
      </c>
      <c r="AJ61" s="22" cm="1">
        <f t="array" ref="AJ61">IF(INDEX(calc_types,1,AJ$7)="INDEX",G61/G60-1,IF(INDEX(calc_types,1,AJ$7)="CASH", G60/1200,G60/G61-1))</f>
        <v>1.9537723227827319E-2</v>
      </c>
      <c r="AK61" s="22" cm="1">
        <f t="array" ref="AK61">IF(INDEX(calc_types,1,AK$7)="INDEX",H61/H60-1,IF(INDEX(calc_types,1,AK$7)="CASH", H60/1200,H60/H61-1))</f>
        <v>1.0410691142415107E-3</v>
      </c>
      <c r="AL61" s="22" cm="1">
        <f t="array" ref="AL61">IF(INDEX(calc_types,1,AL$7)="INDEX",I61/I60-1,IF(INDEX(calc_types,1,AL$7)="CASH", I60/1200,I60/I61-1))</f>
        <v>4.0999592604471502E-3</v>
      </c>
      <c r="AM61" s="22" cm="1">
        <f t="array" ref="AM61">IF(INDEX(calc_types,1,AM$7)="INDEX",J61/J60-1,IF(INDEX(calc_types,1,AM$7)="CASH", J60/1200,J60/J61-1))</f>
        <v>1.113643686528154E-2</v>
      </c>
      <c r="AN61" s="22" cm="1">
        <f t="array" ref="AN61">IF(INDEX(calc_types,1,AN$7)="INDEX",K61/K60-1,IF(INDEX(calc_types,1,AN$7)="CASH", K60/1200,K60/K61-1))</f>
        <v>4.4037259350737656E-4</v>
      </c>
      <c r="AO61" s="22" cm="1">
        <f t="array" ref="AO61">IF(INDEX(calc_types,1,AO$7)="INDEX",L61/L60-1,IF(INDEX(calc_types,1,AO$7)="CASH", L60/1200,L60/L61-1))</f>
        <v>2.4514699740325607E-3</v>
      </c>
      <c r="AP61" s="22" cm="1">
        <f t="array" ref="AP61">IF(INDEX(calc_types,1,AP$7)="INDEX",M61/M60-1,IF(INDEX(calc_types,1,AP$7)="CASH", M60/1200,M60/M61-1))</f>
        <v>4.2508331130892696E-3</v>
      </c>
      <c r="AQ61" s="22" cm="1">
        <f t="array" ref="AQ61">IF(INDEX(calc_types,1,AQ$7)="INDEX",N61/N60-1,IF(INDEX(calc_types,1,AQ$7)="CASH", N60/1200,N60/N61-1))</f>
        <v>1.3771497568775937E-2</v>
      </c>
      <c r="AR61" s="22" cm="1">
        <f t="array" ref="AR61">IF(INDEX(calc_types,1,AR$7)="INDEX",O61/O60-1,IF(INDEX(calc_types,1,AR$7)="CASH", O60/1200,O60/O61-1))</f>
        <v>1.9007460872491944E-2</v>
      </c>
      <c r="AS61" s="22" cm="1">
        <f t="array" ref="AS61">IF(INDEX(calc_types,1,AS$7)="INDEX",P61/P60-1,IF(INDEX(calc_types,1,AS$7)="CASH", P60/1200,P60/P61-1))</f>
        <v>2.5203567274156846E-4</v>
      </c>
      <c r="AT61" s="22" cm="1">
        <f t="array" ref="AT61">IF(INDEX(calc_types,1,AT$7)="INDEX",Q61/Q60-1,IF(INDEX(calc_types,1,AT$7)="CASH", Q60/1200,Q60/Q61-1))</f>
        <v>2.1305563350293433E-4</v>
      </c>
      <c r="AU61" s="22" cm="1">
        <f t="array" ref="AU61">IF(INDEX(calc_types,1,AU$7)="INDEX",R61/R60-1,IF(INDEX(calc_types,1,AU$7)="CASH", R60/1200,R60/R61-1))</f>
        <v>2.2973310655571844E-4</v>
      </c>
      <c r="AV61" s="22" cm="1">
        <f t="array" ref="AV61">IF(INDEX(calc_types,1,AV$7)="INDEX",S61/S60-1,IF(INDEX(calc_types,1,AV$7)="CASH", S60/1200,S60/S61-1))</f>
        <v>-3.6274215521023279E-2</v>
      </c>
      <c r="AW61" s="22" cm="1">
        <f t="array" ref="AW61">IF(INDEX(calc_types,1,AW$7)="INDEX",T61/T60-1,IF(INDEX(calc_types,1,AW$7)="CASH", T60/1200,T60/T61-1))</f>
        <v>-6.3451108952566004E-2</v>
      </c>
      <c r="AX61" s="22" cm="1">
        <f t="array" ref="AX61">IF(INDEX(calc_types,1,AX$7)="INDEX",U61/U60-1,IF(INDEX(calc_types,1,AX$7)="CASH", U60/1200,U60/U61-1))</f>
        <v>-4.1449283930181324E-2</v>
      </c>
      <c r="AY61" s="22" cm="1">
        <f t="array" ref="AY61">IF(INDEX(calc_types,1,AY$7)="INDEX",V61/V60-1,IF(INDEX(calc_types,1,AY$7)="CASH", V60/1200,V60/V61-1))</f>
        <v>-3.3034843985268902E-2</v>
      </c>
      <c r="AZ61" s="22" cm="1">
        <f t="array" ref="AZ61">IF(INDEX(calc_types,1,AZ$7)="INDEX",W61/W60-1,IF(INDEX(calc_types,1,AZ$7)="CASH", W60/1200,W60/W61-1))</f>
        <v>1.9245000000000002E-4</v>
      </c>
      <c r="BA61" s="22" cm="1">
        <f t="array" ref="BA61">IF(INDEX(calc_types,1,BA$7)="INDEX",X61/X60-1,IF(INDEX(calc_types,1,BA$7)="CASH", X60/1200,X60/X61-1))</f>
        <v>2.4633333333333332E-4</v>
      </c>
      <c r="BB61" s="22" cm="1">
        <f t="array" ref="BB61">IF(INDEX(calc_types,1,BB$7)="INDEX",Y61/Y60-1,IF(INDEX(calc_types,1,BB$7)="CASH", Y60/1200,Y60/Y61-1))</f>
        <v>3.889166666666667E-4</v>
      </c>
      <c r="BC61" s="22" cm="1">
        <f t="array" ref="BC61">IF(INDEX(calc_types,1,BC$7)="INDEX",Z61/Z60-1,IF(INDEX(calc_types,1,BC$7)="CASH", Z60/1200,Z60/Z61-1))</f>
        <v>5.4833333333333329E-5</v>
      </c>
      <c r="BD61" s="22" cm="1">
        <f t="array" ref="BD61">IF(INDEX(calc_types,1,BD$7)="INDEX",AA61/AA60-1,IF(INDEX(calc_types,1,BD$7)="CASH", AA60/1200,AA60/AA61-1))</f>
        <v>0</v>
      </c>
      <c r="BE61" s="22" cm="1">
        <f t="array" ref="BE61">IF(INDEX(calc_types,1,BE$7)="INDEX",AB61/AB60-1,IF(INDEX(calc_types,1,BE$7)="CASH", AB60/1200,AB60/AB61-1))</f>
        <v>-3.2714166897699015E-2</v>
      </c>
      <c r="BF61" s="22" cm="1">
        <f t="array" ref="BF61">IF(INDEX(calc_types,1,BF$7)="INDEX",AC61/AC60-1,IF(INDEX(calc_types,1,BF$7)="CASH", AC60/1200,AC60/AC61-1))</f>
        <v>-1.1508951406649759E-2</v>
      </c>
      <c r="BG61" s="22" cm="1">
        <f t="array" ref="BG61">IF(INDEX(calc_types,1,BG$7)="INDEX",AD61/AD60-1,IF(INDEX(calc_types,1,BG$7)="CASH", AD60/1200,AD60/AD61-1))</f>
        <v>3.0574941841143399E-2</v>
      </c>
      <c r="BH61" s="23">
        <f t="shared" si="10"/>
        <v>-5.7676274506264415E-4</v>
      </c>
      <c r="BI61" s="23">
        <f t="shared" si="11"/>
        <v>5.8325978765760081E-3</v>
      </c>
      <c r="BJ61" s="23">
        <f t="shared" si="12"/>
        <v>1.3252098821796766E-2</v>
      </c>
      <c r="BK61" s="23">
        <f t="shared" si="13"/>
        <v>9.3766194047214535E-3</v>
      </c>
      <c r="BL61" s="23">
        <f t="shared" si="14"/>
        <v>1.6157888562275215E-2</v>
      </c>
      <c r="BM61" s="23">
        <f t="shared" si="15"/>
        <v>2.9795608530111951E-4</v>
      </c>
      <c r="BN61" s="23">
        <f t="shared" si="16"/>
        <v>3.2353911828302494E-3</v>
      </c>
      <c r="BO61" s="23">
        <f t="shared" si="17"/>
        <v>9.8140590711898196E-3</v>
      </c>
      <c r="BP61" s="23">
        <f t="shared" si="18"/>
        <v>-9.2718256097365699E-4</v>
      </c>
      <c r="BQ61" s="23">
        <f t="shared" si="19"/>
        <v>7.6376836137500149E-4</v>
      </c>
      <c r="BR61" s="23">
        <f t="shared" si="20"/>
        <v>2.0886464651237975E-3</v>
      </c>
      <c r="BS61" s="23">
        <f t="shared" si="21"/>
        <v>1.0988431746869256E-2</v>
      </c>
      <c r="BT61" s="23">
        <f t="shared" si="22"/>
        <v>1.5716389693106972E-2</v>
      </c>
      <c r="BU61" s="23">
        <f t="shared" si="23"/>
        <v>1.9011509602078294E-4</v>
      </c>
      <c r="BV61" s="23">
        <f t="shared" si="24"/>
        <v>7.399701537211904E-5</v>
      </c>
      <c r="BW61" s="23">
        <f t="shared" si="25"/>
        <v>-1.096595492992019E-4</v>
      </c>
      <c r="BX61" s="23">
        <f t="shared" si="26"/>
        <v>-4.5456148693071165E-2</v>
      </c>
      <c r="BY61" s="23">
        <f t="shared" si="27"/>
        <v>-6.6665800552362903E-2</v>
      </c>
      <c r="BZ61" s="23">
        <f t="shared" si="28"/>
        <v>-4.4386209152478324E-2</v>
      </c>
      <c r="CA61" s="23">
        <f t="shared" si="29"/>
        <v>-3.945240569663535E-2</v>
      </c>
      <c r="CB61" s="23">
        <f t="shared" si="30"/>
        <v>-1.3716787152777768E-3</v>
      </c>
      <c r="CC61" s="23">
        <f t="shared" si="31"/>
        <v>-5.1823194444444395E-4</v>
      </c>
      <c r="CD61" s="23">
        <f t="shared" si="32"/>
        <v>-1.1525284722222221E-3</v>
      </c>
      <c r="CE61" s="23">
        <f t="shared" si="33"/>
        <v>1.0437916666666663E-4</v>
      </c>
      <c r="CF61" s="23">
        <f t="shared" si="34"/>
        <v>0</v>
      </c>
      <c r="CG61" s="23">
        <f t="shared" si="35"/>
        <v>-3.2963166767245408E-2</v>
      </c>
      <c r="CH61" s="23">
        <f t="shared" si="36"/>
        <v>-1.0691325502032514E-2</v>
      </c>
      <c r="CI61" s="23">
        <f t="shared" si="37"/>
        <v>3.1294156858617056E-2</v>
      </c>
    </row>
    <row r="62" spans="1:87" x14ac:dyDescent="0.2">
      <c r="A62" s="20">
        <v>53</v>
      </c>
      <c r="B62" s="21">
        <v>40237</v>
      </c>
      <c r="C62" s="20">
        <v>201.673</v>
      </c>
      <c r="D62" s="20">
        <v>1097.403</v>
      </c>
      <c r="E62" s="20">
        <v>1680.5329999999999</v>
      </c>
      <c r="F62" s="20">
        <v>1420.97</v>
      </c>
      <c r="G62" s="20">
        <v>1604.921</v>
      </c>
      <c r="H62" s="20">
        <v>141.494</v>
      </c>
      <c r="I62" s="20">
        <v>349.37599999999998</v>
      </c>
      <c r="J62" s="20">
        <v>427.52100000000002</v>
      </c>
      <c r="K62" s="20">
        <v>104.54600000000001</v>
      </c>
      <c r="L62" s="20">
        <v>610.86500000000001</v>
      </c>
      <c r="M62" s="20">
        <v>688.33500000000004</v>
      </c>
      <c r="N62" s="20">
        <v>219.03299999999999</v>
      </c>
      <c r="O62" s="20">
        <v>220.05799999999999</v>
      </c>
      <c r="P62" s="20">
        <v>103.194</v>
      </c>
      <c r="Q62" s="20">
        <v>192.511</v>
      </c>
      <c r="R62" s="20">
        <v>248.26599999999999</v>
      </c>
      <c r="S62" s="20">
        <v>1720</v>
      </c>
      <c r="T62" s="20">
        <v>2728.47</v>
      </c>
      <c r="U62" s="20">
        <v>5354.52</v>
      </c>
      <c r="V62" s="20">
        <v>10126.030000000001</v>
      </c>
      <c r="W62" s="20">
        <v>0.22875000000000001</v>
      </c>
      <c r="X62" s="20">
        <v>0.3029</v>
      </c>
      <c r="Y62" s="20">
        <v>0.50419999999999998</v>
      </c>
      <c r="Z62" s="20">
        <v>8.1000000000000003E-2</v>
      </c>
      <c r="AA62" s="20">
        <v>1</v>
      </c>
      <c r="AB62" s="20">
        <v>0.73370000000000002</v>
      </c>
      <c r="AC62" s="20">
        <v>0.65620000000000001</v>
      </c>
      <c r="AD62" s="20">
        <v>88.97</v>
      </c>
      <c r="AE62" s="21">
        <f t="shared" si="8"/>
        <v>40237</v>
      </c>
      <c r="AF62" s="22" cm="1">
        <f t="array" ref="AF62">IF(INDEX(calc_types,1,AF$7)="INDEX",C62/C61-1,IF(INDEX(calc_types,1,AF$7)="CASH", C61/1200,C61/C62-1))</f>
        <v>1.3389801930130396E-4</v>
      </c>
      <c r="AG62" s="22" cm="1">
        <f t="array" ref="AG62">IF(INDEX(calc_types,1,AG$7)="INDEX",D62/D61-1,IF(INDEX(calc_types,1,AG$7)="CASH", D61/1200,D61/D62-1))</f>
        <v>1.914533472837654E-3</v>
      </c>
      <c r="AH62" s="22" cm="1">
        <f t="array" ref="AH62">IF(INDEX(calc_types,1,AH$7)="INDEX",E62/E61-1,IF(INDEX(calc_types,1,AH$7)="CASH", E61/1200,E61/E62-1))</f>
        <v>5.0151093175421213E-3</v>
      </c>
      <c r="AI62" s="22" cm="1">
        <f t="array" ref="AI62">IF(INDEX(calc_types,1,AI$7)="INDEX",F62/F61-1,IF(INDEX(calc_types,1,AI$7)="CASH", F61/1200,F61/F62-1))</f>
        <v>3.4092626304425E-3</v>
      </c>
      <c r="AJ62" s="22" cm="1">
        <f t="array" ref="AJ62">IF(INDEX(calc_types,1,AJ$7)="INDEX",G62/G61-1,IF(INDEX(calc_types,1,AJ$7)="CASH", G61/1200,G61/G62-1))</f>
        <v>5.249476993999469E-3</v>
      </c>
      <c r="AK62" s="22" cm="1">
        <f t="array" ref="AK62">IF(INDEX(calc_types,1,AK$7)="INDEX",H62/H61-1,IF(INDEX(calc_types,1,AK$7)="CASH", H61/1200,H61/H62-1))</f>
        <v>1.0329116789766779E-3</v>
      </c>
      <c r="AL62" s="22" cm="1">
        <f t="array" ref="AL62">IF(INDEX(calc_types,1,AL$7)="INDEX",I62/I61-1,IF(INDEX(calc_types,1,AL$7)="CASH", I61/1200,I61/I62-1))</f>
        <v>5.340699815837846E-3</v>
      </c>
      <c r="AM62" s="22" cm="1">
        <f t="array" ref="AM62">IF(INDEX(calc_types,1,AM$7)="INDEX",J62/J61-1,IF(INDEX(calc_types,1,AM$7)="CASH", J61/1200,J61/J62-1))</f>
        <v>9.134877528909513E-3</v>
      </c>
      <c r="AN62" s="22" cm="1">
        <f t="array" ref="AN62">IF(INDEX(calc_types,1,AN$7)="INDEX",K62/K61-1,IF(INDEX(calc_types,1,AN$7)="CASH", K61/1200,K61/K62-1))</f>
        <v>4.1147144101127964E-4</v>
      </c>
      <c r="AO62" s="22" cm="1">
        <f t="array" ref="AO62">IF(INDEX(calc_types,1,AO$7)="INDEX",L62/L61-1,IF(INDEX(calc_types,1,AO$7)="CASH", L61/1200,L61/L62-1))</f>
        <v>5.9630066332478915E-3</v>
      </c>
      <c r="AP62" s="22" cm="1">
        <f t="array" ref="AP62">IF(INDEX(calc_types,1,AP$7)="INDEX",M62/M61-1,IF(INDEX(calc_types,1,AP$7)="CASH", M61/1200,M61/M62-1))</f>
        <v>1.2022206604936025E-2</v>
      </c>
      <c r="AQ62" s="22" cm="1">
        <f t="array" ref="AQ62">IF(INDEX(calc_types,1,AQ$7)="INDEX",N62/N61-1,IF(INDEX(calc_types,1,AQ$7)="CASH", N61/1200,N61/N62-1))</f>
        <v>7.2566737945780613E-3</v>
      </c>
      <c r="AR62" s="22" cm="1">
        <f t="array" ref="AR62">IF(INDEX(calc_types,1,AR$7)="INDEX",O62/O61-1,IF(INDEX(calc_types,1,AR$7)="CASH", O61/1200,O61/O62-1))</f>
        <v>9.5237221421951013E-3</v>
      </c>
      <c r="AS62" s="22" cm="1">
        <f t="array" ref="AS62">IF(INDEX(calc_types,1,AS$7)="INDEX",P62/P61-1,IF(INDEX(calc_types,1,AS$7)="CASH", P61/1200,P61/P62-1))</f>
        <v>7.7529897466677156E-5</v>
      </c>
      <c r="AT62" s="22" cm="1">
        <f t="array" ref="AT62">IF(INDEX(calc_types,1,AT$7)="INDEX",Q62/Q61-1,IF(INDEX(calc_types,1,AT$7)="CASH", Q61/1200,Q61/Q62-1))</f>
        <v>1.6625190280494806E-4</v>
      </c>
      <c r="AU62" s="22" cm="1">
        <f t="array" ref="AU62">IF(INDEX(calc_types,1,AU$7)="INDEX",R62/R61-1,IF(INDEX(calc_types,1,AU$7)="CASH", R61/1200,R61/R62-1))</f>
        <v>3.8280056896256021E-4</v>
      </c>
      <c r="AV62" s="22" cm="1">
        <f t="array" ref="AV62">IF(INDEX(calc_types,1,AV$7)="INDEX",S62/S61-1,IF(INDEX(calc_types,1,AV$7)="CASH", S61/1200,S61/S62-1))</f>
        <v>3.0236235564713221E-2</v>
      </c>
      <c r="AW62" s="22" cm="1">
        <f t="array" ref="AW62">IF(INDEX(calc_types,1,AW$7)="INDEX",T62/T61-1,IF(INDEX(calc_types,1,AW$7)="CASH", T61/1200,T61/T62-1))</f>
        <v>-1.7415542182992905E-2</v>
      </c>
      <c r="AX62" s="22" cm="1">
        <f t="array" ref="AX62">IF(INDEX(calc_types,1,AX$7)="INDEX",U62/U61-1,IF(INDEX(calc_types,1,AX$7)="CASH", U61/1200,U61/U62-1))</f>
        <v>3.1993709188747443E-2</v>
      </c>
      <c r="AY62" s="22" cm="1">
        <f t="array" ref="AY62">IF(INDEX(calc_types,1,AY$7)="INDEX",V62/V61-1,IF(INDEX(calc_types,1,AY$7)="CASH", V61/1200,V61/V62-1))</f>
        <v>-7.0611607720699743E-3</v>
      </c>
      <c r="AZ62" s="22" cm="1">
        <f t="array" ref="AZ62">IF(INDEX(calc_types,1,AZ$7)="INDEX",W62/W61-1,IF(INDEX(calc_types,1,AZ$7)="CASH", W61/1200,W61/W62-1))</f>
        <v>1.9088333333333336E-4</v>
      </c>
      <c r="BA62" s="22" cm="1">
        <f t="array" ref="BA62">IF(INDEX(calc_types,1,BA$7)="INDEX",X62/X61-1,IF(INDEX(calc_types,1,BA$7)="CASH", X61/1200,X61/X62-1))</f>
        <v>3.0725000000000001E-4</v>
      </c>
      <c r="BB62" s="22" cm="1">
        <f t="array" ref="BB62">IF(INDEX(calc_types,1,BB$7)="INDEX",Y62/Y61-1,IF(INDEX(calc_types,1,BB$7)="CASH", Y61/1200,Y61/Y62-1))</f>
        <v>4.4358333333333332E-4</v>
      </c>
      <c r="BC62" s="22" cm="1">
        <f t="array" ref="BC62">IF(INDEX(calc_types,1,BC$7)="INDEX",Z62/Z61-1,IF(INDEX(calc_types,1,BC$7)="CASH", Z61/1200,Z61/Z62-1))</f>
        <v>9.8916666666666668E-5</v>
      </c>
      <c r="BD62" s="22" cm="1">
        <f t="array" ref="BD62">IF(INDEX(calc_types,1,BD$7)="INDEX",AA62/AA61-1,IF(INDEX(calc_types,1,BD$7)="CASH", AA61/1200,AA61/AA62-1))</f>
        <v>0</v>
      </c>
      <c r="BE62" s="22" cm="1">
        <f t="array" ref="BE62">IF(INDEX(calc_types,1,BE$7)="INDEX",AB62/AB61-1,IF(INDEX(calc_types,1,BE$7)="CASH", AB61/1200,AB61/AB62-1))</f>
        <v>-1.6764345100177103E-2</v>
      </c>
      <c r="BF62" s="22" cm="1">
        <f t="array" ref="BF62">IF(INDEX(calc_types,1,BF$7)="INDEX",AC62/AC61-1,IF(INDEX(calc_types,1,BF$7)="CASH", AC61/1200,AC61/AC62-1))</f>
        <v>-4.663212435233155E-2</v>
      </c>
      <c r="BG62" s="22" cm="1">
        <f t="array" ref="BG62">IF(INDEX(calc_types,1,BG$7)="INDEX",AD62/AD61-1,IF(INDEX(calc_types,1,BG$7)="CASH", AD61/1200,AD61/AD62-1))</f>
        <v>1.4611666853995731E-2</v>
      </c>
      <c r="BH62" s="23">
        <f t="shared" si="10"/>
        <v>-1.4009045663195404E-3</v>
      </c>
      <c r="BI62" s="23">
        <f t="shared" si="11"/>
        <v>1.6246038798631984E-4</v>
      </c>
      <c r="BJ62" s="23">
        <f t="shared" si="12"/>
        <v>2.6072542409021145E-3</v>
      </c>
      <c r="BK62" s="23">
        <f t="shared" si="13"/>
        <v>7.5926611720988999E-4</v>
      </c>
      <c r="BL62" s="23">
        <f t="shared" si="14"/>
        <v>1.869642328447363E-3</v>
      </c>
      <c r="BM62" s="23">
        <f t="shared" si="15"/>
        <v>2.897986500362867E-4</v>
      </c>
      <c r="BN62" s="23">
        <f t="shared" si="16"/>
        <v>4.4761317382209457E-3</v>
      </c>
      <c r="BO62" s="23">
        <f t="shared" si="17"/>
        <v>7.8124997348177922E-3</v>
      </c>
      <c r="BP62" s="23">
        <f t="shared" si="18"/>
        <v>-9.5608371346975391E-4</v>
      </c>
      <c r="BQ62" s="23">
        <f t="shared" si="19"/>
        <v>4.2753050205903325E-3</v>
      </c>
      <c r="BR62" s="23">
        <f t="shared" si="20"/>
        <v>9.8600199569705525E-3</v>
      </c>
      <c r="BS62" s="23">
        <f t="shared" si="21"/>
        <v>4.4736079726713802E-3</v>
      </c>
      <c r="BT62" s="23">
        <f t="shared" si="22"/>
        <v>6.2326509628101278E-3</v>
      </c>
      <c r="BU62" s="23">
        <f t="shared" si="23"/>
        <v>1.5609320745891644E-5</v>
      </c>
      <c r="BV62" s="23">
        <f t="shared" si="24"/>
        <v>2.7193284674132773E-5</v>
      </c>
      <c r="BW62" s="23">
        <f t="shared" si="25"/>
        <v>4.3407913107639873E-5</v>
      </c>
      <c r="BX62" s="23">
        <f t="shared" si="26"/>
        <v>2.1054302392665335E-2</v>
      </c>
      <c r="BY62" s="23">
        <f t="shared" si="27"/>
        <v>-2.0630233782789803E-2</v>
      </c>
      <c r="BZ62" s="23">
        <f t="shared" si="28"/>
        <v>2.9056783966450447E-2</v>
      </c>
      <c r="CA62" s="23">
        <f t="shared" si="29"/>
        <v>-1.3478722483436421E-2</v>
      </c>
      <c r="CB62" s="23">
        <f t="shared" si="30"/>
        <v>-1.3732453819444435E-3</v>
      </c>
      <c r="CC62" s="23">
        <f t="shared" si="31"/>
        <v>-4.5731527777777726E-4</v>
      </c>
      <c r="CD62" s="23">
        <f t="shared" si="32"/>
        <v>-1.0978618055555555E-3</v>
      </c>
      <c r="CE62" s="23">
        <f t="shared" si="33"/>
        <v>1.4846249999999998E-4</v>
      </c>
      <c r="CF62" s="23">
        <f t="shared" si="34"/>
        <v>0</v>
      </c>
      <c r="CG62" s="23">
        <f t="shared" si="35"/>
        <v>-1.7013344969723492E-2</v>
      </c>
      <c r="CH62" s="23">
        <f t="shared" si="36"/>
        <v>-4.5814498447714305E-2</v>
      </c>
      <c r="CI62" s="23">
        <f t="shared" si="37"/>
        <v>1.5330881871469387E-2</v>
      </c>
    </row>
    <row r="63" spans="1:87" x14ac:dyDescent="0.2">
      <c r="A63" s="20">
        <v>54</v>
      </c>
      <c r="B63" s="21">
        <v>40268</v>
      </c>
      <c r="C63" s="20">
        <v>201.66800000000001</v>
      </c>
      <c r="D63" s="20">
        <v>1094.7149999999999</v>
      </c>
      <c r="E63" s="20">
        <v>1666.963</v>
      </c>
      <c r="F63" s="20">
        <v>1425.2070000000001</v>
      </c>
      <c r="G63" s="20">
        <v>1607.9690000000001</v>
      </c>
      <c r="H63" s="20">
        <v>141.494</v>
      </c>
      <c r="I63" s="20">
        <v>349.60899999999998</v>
      </c>
      <c r="J63" s="20">
        <v>428.39100000000002</v>
      </c>
      <c r="K63" s="20">
        <v>104.621</v>
      </c>
      <c r="L63" s="20">
        <v>611.51199999999994</v>
      </c>
      <c r="M63" s="20">
        <v>690.86800000000005</v>
      </c>
      <c r="N63" s="20">
        <v>220.74700000000001</v>
      </c>
      <c r="O63" s="20">
        <v>222.55099999999999</v>
      </c>
      <c r="P63" s="20">
        <v>103.2</v>
      </c>
      <c r="Q63" s="20">
        <v>192.48500000000001</v>
      </c>
      <c r="R63" s="20">
        <v>248.09100000000001</v>
      </c>
      <c r="S63" s="20">
        <v>1823</v>
      </c>
      <c r="T63" s="20">
        <v>2931.16</v>
      </c>
      <c r="U63" s="20">
        <v>5679.64</v>
      </c>
      <c r="V63" s="20">
        <v>11089.94</v>
      </c>
      <c r="W63" s="20">
        <v>0.24862999999999999</v>
      </c>
      <c r="X63" s="20">
        <v>0.2626</v>
      </c>
      <c r="Y63" s="20">
        <v>0.52239999999999998</v>
      </c>
      <c r="Z63" s="20">
        <v>0.1158</v>
      </c>
      <c r="AA63" s="20">
        <v>1</v>
      </c>
      <c r="AB63" s="20">
        <v>0.74019999999999997</v>
      </c>
      <c r="AC63" s="20">
        <v>0.65859999999999996</v>
      </c>
      <c r="AD63" s="20">
        <v>93.47</v>
      </c>
      <c r="AE63" s="21">
        <f t="shared" si="8"/>
        <v>40268</v>
      </c>
      <c r="AF63" s="22" cm="1">
        <f t="array" ref="AF63">IF(INDEX(calc_types,1,AF$7)="INDEX",C63/C62-1,IF(INDEX(calc_types,1,AF$7)="CASH", C62/1200,C62/C63-1))</f>
        <v>-2.4792609818802269E-5</v>
      </c>
      <c r="AG63" s="22" cm="1">
        <f t="array" ref="AG63">IF(INDEX(calc_types,1,AG$7)="INDEX",D63/D62-1,IF(INDEX(calc_types,1,AG$7)="CASH", D62/1200,D62/D63-1))</f>
        <v>-2.4494192197397346E-3</v>
      </c>
      <c r="AH63" s="22" cm="1">
        <f t="array" ref="AH63">IF(INDEX(calc_types,1,AH$7)="INDEX",E63/E62-1,IF(INDEX(calc_types,1,AH$7)="CASH", E62/1200,E62/E63-1))</f>
        <v>-8.0748191198862784E-3</v>
      </c>
      <c r="AI63" s="22" cm="1">
        <f t="array" ref="AI63">IF(INDEX(calc_types,1,AI$7)="INDEX",F63/F62-1,IF(INDEX(calc_types,1,AI$7)="CASH", F62/1200,F62/F63-1))</f>
        <v>2.9817659767623628E-3</v>
      </c>
      <c r="AJ63" s="22" cm="1">
        <f t="array" ref="AJ63">IF(INDEX(calc_types,1,AJ$7)="INDEX",G63/G62-1,IF(INDEX(calc_types,1,AJ$7)="CASH", G62/1200,G62/G63-1))</f>
        <v>1.8991588994099473E-3</v>
      </c>
      <c r="AK63" s="22" cm="1">
        <f t="array" ref="AK63">IF(INDEX(calc_types,1,AK$7)="INDEX",H63/H62-1,IF(INDEX(calc_types,1,AK$7)="CASH", H62/1200,H62/H63-1))</f>
        <v>0</v>
      </c>
      <c r="AL63" s="22" cm="1">
        <f t="array" ref="AL63">IF(INDEX(calc_types,1,AL$7)="INDEX",I63/I62-1,IF(INDEX(calc_types,1,AL$7)="CASH", I62/1200,I62/I63-1))</f>
        <v>6.66903278988773E-4</v>
      </c>
      <c r="AM63" s="22" cm="1">
        <f t="array" ref="AM63">IF(INDEX(calc_types,1,AM$7)="INDEX",J63/J62-1,IF(INDEX(calc_types,1,AM$7)="CASH", J62/1200,J62/J63-1))</f>
        <v>2.0349877549874495E-3</v>
      </c>
      <c r="AN63" s="22" cm="1">
        <f t="array" ref="AN63">IF(INDEX(calc_types,1,AN$7)="INDEX",K63/K62-1,IF(INDEX(calc_types,1,AN$7)="CASH", K62/1200,K62/K63-1))</f>
        <v>7.173875614561176E-4</v>
      </c>
      <c r="AO63" s="22" cm="1">
        <f t="array" ref="AO63">IF(INDEX(calc_types,1,AO$7)="INDEX",L63/L62-1,IF(INDEX(calc_types,1,AO$7)="CASH", L62/1200,L62/L63-1))</f>
        <v>1.0591538228577058E-3</v>
      </c>
      <c r="AP63" s="22" cm="1">
        <f t="array" ref="AP63">IF(INDEX(calc_types,1,AP$7)="INDEX",M63/M62-1,IF(INDEX(calc_types,1,AP$7)="CASH", M62/1200,M62/M63-1))</f>
        <v>3.6798942375442234E-3</v>
      </c>
      <c r="AQ63" s="22" cm="1">
        <f t="array" ref="AQ63">IF(INDEX(calc_types,1,AQ$7)="INDEX",N63/N62-1,IF(INDEX(calc_types,1,AQ$7)="CASH", N62/1200,N62/N63-1))</f>
        <v>7.825304862737692E-3</v>
      </c>
      <c r="AR63" s="22" cm="1">
        <f t="array" ref="AR63">IF(INDEX(calc_types,1,AR$7)="INDEX",O63/O62-1,IF(INDEX(calc_types,1,AR$7)="CASH", O62/1200,O62/O63-1))</f>
        <v>1.1328831489879843E-2</v>
      </c>
      <c r="AS63" s="22" cm="1">
        <f t="array" ref="AS63">IF(INDEX(calc_types,1,AS$7)="INDEX",P63/P62-1,IF(INDEX(calc_types,1,AS$7)="CASH", P62/1200,P62/P63-1))</f>
        <v>5.8142915285719354E-5</v>
      </c>
      <c r="AT63" s="22" cm="1">
        <f t="array" ref="AT63">IF(INDEX(calc_types,1,AT$7)="INDEX",Q63/Q62-1,IF(INDEX(calc_types,1,AT$7)="CASH", Q62/1200,Q62/Q63-1))</f>
        <v>-1.3505721750950439E-4</v>
      </c>
      <c r="AU63" s="22" cm="1">
        <f t="array" ref="AU63">IF(INDEX(calc_types,1,AU$7)="INDEX",R63/R62-1,IF(INDEX(calc_types,1,AU$7)="CASH", R62/1200,R62/R63-1))</f>
        <v>-7.048891108729638E-4</v>
      </c>
      <c r="AV63" s="22" cm="1">
        <f t="array" ref="AV63">IF(INDEX(calc_types,1,AV$7)="INDEX",S63/S62-1,IF(INDEX(calc_types,1,AV$7)="CASH", S62/1200,S62/S63-1))</f>
        <v>5.9883720930232531E-2</v>
      </c>
      <c r="AW63" s="22" cm="1">
        <f t="array" ref="AW63">IF(INDEX(calc_types,1,AW$7)="INDEX",T63/T62-1,IF(INDEX(calc_types,1,AW$7)="CASH", T62/1200,T62/T63-1))</f>
        <v>7.4287054649675444E-2</v>
      </c>
      <c r="AX63" s="22" cm="1">
        <f t="array" ref="AX63">IF(INDEX(calc_types,1,AX$7)="INDEX",U63/U62-1,IF(INDEX(calc_types,1,AX$7)="CASH", U62/1200,U62/U63-1))</f>
        <v>6.0718794588497271E-2</v>
      </c>
      <c r="AY63" s="22" cm="1">
        <f t="array" ref="AY63">IF(INDEX(calc_types,1,AY$7)="INDEX",V63/V62-1,IF(INDEX(calc_types,1,AY$7)="CASH", V62/1200,V62/V63-1))</f>
        <v>9.5191303995741716E-2</v>
      </c>
      <c r="AZ63" s="22" cm="1">
        <f t="array" ref="AZ63">IF(INDEX(calc_types,1,AZ$7)="INDEX",W63/W62-1,IF(INDEX(calc_types,1,AZ$7)="CASH", W62/1200,W62/W63-1))</f>
        <v>1.9062500000000001E-4</v>
      </c>
      <c r="BA63" s="22" cm="1">
        <f t="array" ref="BA63">IF(INDEX(calc_types,1,BA$7)="INDEX",X63/X62-1,IF(INDEX(calc_types,1,BA$7)="CASH", X62/1200,X62/X63-1))</f>
        <v>2.5241666666666669E-4</v>
      </c>
      <c r="BB63" s="22" cm="1">
        <f t="array" ref="BB63">IF(INDEX(calc_types,1,BB$7)="INDEX",Y63/Y62-1,IF(INDEX(calc_types,1,BB$7)="CASH", Y62/1200,Y62/Y63-1))</f>
        <v>4.2016666666666667E-4</v>
      </c>
      <c r="BC63" s="22" cm="1">
        <f t="array" ref="BC63">IF(INDEX(calc_types,1,BC$7)="INDEX",Z63/Z62-1,IF(INDEX(calc_types,1,BC$7)="CASH", Z62/1200,Z62/Z63-1))</f>
        <v>6.7500000000000001E-5</v>
      </c>
      <c r="BD63" s="22" cm="1">
        <f t="array" ref="BD63">IF(INDEX(calc_types,1,BD$7)="INDEX",AA63/AA62-1,IF(INDEX(calc_types,1,BD$7)="CASH", AA62/1200,AA62/AA63-1))</f>
        <v>0</v>
      </c>
      <c r="BE63" s="22" cm="1">
        <f t="array" ref="BE63">IF(INDEX(calc_types,1,BE$7)="INDEX",AB63/AB62-1,IF(INDEX(calc_types,1,BE$7)="CASH", AB62/1200,AB62/AB63-1))</f>
        <v>-8.7814104296135564E-3</v>
      </c>
      <c r="BF63" s="22" cm="1">
        <f t="array" ref="BF63">IF(INDEX(calc_types,1,BF$7)="INDEX",AC63/AC62-1,IF(INDEX(calc_types,1,BF$7)="CASH", AC62/1200,AC62/AC63-1))</f>
        <v>-3.6440935317338941E-3</v>
      </c>
      <c r="BG63" s="22" cm="1">
        <f t="array" ref="BG63">IF(INDEX(calc_types,1,BG$7)="INDEX",AD63/AD62-1,IF(INDEX(calc_types,1,BG$7)="CASH", AD62/1200,AD62/AD63-1))</f>
        <v>-4.8143789451160823E-2</v>
      </c>
      <c r="BH63" s="23">
        <f t="shared" si="10"/>
        <v>-1.5595951954396467E-3</v>
      </c>
      <c r="BI63" s="23">
        <f t="shared" si="11"/>
        <v>-4.2014923045910688E-3</v>
      </c>
      <c r="BJ63" s="23">
        <f t="shared" si="12"/>
        <v>-1.0482674196526286E-2</v>
      </c>
      <c r="BK63" s="23">
        <f t="shared" si="13"/>
        <v>3.3176946352975276E-4</v>
      </c>
      <c r="BL63" s="23">
        <f t="shared" si="14"/>
        <v>-1.4806757661421587E-3</v>
      </c>
      <c r="BM63" s="23">
        <f t="shared" si="15"/>
        <v>-7.4311302894039121E-4</v>
      </c>
      <c r="BN63" s="23">
        <f t="shared" si="16"/>
        <v>-1.9766479862812767E-4</v>
      </c>
      <c r="BO63" s="23">
        <f t="shared" si="17"/>
        <v>7.1260996089572899E-4</v>
      </c>
      <c r="BP63" s="23">
        <f t="shared" si="18"/>
        <v>-6.5016759302491595E-4</v>
      </c>
      <c r="BQ63" s="23">
        <f t="shared" si="19"/>
        <v>-6.2854778979985347E-4</v>
      </c>
      <c r="BR63" s="23">
        <f t="shared" si="20"/>
        <v>1.5177075895787514E-3</v>
      </c>
      <c r="BS63" s="23">
        <f t="shared" si="21"/>
        <v>5.0422390408310109E-3</v>
      </c>
      <c r="BT63" s="23">
        <f t="shared" si="22"/>
        <v>8.0377603104948691E-3</v>
      </c>
      <c r="BU63" s="23">
        <f t="shared" si="23"/>
        <v>-3.7776614350661569E-6</v>
      </c>
      <c r="BV63" s="23">
        <f t="shared" si="24"/>
        <v>-2.7411583564031965E-4</v>
      </c>
      <c r="BW63" s="23">
        <f t="shared" si="25"/>
        <v>-1.0442817667278841E-3</v>
      </c>
      <c r="BX63" s="23">
        <f t="shared" si="26"/>
        <v>5.0701787758184645E-2</v>
      </c>
      <c r="BY63" s="23">
        <f t="shared" si="27"/>
        <v>7.1072363049878545E-2</v>
      </c>
      <c r="BZ63" s="23">
        <f t="shared" si="28"/>
        <v>5.7781869366200271E-2</v>
      </c>
      <c r="CA63" s="23">
        <f t="shared" si="29"/>
        <v>8.8773742284375276E-2</v>
      </c>
      <c r="CB63" s="23">
        <f t="shared" si="30"/>
        <v>-1.3735037152777768E-3</v>
      </c>
      <c r="CC63" s="23">
        <f t="shared" si="31"/>
        <v>-5.1214861111111053E-4</v>
      </c>
      <c r="CD63" s="23">
        <f t="shared" si="32"/>
        <v>-1.1212784722222221E-3</v>
      </c>
      <c r="CE63" s="23">
        <f t="shared" si="33"/>
        <v>1.170458333333333E-4</v>
      </c>
      <c r="CF63" s="23">
        <f t="shared" si="34"/>
        <v>0</v>
      </c>
      <c r="CG63" s="23">
        <f t="shared" si="35"/>
        <v>-9.0304102991599459E-3</v>
      </c>
      <c r="CH63" s="23">
        <f t="shared" si="36"/>
        <v>-2.8264676271166495E-3</v>
      </c>
      <c r="CI63" s="23">
        <f t="shared" si="37"/>
        <v>-4.7424574433687167E-2</v>
      </c>
    </row>
    <row r="64" spans="1:87" x14ac:dyDescent="0.2">
      <c r="A64" s="20">
        <v>55</v>
      </c>
      <c r="B64" s="21">
        <v>40298</v>
      </c>
      <c r="C64" s="20">
        <v>201.703</v>
      </c>
      <c r="D64" s="20">
        <v>1097.6610000000001</v>
      </c>
      <c r="E64" s="20">
        <v>1679.9459999999999</v>
      </c>
      <c r="F64" s="20">
        <v>1432.0909999999999</v>
      </c>
      <c r="G64" s="20">
        <v>1627.0450000000001</v>
      </c>
      <c r="H64" s="20">
        <v>141.601</v>
      </c>
      <c r="I64" s="20">
        <v>350.97</v>
      </c>
      <c r="J64" s="20">
        <v>432.33300000000003</v>
      </c>
      <c r="K64" s="20">
        <v>104.646</v>
      </c>
      <c r="L64" s="20">
        <v>612.22400000000005</v>
      </c>
      <c r="M64" s="20">
        <v>693.64499999999998</v>
      </c>
      <c r="N64" s="20">
        <v>221.70400000000001</v>
      </c>
      <c r="O64" s="20">
        <v>223.44200000000001</v>
      </c>
      <c r="P64" s="20">
        <v>103.196</v>
      </c>
      <c r="Q64" s="20">
        <v>192.572</v>
      </c>
      <c r="R64" s="20">
        <v>249.06800000000001</v>
      </c>
      <c r="S64" s="20">
        <v>1851.21</v>
      </c>
      <c r="T64" s="20">
        <v>2816.86</v>
      </c>
      <c r="U64" s="20">
        <v>5553.29</v>
      </c>
      <c r="V64" s="20">
        <v>11057.4</v>
      </c>
      <c r="W64" s="20">
        <v>0.28000000000000003</v>
      </c>
      <c r="X64" s="20">
        <v>0.21940000000000001</v>
      </c>
      <c r="Y64" s="20">
        <v>0.51029999999999998</v>
      </c>
      <c r="Z64" s="20">
        <v>1.8499999999999999E-2</v>
      </c>
      <c r="AA64" s="20">
        <v>1</v>
      </c>
      <c r="AB64" s="20">
        <v>0.75209999999999999</v>
      </c>
      <c r="AC64" s="20">
        <v>0.65469999999999995</v>
      </c>
      <c r="AD64" s="20">
        <v>93.85</v>
      </c>
      <c r="AE64" s="21">
        <f t="shared" si="8"/>
        <v>40298</v>
      </c>
      <c r="AF64" s="22" cm="1">
        <f t="array" ref="AF64">IF(INDEX(calc_types,1,AF$7)="INDEX",C64/C63-1,IF(INDEX(calc_types,1,AF$7)="CASH", C63/1200,C63/C64-1))</f>
        <v>1.735525715531594E-4</v>
      </c>
      <c r="AG64" s="22" cm="1">
        <f t="array" ref="AG64">IF(INDEX(calc_types,1,AG$7)="INDEX",D64/D63-1,IF(INDEX(calc_types,1,AG$7)="CASH", D63/1200,D63/D64-1))</f>
        <v>2.6911113851550983E-3</v>
      </c>
      <c r="AH64" s="22" cm="1">
        <f t="array" ref="AH64">IF(INDEX(calc_types,1,AH$7)="INDEX",E64/E63-1,IF(INDEX(calc_types,1,AH$7)="CASH", E63/1200,E63/E64-1))</f>
        <v>7.7884152197738032E-3</v>
      </c>
      <c r="AI64" s="22" cm="1">
        <f t="array" ref="AI64">IF(INDEX(calc_types,1,AI$7)="INDEX",F64/F63-1,IF(INDEX(calc_types,1,AI$7)="CASH", F63/1200,F63/F64-1))</f>
        <v>4.8301755464292828E-3</v>
      </c>
      <c r="AJ64" s="22" cm="1">
        <f t="array" ref="AJ64">IF(INDEX(calc_types,1,AJ$7)="INDEX",G64/G63-1,IF(INDEX(calc_types,1,AJ$7)="CASH", G63/1200,G63/G64-1))</f>
        <v>1.1863412789674399E-2</v>
      </c>
      <c r="AK64" s="22" cm="1">
        <f t="array" ref="AK64">IF(INDEX(calc_types,1,AK$7)="INDEX",H64/H63-1,IF(INDEX(calc_types,1,AK$7)="CASH", H63/1200,H63/H64-1))</f>
        <v>7.5621581127105486E-4</v>
      </c>
      <c r="AL64" s="22" cm="1">
        <f t="array" ref="AL64">IF(INDEX(calc_types,1,AL$7)="INDEX",I64/I63-1,IF(INDEX(calc_types,1,AL$7)="CASH", I63/1200,I63/I64-1))</f>
        <v>3.8929203767639198E-3</v>
      </c>
      <c r="AM64" s="22" cm="1">
        <f t="array" ref="AM64">IF(INDEX(calc_types,1,AM$7)="INDEX",J64/J63-1,IF(INDEX(calc_types,1,AM$7)="CASH", J63/1200,J63/J64-1))</f>
        <v>9.2018739889494494E-3</v>
      </c>
      <c r="AN64" s="22" cm="1">
        <f t="array" ref="AN64">IF(INDEX(calc_types,1,AN$7)="INDEX",K64/K63-1,IF(INDEX(calc_types,1,AN$7)="CASH", K63/1200,K63/K64-1))</f>
        <v>2.3895776182603079E-4</v>
      </c>
      <c r="AO64" s="22" cm="1">
        <f t="array" ref="AO64">IF(INDEX(calc_types,1,AO$7)="INDEX",L64/L63-1,IF(INDEX(calc_types,1,AO$7)="CASH", L63/1200,L63/L64-1))</f>
        <v>1.1643271105066244E-3</v>
      </c>
      <c r="AP64" s="22" cm="1">
        <f t="array" ref="AP64">IF(INDEX(calc_types,1,AP$7)="INDEX",M64/M63-1,IF(INDEX(calc_types,1,AP$7)="CASH", M63/1200,M63/M64-1))</f>
        <v>4.0195811645638013E-3</v>
      </c>
      <c r="AQ64" s="22" cm="1">
        <f t="array" ref="AQ64">IF(INDEX(calc_types,1,AQ$7)="INDEX",N64/N63-1,IF(INDEX(calc_types,1,AQ$7)="CASH", N63/1200,N63/N64-1))</f>
        <v>4.3352797546512001E-3</v>
      </c>
      <c r="AR64" s="22" cm="1">
        <f t="array" ref="AR64">IF(INDEX(calc_types,1,AR$7)="INDEX",O64/O63-1,IF(INDEX(calc_types,1,AR$7)="CASH", O63/1200,O63/O64-1))</f>
        <v>4.0035767082602369E-3</v>
      </c>
      <c r="AS64" s="22" cm="1">
        <f t="array" ref="AS64">IF(INDEX(calc_types,1,AS$7)="INDEX",P64/P63-1,IF(INDEX(calc_types,1,AS$7)="CASH", P63/1200,P63/P64-1))</f>
        <v>-3.8759689922507334E-5</v>
      </c>
      <c r="AT64" s="22" cm="1">
        <f t="array" ref="AT64">IF(INDEX(calc_types,1,AT$7)="INDEX",Q64/Q63-1,IF(INDEX(calc_types,1,AT$7)="CASH", Q63/1200,Q63/Q64-1))</f>
        <v>4.5198327142359496E-4</v>
      </c>
      <c r="AU64" s="22" cm="1">
        <f t="array" ref="AU64">IF(INDEX(calc_types,1,AU$7)="INDEX",R64/R63-1,IF(INDEX(calc_types,1,AU$7)="CASH", R63/1200,R63/R64-1))</f>
        <v>3.9380711110037492E-3</v>
      </c>
      <c r="AV64" s="22" cm="1">
        <f t="array" ref="AV64">IF(INDEX(calc_types,1,AV$7)="INDEX",S64/S63-1,IF(INDEX(calc_types,1,AV$7)="CASH", S63/1200,S63/S64-1))</f>
        <v>1.547449259462419E-2</v>
      </c>
      <c r="AW64" s="22" cm="1">
        <f t="array" ref="AW64">IF(INDEX(calc_types,1,AW$7)="INDEX",T64/T63-1,IF(INDEX(calc_types,1,AW$7)="CASH", T63/1200,T63/T64-1))</f>
        <v>-3.8994800693240794E-2</v>
      </c>
      <c r="AX64" s="22" cm="1">
        <f t="array" ref="AX64">IF(INDEX(calc_types,1,AX$7)="INDEX",U64/U63-1,IF(INDEX(calc_types,1,AX$7)="CASH", U63/1200,U63/U64-1))</f>
        <v>-2.2246128275735799E-2</v>
      </c>
      <c r="AY64" s="22" cm="1">
        <f t="array" ref="AY64">IF(INDEX(calc_types,1,AY$7)="INDEX",V64/V63-1,IF(INDEX(calc_types,1,AY$7)="CASH", V63/1200,V63/V64-1))</f>
        <v>-2.934190807164061E-3</v>
      </c>
      <c r="AZ64" s="22" cm="1">
        <f t="array" ref="AZ64">IF(INDEX(calc_types,1,AZ$7)="INDEX",W64/W63-1,IF(INDEX(calc_types,1,AZ$7)="CASH", W63/1200,W63/W64-1))</f>
        <v>2.0719166666666666E-4</v>
      </c>
      <c r="BA64" s="22" cm="1">
        <f t="array" ref="BA64">IF(INDEX(calc_types,1,BA$7)="INDEX",X64/X63-1,IF(INDEX(calc_types,1,BA$7)="CASH", X63/1200,X63/X64-1))</f>
        <v>2.1883333333333333E-4</v>
      </c>
      <c r="BB64" s="22" cm="1">
        <f t="array" ref="BB64">IF(INDEX(calc_types,1,BB$7)="INDEX",Y64/Y63-1,IF(INDEX(calc_types,1,BB$7)="CASH", Y63/1200,Y63/Y64-1))</f>
        <v>4.3533333333333331E-4</v>
      </c>
      <c r="BC64" s="22" cm="1">
        <f t="array" ref="BC64">IF(INDEX(calc_types,1,BC$7)="INDEX",Z64/Z63-1,IF(INDEX(calc_types,1,BC$7)="CASH", Z63/1200,Z63/Z64-1))</f>
        <v>9.6500000000000001E-5</v>
      </c>
      <c r="BD64" s="22" cm="1">
        <f t="array" ref="BD64">IF(INDEX(calc_types,1,BD$7)="INDEX",AA64/AA63-1,IF(INDEX(calc_types,1,BD$7)="CASH", AA63/1200,AA63/AA64-1))</f>
        <v>0</v>
      </c>
      <c r="BE64" s="22" cm="1">
        <f t="array" ref="BE64">IF(INDEX(calc_types,1,BE$7)="INDEX",AB64/AB63-1,IF(INDEX(calc_types,1,BE$7)="CASH", AB63/1200,AB63/AB64-1))</f>
        <v>-1.582236404733417E-2</v>
      </c>
      <c r="BF64" s="22" cm="1">
        <f t="array" ref="BF64">IF(INDEX(calc_types,1,BF$7)="INDEX",AC64/AC63-1,IF(INDEX(calc_types,1,BF$7)="CASH", AC63/1200,AC63/AC64-1))</f>
        <v>5.956926836719223E-3</v>
      </c>
      <c r="BG64" s="22" cm="1">
        <f t="array" ref="BG64">IF(INDEX(calc_types,1,BG$7)="INDEX",AD64/AD63-1,IF(INDEX(calc_types,1,BG$7)="CASH", AD63/1200,AD63/AD64-1))</f>
        <v>-4.0490143846563242E-3</v>
      </c>
      <c r="BH64" s="23">
        <f t="shared" si="10"/>
        <v>-1.361250014067685E-3</v>
      </c>
      <c r="BI64" s="23">
        <f t="shared" si="11"/>
        <v>9.3903830030376417E-4</v>
      </c>
      <c r="BJ64" s="23">
        <f t="shared" si="12"/>
        <v>5.380560143133796E-3</v>
      </c>
      <c r="BK64" s="23">
        <f t="shared" si="13"/>
        <v>2.1801790331966728E-3</v>
      </c>
      <c r="BL64" s="23">
        <f t="shared" si="14"/>
        <v>8.4835781241222926E-3</v>
      </c>
      <c r="BM64" s="23">
        <f t="shared" si="15"/>
        <v>1.3102782330663655E-5</v>
      </c>
      <c r="BN64" s="23">
        <f t="shared" si="16"/>
        <v>3.028352299147019E-3</v>
      </c>
      <c r="BO64" s="23">
        <f t="shared" si="17"/>
        <v>7.8794961948577286E-3</v>
      </c>
      <c r="BP64" s="23">
        <f t="shared" si="18"/>
        <v>-1.1285973926550028E-3</v>
      </c>
      <c r="BQ64" s="23">
        <f t="shared" si="19"/>
        <v>-5.2337450215093483E-4</v>
      </c>
      <c r="BR64" s="23">
        <f t="shared" si="20"/>
        <v>1.8573945165983293E-3</v>
      </c>
      <c r="BS64" s="23">
        <f t="shared" si="21"/>
        <v>1.552213932744519E-3</v>
      </c>
      <c r="BT64" s="23">
        <f t="shared" si="22"/>
        <v>7.1250552887526346E-4</v>
      </c>
      <c r="BU64" s="23">
        <f t="shared" si="23"/>
        <v>-1.0068026664329285E-4</v>
      </c>
      <c r="BV64" s="23">
        <f t="shared" si="24"/>
        <v>3.129246532927797E-4</v>
      </c>
      <c r="BW64" s="23">
        <f t="shared" si="25"/>
        <v>3.5986784551488289E-3</v>
      </c>
      <c r="BX64" s="23">
        <f t="shared" si="26"/>
        <v>6.2925594225763035E-3</v>
      </c>
      <c r="BY64" s="23">
        <f t="shared" si="27"/>
        <v>-4.2209492293037693E-2</v>
      </c>
      <c r="BZ64" s="23">
        <f t="shared" si="28"/>
        <v>-2.5183053498032796E-2</v>
      </c>
      <c r="CA64" s="23">
        <f t="shared" si="29"/>
        <v>-9.3517525185305081E-3</v>
      </c>
      <c r="CB64" s="23">
        <f t="shared" si="30"/>
        <v>-1.3569370486111103E-3</v>
      </c>
      <c r="CC64" s="23">
        <f t="shared" si="31"/>
        <v>-5.4573194444444391E-4</v>
      </c>
      <c r="CD64" s="23">
        <f t="shared" si="32"/>
        <v>-1.1061118055555555E-3</v>
      </c>
      <c r="CE64" s="23">
        <f t="shared" si="33"/>
        <v>1.460458333333333E-4</v>
      </c>
      <c r="CF64" s="23">
        <f t="shared" si="34"/>
        <v>0</v>
      </c>
      <c r="CG64" s="23">
        <f t="shared" si="35"/>
        <v>-1.6071363916880559E-2</v>
      </c>
      <c r="CH64" s="23">
        <f t="shared" si="36"/>
        <v>6.7745527413364676E-3</v>
      </c>
      <c r="CI64" s="23">
        <f t="shared" si="37"/>
        <v>-3.3297993671826671E-3</v>
      </c>
    </row>
    <row r="65" spans="1:87" x14ac:dyDescent="0.2">
      <c r="A65" s="20">
        <v>56</v>
      </c>
      <c r="B65" s="21">
        <v>40329</v>
      </c>
      <c r="C65" s="20">
        <v>201.803</v>
      </c>
      <c r="D65" s="20">
        <v>1102.6610000000001</v>
      </c>
      <c r="E65" s="20">
        <v>1701.16</v>
      </c>
      <c r="F65" s="20">
        <v>1426.194</v>
      </c>
      <c r="G65" s="20">
        <v>1620.8330000000001</v>
      </c>
      <c r="H65" s="20">
        <v>141.77199999999999</v>
      </c>
      <c r="I65" s="20">
        <v>353.28500000000003</v>
      </c>
      <c r="J65" s="20">
        <v>440.01299999999998</v>
      </c>
      <c r="K65" s="20">
        <v>104.755</v>
      </c>
      <c r="L65" s="20">
        <v>616.303</v>
      </c>
      <c r="M65" s="20">
        <v>704.28700000000003</v>
      </c>
      <c r="N65" s="20">
        <v>221.63200000000001</v>
      </c>
      <c r="O65" s="20">
        <v>223.40100000000001</v>
      </c>
      <c r="P65" s="20">
        <v>103.226</v>
      </c>
      <c r="Q65" s="20">
        <v>192.63800000000001</v>
      </c>
      <c r="R65" s="20">
        <v>249.44900000000001</v>
      </c>
      <c r="S65" s="20">
        <v>1702.21</v>
      </c>
      <c r="T65" s="20">
        <v>2610.2600000000002</v>
      </c>
      <c r="U65" s="20">
        <v>5188.43</v>
      </c>
      <c r="V65" s="20">
        <v>9768.7000000000007</v>
      </c>
      <c r="W65" s="20">
        <v>0.35125000000000001</v>
      </c>
      <c r="X65" s="20">
        <v>0.1469</v>
      </c>
      <c r="Y65" s="20">
        <v>0.48630000000000001</v>
      </c>
      <c r="Z65" s="20">
        <v>5.3E-3</v>
      </c>
      <c r="AA65" s="20">
        <v>1</v>
      </c>
      <c r="AB65" s="20">
        <v>0.81259999999999999</v>
      </c>
      <c r="AC65" s="20">
        <v>0.68779999999999997</v>
      </c>
      <c r="AD65" s="20">
        <v>91.27</v>
      </c>
      <c r="AE65" s="21">
        <f t="shared" si="8"/>
        <v>40329</v>
      </c>
      <c r="AF65" s="22" cm="1">
        <f t="array" ref="AF65">IF(INDEX(calc_types,1,AF$7)="INDEX",C65/C64-1,IF(INDEX(calc_types,1,AF$7)="CASH", C64/1200,C64/C65-1))</f>
        <v>4.95778446527817E-4</v>
      </c>
      <c r="AG65" s="22" cm="1">
        <f t="array" ref="AG65">IF(INDEX(calc_types,1,AG$7)="INDEX",D65/D64-1,IF(INDEX(calc_types,1,AG$7)="CASH", D64/1200,D64/D65-1))</f>
        <v>4.5551404304242649E-3</v>
      </c>
      <c r="AH65" s="22" cm="1">
        <f t="array" ref="AH65">IF(INDEX(calc_types,1,AH$7)="INDEX",E65/E64-1,IF(INDEX(calc_types,1,AH$7)="CASH", E64/1200,E64/E65-1))</f>
        <v>1.2627786845529565E-2</v>
      </c>
      <c r="AI65" s="22" cm="1">
        <f t="array" ref="AI65">IF(INDEX(calc_types,1,AI$7)="INDEX",F65/F64-1,IF(INDEX(calc_types,1,AI$7)="CASH", F64/1200,F64/F65-1))</f>
        <v>-4.1177550867925738E-3</v>
      </c>
      <c r="AJ65" s="22" cm="1">
        <f t="array" ref="AJ65">IF(INDEX(calc_types,1,AJ$7)="INDEX",G65/G64-1,IF(INDEX(calc_types,1,AJ$7)="CASH", G64/1200,G64/G65-1))</f>
        <v>-3.8179644693293602E-3</v>
      </c>
      <c r="AK65" s="22" cm="1">
        <f t="array" ref="AK65">IF(INDEX(calc_types,1,AK$7)="INDEX",H65/H64-1,IF(INDEX(calc_types,1,AK$7)="CASH", H64/1200,H64/H65-1))</f>
        <v>1.2076185902640812E-3</v>
      </c>
      <c r="AL65" s="22" cm="1">
        <f t="array" ref="AL65">IF(INDEX(calc_types,1,AL$7)="INDEX",I65/I64-1,IF(INDEX(calc_types,1,AL$7)="CASH", I64/1200,I64/I65-1))</f>
        <v>6.5960053565832233E-3</v>
      </c>
      <c r="AM65" s="22" cm="1">
        <f t="array" ref="AM65">IF(INDEX(calc_types,1,AM$7)="INDEX",J65/J64-1,IF(INDEX(calc_types,1,AM$7)="CASH", J64/1200,J64/J65-1))</f>
        <v>1.7764084629209309E-2</v>
      </c>
      <c r="AN65" s="22" cm="1">
        <f t="array" ref="AN65">IF(INDEX(calc_types,1,AN$7)="INDEX",K65/K64-1,IF(INDEX(calc_types,1,AN$7)="CASH", K64/1200,K64/K65-1))</f>
        <v>1.0416069414980189E-3</v>
      </c>
      <c r="AO65" s="22" cm="1">
        <f t="array" ref="AO65">IF(INDEX(calc_types,1,AO$7)="INDEX",L65/L64-1,IF(INDEX(calc_types,1,AO$7)="CASH", L64/1200,L64/L65-1))</f>
        <v>6.6625940832112374E-3</v>
      </c>
      <c r="AP65" s="22" cm="1">
        <f t="array" ref="AP65">IF(INDEX(calc_types,1,AP$7)="INDEX",M65/M64-1,IF(INDEX(calc_types,1,AP$7)="CASH", M64/1200,M64/M65-1))</f>
        <v>1.5342141873725179E-2</v>
      </c>
      <c r="AQ65" s="22" cm="1">
        <f t="array" ref="AQ65">IF(INDEX(calc_types,1,AQ$7)="INDEX",N65/N64-1,IF(INDEX(calc_types,1,AQ$7)="CASH", N64/1200,N64/N65-1))</f>
        <v>-3.2475733410308738E-4</v>
      </c>
      <c r="AR65" s="22" cm="1">
        <f t="array" ref="AR65">IF(INDEX(calc_types,1,AR$7)="INDEX",O65/O64-1,IF(INDEX(calc_types,1,AR$7)="CASH", O64/1200,O64/O65-1))</f>
        <v>-1.8349280797702594E-4</v>
      </c>
      <c r="AS65" s="22" cm="1">
        <f t="array" ref="AS65">IF(INDEX(calc_types,1,AS$7)="INDEX",P65/P64-1,IF(INDEX(calc_types,1,AS$7)="CASH", P64/1200,P64/P65-1))</f>
        <v>2.90708942207063E-4</v>
      </c>
      <c r="AT65" s="22" cm="1">
        <f t="array" ref="AT65">IF(INDEX(calc_types,1,AT$7)="INDEX",Q65/Q64-1,IF(INDEX(calc_types,1,AT$7)="CASH", Q64/1200,Q64/Q65-1))</f>
        <v>3.4272895332665421E-4</v>
      </c>
      <c r="AU65" s="22" cm="1">
        <f t="array" ref="AU65">IF(INDEX(calc_types,1,AU$7)="INDEX",R65/R64-1,IF(INDEX(calc_types,1,AU$7)="CASH", R64/1200,R64/R65-1))</f>
        <v>1.5297027317839884E-3</v>
      </c>
      <c r="AV65" s="22" cm="1">
        <f t="array" ref="AV65">IF(INDEX(calc_types,1,AV$7)="INDEX",S65/S64-1,IF(INDEX(calc_types,1,AV$7)="CASH", S64/1200,S64/S65-1))</f>
        <v>-8.0487897105136597E-2</v>
      </c>
      <c r="AW65" s="22" cm="1">
        <f t="array" ref="AW65">IF(INDEX(calc_types,1,AW$7)="INDEX",T65/T64-1,IF(INDEX(calc_types,1,AW$7)="CASH", T64/1200,T64/T65-1))</f>
        <v>-7.3344078157948855E-2</v>
      </c>
      <c r="AX65" s="22" cm="1">
        <f t="array" ref="AX65">IF(INDEX(calc_types,1,AX$7)="INDEX",U65/U64-1,IF(INDEX(calc_types,1,AX$7)="CASH", U64/1200,U64/U65-1))</f>
        <v>-6.5701593109670053E-2</v>
      </c>
      <c r="AY65" s="22" cm="1">
        <f t="array" ref="AY65">IF(INDEX(calc_types,1,AY$7)="INDEX",V65/V64-1,IF(INDEX(calc_types,1,AY$7)="CASH", V64/1200,V64/V65-1))</f>
        <v>-0.11654638522618332</v>
      </c>
      <c r="AZ65" s="22" cm="1">
        <f t="array" ref="AZ65">IF(INDEX(calc_types,1,AZ$7)="INDEX",W65/W64-1,IF(INDEX(calc_types,1,AZ$7)="CASH", W64/1200,W64/W65-1))</f>
        <v>2.3333333333333336E-4</v>
      </c>
      <c r="BA65" s="22" cm="1">
        <f t="array" ref="BA65">IF(INDEX(calc_types,1,BA$7)="INDEX",X65/X64-1,IF(INDEX(calc_types,1,BA$7)="CASH", X64/1200,X64/X65-1))</f>
        <v>1.8283333333333335E-4</v>
      </c>
      <c r="BB65" s="22" cm="1">
        <f t="array" ref="BB65">IF(INDEX(calc_types,1,BB$7)="INDEX",Y65/Y64-1,IF(INDEX(calc_types,1,BB$7)="CASH", Y64/1200,Y64/Y65-1))</f>
        <v>4.2524999999999996E-4</v>
      </c>
      <c r="BC65" s="22" cm="1">
        <f t="array" ref="BC65">IF(INDEX(calc_types,1,BC$7)="INDEX",Z65/Z64-1,IF(INDEX(calc_types,1,BC$7)="CASH", Z64/1200,Z64/Z65-1))</f>
        <v>1.5416666666666668E-5</v>
      </c>
      <c r="BD65" s="22" cm="1">
        <f t="array" ref="BD65">IF(INDEX(calc_types,1,BD$7)="INDEX",AA65/AA64-1,IF(INDEX(calc_types,1,BD$7)="CASH", AA64/1200,AA64/AA65-1))</f>
        <v>0</v>
      </c>
      <c r="BE65" s="22" cm="1">
        <f t="array" ref="BE65">IF(INDEX(calc_types,1,BE$7)="INDEX",AB65/AB64-1,IF(INDEX(calc_types,1,BE$7)="CASH", AB64/1200,AB64/AB65-1))</f>
        <v>-7.4452375092296297E-2</v>
      </c>
      <c r="BF65" s="22" cm="1">
        <f t="array" ref="BF65">IF(INDEX(calc_types,1,BF$7)="INDEX",AC65/AC64-1,IF(INDEX(calc_types,1,BF$7)="CASH", AC64/1200,AC64/AC65-1))</f>
        <v>-4.8124454783367243E-2</v>
      </c>
      <c r="BG65" s="22" cm="1">
        <f t="array" ref="BG65">IF(INDEX(calc_types,1,BG$7)="INDEX",AD65/AD64-1,IF(INDEX(calc_types,1,BG$7)="CASH", AD64/1200,AD64/AD65-1))</f>
        <v>2.8267776925605226E-2</v>
      </c>
      <c r="BH65" s="23">
        <f t="shared" si="10"/>
        <v>-1.0390241390930274E-3</v>
      </c>
      <c r="BI65" s="23">
        <f t="shared" si="11"/>
        <v>2.8030673455729307E-3</v>
      </c>
      <c r="BJ65" s="23">
        <f t="shared" si="12"/>
        <v>1.0219931768889558E-2</v>
      </c>
      <c r="BK65" s="23">
        <f t="shared" si="13"/>
        <v>-6.7677516000251839E-3</v>
      </c>
      <c r="BL65" s="23">
        <f t="shared" si="14"/>
        <v>-7.1977991348814666E-3</v>
      </c>
      <c r="BM65" s="23">
        <f t="shared" si="15"/>
        <v>4.6450556132369004E-4</v>
      </c>
      <c r="BN65" s="23">
        <f t="shared" si="16"/>
        <v>5.7314372789663229E-3</v>
      </c>
      <c r="BO65" s="23">
        <f t="shared" si="17"/>
        <v>1.644170683511759E-2</v>
      </c>
      <c r="BP65" s="23">
        <f t="shared" si="18"/>
        <v>-3.2594821298301464E-4</v>
      </c>
      <c r="BQ65" s="23">
        <f t="shared" si="19"/>
        <v>4.9748924705536783E-3</v>
      </c>
      <c r="BR65" s="23">
        <f t="shared" si="20"/>
        <v>1.3179955225759706E-2</v>
      </c>
      <c r="BS65" s="23">
        <f t="shared" si="21"/>
        <v>-3.1078231560097685E-3</v>
      </c>
      <c r="BT65" s="23">
        <f t="shared" si="22"/>
        <v>-3.4745639873619994E-3</v>
      </c>
      <c r="BU65" s="23">
        <f t="shared" si="23"/>
        <v>2.2878836548627748E-4</v>
      </c>
      <c r="BV65" s="23">
        <f t="shared" si="24"/>
        <v>2.0367033519583892E-4</v>
      </c>
      <c r="BW65" s="23">
        <f t="shared" si="25"/>
        <v>1.1903100759290681E-3</v>
      </c>
      <c r="BX65" s="23">
        <f t="shared" si="26"/>
        <v>-8.9669830277184476E-2</v>
      </c>
      <c r="BY65" s="23">
        <f t="shared" si="27"/>
        <v>-7.6558769757745754E-2</v>
      </c>
      <c r="BZ65" s="23">
        <f t="shared" si="28"/>
        <v>-6.8638518331967047E-2</v>
      </c>
      <c r="CA65" s="23">
        <f t="shared" si="29"/>
        <v>-0.12296394693754976</v>
      </c>
      <c r="CB65" s="23">
        <f t="shared" si="30"/>
        <v>-1.3307953819444434E-3</v>
      </c>
      <c r="CC65" s="23">
        <f t="shared" si="31"/>
        <v>-5.8173194444444392E-4</v>
      </c>
      <c r="CD65" s="23">
        <f t="shared" si="32"/>
        <v>-1.1161951388888891E-3</v>
      </c>
      <c r="CE65" s="23">
        <f t="shared" si="33"/>
        <v>6.4962499999999973E-5</v>
      </c>
      <c r="CF65" s="23">
        <f t="shared" si="34"/>
        <v>0</v>
      </c>
      <c r="CG65" s="23">
        <f t="shared" si="35"/>
        <v>-7.470137496184269E-2</v>
      </c>
      <c r="CH65" s="23">
        <f t="shared" si="36"/>
        <v>-4.7306828878749999E-2</v>
      </c>
      <c r="CI65" s="23">
        <f t="shared" si="37"/>
        <v>2.8986991943078882E-2</v>
      </c>
    </row>
    <row r="66" spans="1:87" x14ac:dyDescent="0.2">
      <c r="A66" s="20">
        <v>57</v>
      </c>
      <c r="B66" s="21">
        <v>40359</v>
      </c>
      <c r="C66" s="20">
        <v>201.916</v>
      </c>
      <c r="D66" s="20">
        <v>1107.412</v>
      </c>
      <c r="E66" s="20">
        <v>1725.038</v>
      </c>
      <c r="F66" s="20">
        <v>1434.124</v>
      </c>
      <c r="G66" s="20">
        <v>1638.5119999999999</v>
      </c>
      <c r="H66" s="20">
        <v>141.71700000000001</v>
      </c>
      <c r="I66" s="20">
        <v>352.97800000000001</v>
      </c>
      <c r="J66" s="20">
        <v>441.83199999999999</v>
      </c>
      <c r="K66" s="20">
        <v>104.815</v>
      </c>
      <c r="L66" s="20">
        <v>618.64599999999996</v>
      </c>
      <c r="M66" s="20">
        <v>711.12199999999996</v>
      </c>
      <c r="N66" s="20">
        <v>222.191</v>
      </c>
      <c r="O66" s="20">
        <v>224.84299999999999</v>
      </c>
      <c r="P66" s="20">
        <v>103.23099999999999</v>
      </c>
      <c r="Q66" s="20">
        <v>192.721</v>
      </c>
      <c r="R66" s="20">
        <v>250.24700000000001</v>
      </c>
      <c r="S66" s="20">
        <v>1612.32</v>
      </c>
      <c r="T66" s="20">
        <v>2573.3200000000002</v>
      </c>
      <c r="U66" s="20">
        <v>4916.87</v>
      </c>
      <c r="V66" s="20">
        <v>9382.64</v>
      </c>
      <c r="W66" s="20">
        <v>0.34844000000000003</v>
      </c>
      <c r="X66" s="20">
        <v>0.3624</v>
      </c>
      <c r="Y66" s="20">
        <v>0.57030000000000003</v>
      </c>
      <c r="Z66" s="20">
        <v>-3.1300000000000001E-2</v>
      </c>
      <c r="AA66" s="20">
        <v>1</v>
      </c>
      <c r="AB66" s="20">
        <v>0.81720000000000004</v>
      </c>
      <c r="AC66" s="20">
        <v>0.66910000000000003</v>
      </c>
      <c r="AD66" s="20">
        <v>88.43</v>
      </c>
      <c r="AE66" s="21">
        <f t="shared" si="8"/>
        <v>40359</v>
      </c>
      <c r="AF66" s="22" cm="1">
        <f t="array" ref="AF66">IF(INDEX(calc_types,1,AF$7)="INDEX",C66/C65-1,IF(INDEX(calc_types,1,AF$7)="CASH", C65/1200,C65/C66-1))</f>
        <v>5.5995203242775737E-4</v>
      </c>
      <c r="AG66" s="22" cm="1">
        <f t="array" ref="AG66">IF(INDEX(calc_types,1,AG$7)="INDEX",D66/D65-1,IF(INDEX(calc_types,1,AG$7)="CASH", D65/1200,D65/D66-1))</f>
        <v>4.3086678498649444E-3</v>
      </c>
      <c r="AH66" s="22" cm="1">
        <f t="array" ref="AH66">IF(INDEX(calc_types,1,AH$7)="INDEX",E66/E65-1,IF(INDEX(calc_types,1,AH$7)="CASH", E65/1200,E65/E66-1))</f>
        <v>1.4036304639187369E-2</v>
      </c>
      <c r="AI66" s="22" cm="1">
        <f t="array" ref="AI66">IF(INDEX(calc_types,1,AI$7)="INDEX",F66/F65-1,IF(INDEX(calc_types,1,AI$7)="CASH", F65/1200,F65/F66-1))</f>
        <v>5.5602533736645032E-3</v>
      </c>
      <c r="AJ66" s="22" cm="1">
        <f t="array" ref="AJ66">IF(INDEX(calc_types,1,AJ$7)="INDEX",G66/G65-1,IF(INDEX(calc_types,1,AJ$7)="CASH", G65/1200,G65/G66-1))</f>
        <v>1.090735442824764E-2</v>
      </c>
      <c r="AK66" s="22" cm="1">
        <f t="array" ref="AK66">IF(INDEX(calc_types,1,AK$7)="INDEX",H66/H65-1,IF(INDEX(calc_types,1,AK$7)="CASH", H65/1200,H65/H66-1))</f>
        <v>-3.8794684422860382E-4</v>
      </c>
      <c r="AL66" s="22" cm="1">
        <f t="array" ref="AL66">IF(INDEX(calc_types,1,AL$7)="INDEX",I66/I65-1,IF(INDEX(calc_types,1,AL$7)="CASH", I65/1200,I65/I66-1))</f>
        <v>-8.6898679536351331E-4</v>
      </c>
      <c r="AM66" s="22" cm="1">
        <f t="array" ref="AM66">IF(INDEX(calc_types,1,AM$7)="INDEX",J66/J65-1,IF(INDEX(calc_types,1,AM$7)="CASH", J65/1200,J65/J66-1))</f>
        <v>4.1339687691046567E-3</v>
      </c>
      <c r="AN66" s="22" cm="1">
        <f t="array" ref="AN66">IF(INDEX(calc_types,1,AN$7)="INDEX",K66/K65-1,IF(INDEX(calc_types,1,AN$7)="CASH", K65/1200,K65/K66-1))</f>
        <v>5.727650231492909E-4</v>
      </c>
      <c r="AO66" s="22" cm="1">
        <f t="array" ref="AO66">IF(INDEX(calc_types,1,AO$7)="INDEX",L66/L65-1,IF(INDEX(calc_types,1,AO$7)="CASH", L65/1200,L65/L66-1))</f>
        <v>3.8017014358195933E-3</v>
      </c>
      <c r="AP66" s="22" cm="1">
        <f t="array" ref="AP66">IF(INDEX(calc_types,1,AP$7)="INDEX",M66/M65-1,IF(INDEX(calc_types,1,AP$7)="CASH", M65/1200,M65/M66-1))</f>
        <v>9.7048504373926647E-3</v>
      </c>
      <c r="AQ66" s="22" cm="1">
        <f t="array" ref="AQ66">IF(INDEX(calc_types,1,AQ$7)="INDEX",N66/N65-1,IF(INDEX(calc_types,1,AQ$7)="CASH", N65/1200,N65/N66-1))</f>
        <v>2.5221989604389261E-3</v>
      </c>
      <c r="AR66" s="22" cm="1">
        <f t="array" ref="AR66">IF(INDEX(calc_types,1,AR$7)="INDEX",O66/O65-1,IF(INDEX(calc_types,1,AR$7)="CASH", O65/1200,O65/O66-1))</f>
        <v>6.4547607217513292E-3</v>
      </c>
      <c r="AS66" s="22" cm="1">
        <f t="array" ref="AS66">IF(INDEX(calc_types,1,AS$7)="INDEX",P66/P65-1,IF(INDEX(calc_types,1,AS$7)="CASH", P65/1200,P65/P66-1))</f>
        <v>4.8437409179813429E-5</v>
      </c>
      <c r="AT66" s="22" cm="1">
        <f t="array" ref="AT66">IF(INDEX(calc_types,1,AT$7)="INDEX",Q66/Q65-1,IF(INDEX(calc_types,1,AT$7)="CASH", Q65/1200,Q65/Q66-1))</f>
        <v>4.3085995494140938E-4</v>
      </c>
      <c r="AU66" s="22" cm="1">
        <f t="array" ref="AU66">IF(INDEX(calc_types,1,AU$7)="INDEX",R66/R65-1,IF(INDEX(calc_types,1,AU$7)="CASH", R65/1200,R65/R66-1))</f>
        <v>3.1990507077599428E-3</v>
      </c>
      <c r="AV66" s="22" cm="1">
        <f t="array" ref="AV66">IF(INDEX(calc_types,1,AV$7)="INDEX",S66/S65-1,IF(INDEX(calc_types,1,AV$7)="CASH", S65/1200,S65/S66-1))</f>
        <v>-5.280782042168719E-2</v>
      </c>
      <c r="AW66" s="22" cm="1">
        <f t="array" ref="AW66">IF(INDEX(calc_types,1,AW$7)="INDEX",T66/T65-1,IF(INDEX(calc_types,1,AW$7)="CASH", T65/1200,T65/T66-1))</f>
        <v>-1.4151846942450197E-2</v>
      </c>
      <c r="AX66" s="22" cm="1">
        <f t="array" ref="AX66">IF(INDEX(calc_types,1,AX$7)="INDEX",U66/U65-1,IF(INDEX(calc_types,1,AX$7)="CASH", U65/1200,U65/U66-1))</f>
        <v>-5.233953238262834E-2</v>
      </c>
      <c r="AY66" s="22" cm="1">
        <f t="array" ref="AY66">IF(INDEX(calc_types,1,AY$7)="INDEX",V66/V65-1,IF(INDEX(calc_types,1,AY$7)="CASH", V65/1200,V65/V66-1))</f>
        <v>-3.9520099910940187E-2</v>
      </c>
      <c r="AZ66" s="22" cm="1">
        <f t="array" ref="AZ66">IF(INDEX(calc_types,1,AZ$7)="INDEX",W66/W65-1,IF(INDEX(calc_types,1,AZ$7)="CASH", W65/1200,W65/W66-1))</f>
        <v>2.9270833333333335E-4</v>
      </c>
      <c r="BA66" s="22" cm="1">
        <f t="array" ref="BA66">IF(INDEX(calc_types,1,BA$7)="INDEX",X66/X65-1,IF(INDEX(calc_types,1,BA$7)="CASH", X65/1200,X65/X66-1))</f>
        <v>1.2241666666666667E-4</v>
      </c>
      <c r="BB66" s="22" cm="1">
        <f t="array" ref="BB66">IF(INDEX(calc_types,1,BB$7)="INDEX",Y66/Y65-1,IF(INDEX(calc_types,1,BB$7)="CASH", Y65/1200,Y65/Y66-1))</f>
        <v>4.0525000000000001E-4</v>
      </c>
      <c r="BC66" s="22" cm="1">
        <f t="array" ref="BC66">IF(INDEX(calc_types,1,BC$7)="INDEX",Z66/Z65-1,IF(INDEX(calc_types,1,BC$7)="CASH", Z65/1200,Z65/Z66-1))</f>
        <v>4.416666666666667E-6</v>
      </c>
      <c r="BD66" s="22" cm="1">
        <f t="array" ref="BD66">IF(INDEX(calc_types,1,BD$7)="INDEX",AA66/AA65-1,IF(INDEX(calc_types,1,BD$7)="CASH", AA65/1200,AA65/AA66-1))</f>
        <v>0</v>
      </c>
      <c r="BE66" s="22" cm="1">
        <f t="array" ref="BE66">IF(INDEX(calc_types,1,BE$7)="INDEX",AB66/AB65-1,IF(INDEX(calc_types,1,BE$7)="CASH", AB65/1200,AB65/AB66-1))</f>
        <v>-5.6289769946158419E-3</v>
      </c>
      <c r="BF66" s="22" cm="1">
        <f t="array" ref="BF66">IF(INDEX(calc_types,1,BF$7)="INDEX",AC66/AC65-1,IF(INDEX(calc_types,1,BF$7)="CASH", AC65/1200,AC65/AC66-1))</f>
        <v>2.7947989837094456E-2</v>
      </c>
      <c r="BG66" s="22" cm="1">
        <f t="array" ref="BG66">IF(INDEX(calc_types,1,BG$7)="INDEX",AD66/AD65-1,IF(INDEX(calc_types,1,BG$7)="CASH", AD65/1200,AD65/AD66-1))</f>
        <v>3.2115797806174351E-2</v>
      </c>
      <c r="BH66" s="23">
        <f t="shared" si="10"/>
        <v>-9.7485055319308702E-4</v>
      </c>
      <c r="BI66" s="23">
        <f t="shared" si="11"/>
        <v>2.5565947650136103E-3</v>
      </c>
      <c r="BJ66" s="23">
        <f t="shared" si="12"/>
        <v>1.1628449562547362E-2</v>
      </c>
      <c r="BK66" s="23">
        <f t="shared" si="13"/>
        <v>2.9102568604318932E-3</v>
      </c>
      <c r="BL66" s="23">
        <f t="shared" si="14"/>
        <v>7.5275197626955333E-3</v>
      </c>
      <c r="BM66" s="23">
        <f t="shared" si="15"/>
        <v>-1.131059873168995E-3</v>
      </c>
      <c r="BN66" s="23">
        <f t="shared" si="16"/>
        <v>-1.7335548729804141E-3</v>
      </c>
      <c r="BO66" s="23">
        <f t="shared" si="17"/>
        <v>2.8115909750129359E-3</v>
      </c>
      <c r="BP66" s="23">
        <f t="shared" si="18"/>
        <v>-7.9479013133174265E-4</v>
      </c>
      <c r="BQ66" s="23">
        <f t="shared" si="19"/>
        <v>2.1139998231620343E-3</v>
      </c>
      <c r="BR66" s="23">
        <f t="shared" si="20"/>
        <v>7.5426637894271927E-3</v>
      </c>
      <c r="BS66" s="23">
        <f t="shared" si="21"/>
        <v>-2.6086686146775499E-4</v>
      </c>
      <c r="BT66" s="23">
        <f t="shared" si="22"/>
        <v>3.1636895423663557E-3</v>
      </c>
      <c r="BU66" s="23">
        <f t="shared" si="23"/>
        <v>-1.3483167540972082E-5</v>
      </c>
      <c r="BV66" s="23">
        <f t="shared" si="24"/>
        <v>2.9180133681059412E-4</v>
      </c>
      <c r="BW66" s="23">
        <f t="shared" si="25"/>
        <v>2.8596580519050225E-3</v>
      </c>
      <c r="BX66" s="23">
        <f t="shared" si="26"/>
        <v>-6.1989753593735077E-2</v>
      </c>
      <c r="BY66" s="23">
        <f t="shared" si="27"/>
        <v>-1.7366538542247095E-2</v>
      </c>
      <c r="BZ66" s="23">
        <f t="shared" si="28"/>
        <v>-5.527645760492534E-2</v>
      </c>
      <c r="CA66" s="23">
        <f t="shared" si="29"/>
        <v>-4.5937661622306634E-2</v>
      </c>
      <c r="CB66" s="23">
        <f t="shared" si="30"/>
        <v>-1.2714203819444434E-3</v>
      </c>
      <c r="CC66" s="23">
        <f t="shared" si="31"/>
        <v>-6.4214861111111065E-4</v>
      </c>
      <c r="CD66" s="23">
        <f t="shared" si="32"/>
        <v>-1.1361951388888889E-3</v>
      </c>
      <c r="CE66" s="23">
        <f t="shared" si="33"/>
        <v>5.396249999999997E-5</v>
      </c>
      <c r="CF66" s="23">
        <f t="shared" si="34"/>
        <v>0</v>
      </c>
      <c r="CG66" s="23">
        <f t="shared" si="35"/>
        <v>-5.8779768641622314E-3</v>
      </c>
      <c r="CH66" s="23">
        <f t="shared" si="36"/>
        <v>2.87656157417117E-2</v>
      </c>
      <c r="CI66" s="23">
        <f t="shared" si="37"/>
        <v>3.2835012823648008E-2</v>
      </c>
    </row>
    <row r="67" spans="1:87" x14ac:dyDescent="0.2">
      <c r="A67" s="20">
        <v>58</v>
      </c>
      <c r="B67" s="21">
        <v>40390</v>
      </c>
      <c r="C67" s="20">
        <v>201.97800000000001</v>
      </c>
      <c r="D67" s="20">
        <v>1110.2929999999999</v>
      </c>
      <c r="E67" s="20">
        <v>1744.202</v>
      </c>
      <c r="F67" s="20">
        <v>1448.153</v>
      </c>
      <c r="G67" s="20">
        <v>1669.5889999999999</v>
      </c>
      <c r="H67" s="20">
        <v>141.71899999999999</v>
      </c>
      <c r="I67" s="20">
        <v>352.024</v>
      </c>
      <c r="J67" s="20">
        <v>438.90600000000001</v>
      </c>
      <c r="K67" s="20">
        <v>104.83799999999999</v>
      </c>
      <c r="L67" s="20">
        <v>618.904</v>
      </c>
      <c r="M67" s="20">
        <v>712.15800000000002</v>
      </c>
      <c r="N67" s="20">
        <v>223.26300000000001</v>
      </c>
      <c r="O67" s="20">
        <v>227.18</v>
      </c>
      <c r="P67" s="20">
        <v>103.247</v>
      </c>
      <c r="Q67" s="20">
        <v>192.768</v>
      </c>
      <c r="R67" s="20">
        <v>250.316</v>
      </c>
      <c r="S67" s="20">
        <v>1724.66</v>
      </c>
      <c r="T67" s="20">
        <v>2742.14</v>
      </c>
      <c r="U67" s="20">
        <v>5258.02</v>
      </c>
      <c r="V67" s="20">
        <v>9537.2999999999993</v>
      </c>
      <c r="W67" s="20">
        <v>0.30499999999999999</v>
      </c>
      <c r="X67" s="20">
        <v>0.47370000000000001</v>
      </c>
      <c r="Y67" s="20">
        <v>0.63280000000000003</v>
      </c>
      <c r="Z67" s="20">
        <v>0.15939999999999999</v>
      </c>
      <c r="AA67" s="20">
        <v>1</v>
      </c>
      <c r="AB67" s="20">
        <v>0.76619999999999999</v>
      </c>
      <c r="AC67" s="20">
        <v>0.63729999999999998</v>
      </c>
      <c r="AD67" s="20">
        <v>86.47</v>
      </c>
      <c r="AE67" s="21">
        <f t="shared" si="8"/>
        <v>40390</v>
      </c>
      <c r="AF67" s="22" cm="1">
        <f t="array" ref="AF67">IF(INDEX(calc_types,1,AF$7)="INDEX",C67/C66-1,IF(INDEX(calc_types,1,AF$7)="CASH", C66/1200,C66/C67-1))</f>
        <v>3.0705838071276581E-4</v>
      </c>
      <c r="AG67" s="22" cm="1">
        <f t="array" ref="AG67">IF(INDEX(calc_types,1,AG$7)="INDEX",D67/D66-1,IF(INDEX(calc_types,1,AG$7)="CASH", D66/1200,D66/D67-1))</f>
        <v>2.6015611172713893E-3</v>
      </c>
      <c r="AH67" s="22" cm="1">
        <f t="array" ref="AH67">IF(INDEX(calc_types,1,AH$7)="INDEX",E67/E66-1,IF(INDEX(calc_types,1,AH$7)="CASH", E66/1200,E66/E67-1))</f>
        <v>1.1109320490331198E-2</v>
      </c>
      <c r="AI67" s="22" cm="1">
        <f t="array" ref="AI67">IF(INDEX(calc_types,1,AI$7)="INDEX",F67/F66-1,IF(INDEX(calc_types,1,AI$7)="CASH", F66/1200,F66/F67-1))</f>
        <v>9.7822782409331399E-3</v>
      </c>
      <c r="AJ67" s="22" cm="1">
        <f t="array" ref="AJ67">IF(INDEX(calc_types,1,AJ$7)="INDEX",G67/G66-1,IF(INDEX(calc_types,1,AJ$7)="CASH", G66/1200,G66/G67-1))</f>
        <v>1.896659896296149E-2</v>
      </c>
      <c r="AK67" s="22" cm="1">
        <f t="array" ref="AK67">IF(INDEX(calc_types,1,AK$7)="INDEX",H67/H66-1,IF(INDEX(calc_types,1,AK$7)="CASH", H66/1200,H66/H67-1))</f>
        <v>1.4112632923168889E-5</v>
      </c>
      <c r="AL67" s="22" cm="1">
        <f t="array" ref="AL67">IF(INDEX(calc_types,1,AL$7)="INDEX",I67/I66-1,IF(INDEX(calc_types,1,AL$7)="CASH", I66/1200,I66/I67-1))</f>
        <v>-2.7027180164203024E-3</v>
      </c>
      <c r="AM67" s="22" cm="1">
        <f t="array" ref="AM67">IF(INDEX(calc_types,1,AM$7)="INDEX",J67/J66-1,IF(INDEX(calc_types,1,AM$7)="CASH", J66/1200,J66/J67-1))</f>
        <v>-6.6224266236940554E-3</v>
      </c>
      <c r="AN67" s="22" cm="1">
        <f t="array" ref="AN67">IF(INDEX(calc_types,1,AN$7)="INDEX",K67/K66-1,IF(INDEX(calc_types,1,AN$7)="CASH", K66/1200,K66/K67-1))</f>
        <v>2.1943424128223477E-4</v>
      </c>
      <c r="AO67" s="22" cm="1">
        <f t="array" ref="AO67">IF(INDEX(calc_types,1,AO$7)="INDEX",L67/L66-1,IF(INDEX(calc_types,1,AO$7)="CASH", L66/1200,L66/L67-1))</f>
        <v>4.1703979335516728E-4</v>
      </c>
      <c r="AP67" s="22" cm="1">
        <f t="array" ref="AP67">IF(INDEX(calc_types,1,AP$7)="INDEX",M67/M66-1,IF(INDEX(calc_types,1,AP$7)="CASH", M66/1200,M66/M67-1))</f>
        <v>1.4568526919431779E-3</v>
      </c>
      <c r="AQ67" s="22" cm="1">
        <f t="array" ref="AQ67">IF(INDEX(calc_types,1,AQ$7)="INDEX",N67/N66-1,IF(INDEX(calc_types,1,AQ$7)="CASH", N66/1200,N66/N67-1))</f>
        <v>4.824677867240279E-3</v>
      </c>
      <c r="AR67" s="22" cm="1">
        <f t="array" ref="AR67">IF(INDEX(calc_types,1,AR$7)="INDEX",O67/O66-1,IF(INDEX(calc_types,1,AR$7)="CASH", O66/1200,O66/O67-1))</f>
        <v>1.0393919312587041E-2</v>
      </c>
      <c r="AS67" s="22" cm="1">
        <f t="array" ref="AS67">IF(INDEX(calc_types,1,AS$7)="INDEX",P67/P66-1,IF(INDEX(calc_types,1,AS$7)="CASH", P66/1200,P66/P67-1))</f>
        <v>1.5499220195480667E-4</v>
      </c>
      <c r="AT67" s="22" cm="1">
        <f t="array" ref="AT67">IF(INDEX(calc_types,1,AT$7)="INDEX",Q67/Q66-1,IF(INDEX(calc_types,1,AT$7)="CASH", Q66/1200,Q66/Q67-1))</f>
        <v>2.4387586199736688E-4</v>
      </c>
      <c r="AU67" s="22" cm="1">
        <f t="array" ref="AU67">IF(INDEX(calc_types,1,AU$7)="INDEX",R67/R66-1,IF(INDEX(calc_types,1,AU$7)="CASH", R66/1200,R66/R67-1))</f>
        <v>2.7572758114979834E-4</v>
      </c>
      <c r="AV67" s="22" cm="1">
        <f t="array" ref="AV67">IF(INDEX(calc_types,1,AV$7)="INDEX",S67/S66-1,IF(INDEX(calc_types,1,AV$7)="CASH", S66/1200,S66/S67-1))</f>
        <v>6.9675994839734079E-2</v>
      </c>
      <c r="AW67" s="22" cm="1">
        <f t="array" ref="AW67">IF(INDEX(calc_types,1,AW$7)="INDEX",T67/T66-1,IF(INDEX(calc_types,1,AW$7)="CASH", T66/1200,T66/T67-1))</f>
        <v>6.560396685993175E-2</v>
      </c>
      <c r="AX67" s="22" cm="1">
        <f t="array" ref="AX67">IF(INDEX(calc_types,1,AX$7)="INDEX",U67/U66-1,IF(INDEX(calc_types,1,AX$7)="CASH", U66/1200,U66/U67-1))</f>
        <v>6.9383571255697385E-2</v>
      </c>
      <c r="AY67" s="22" cm="1">
        <f t="array" ref="AY67">IF(INDEX(calc_types,1,AY$7)="INDEX",V67/V66-1,IF(INDEX(calc_types,1,AY$7)="CASH", V66/1200,V66/V67-1))</f>
        <v>1.6483633604188253E-2</v>
      </c>
      <c r="AZ67" s="22" cm="1">
        <f t="array" ref="AZ67">IF(INDEX(calc_types,1,AZ$7)="INDEX",W67/W66-1,IF(INDEX(calc_types,1,AZ$7)="CASH", W66/1200,W66/W67-1))</f>
        <v>2.9036666666666671E-4</v>
      </c>
      <c r="BA67" s="22" cm="1">
        <f t="array" ref="BA67">IF(INDEX(calc_types,1,BA$7)="INDEX",X67/X66-1,IF(INDEX(calc_types,1,BA$7)="CASH", X66/1200,X66/X67-1))</f>
        <v>3.0200000000000002E-4</v>
      </c>
      <c r="BB67" s="22" cm="1">
        <f t="array" ref="BB67">IF(INDEX(calc_types,1,BB$7)="INDEX",Y67/Y66-1,IF(INDEX(calc_types,1,BB$7)="CASH", Y66/1200,Y66/Y67-1))</f>
        <v>4.7525000000000003E-4</v>
      </c>
      <c r="BC67" s="22" cm="1">
        <f t="array" ref="BC67">IF(INDEX(calc_types,1,BC$7)="INDEX",Z67/Z66-1,IF(INDEX(calc_types,1,BC$7)="CASH", Z66/1200,Z66/Z67-1))</f>
        <v>-2.6083333333333335E-5</v>
      </c>
      <c r="BD67" s="22" cm="1">
        <f t="array" ref="BD67">IF(INDEX(calc_types,1,BD$7)="INDEX",AA67/AA66-1,IF(INDEX(calc_types,1,BD$7)="CASH", AA66/1200,AA66/AA67-1))</f>
        <v>0</v>
      </c>
      <c r="BE67" s="22" cm="1">
        <f t="array" ref="BE67">IF(INDEX(calc_types,1,BE$7)="INDEX",AB67/AB66-1,IF(INDEX(calc_types,1,BE$7)="CASH", AB66/1200,AB66/AB67-1))</f>
        <v>6.6562255285826266E-2</v>
      </c>
      <c r="BF67" s="22" cm="1">
        <f t="array" ref="BF67">IF(INDEX(calc_types,1,BF$7)="INDEX",AC67/AC66-1,IF(INDEX(calc_types,1,BF$7)="CASH", AC66/1200,AC66/AC67-1))</f>
        <v>4.9898007217950902E-2</v>
      </c>
      <c r="BG67" s="22" cm="1">
        <f t="array" ref="BG67">IF(INDEX(calc_types,1,BG$7)="INDEX",AD67/AD66-1,IF(INDEX(calc_types,1,BG$7)="CASH", AD66/1200,AD66/AD67-1))</f>
        <v>2.2666820862726977E-2</v>
      </c>
      <c r="BH67" s="23">
        <f t="shared" si="10"/>
        <v>-1.2277442049080786E-3</v>
      </c>
      <c r="BI67" s="23">
        <f t="shared" si="11"/>
        <v>8.4948803242005516E-4</v>
      </c>
      <c r="BJ67" s="23">
        <f t="shared" si="12"/>
        <v>8.7014654136911909E-3</v>
      </c>
      <c r="BK67" s="23">
        <f t="shared" si="13"/>
        <v>7.1322817277005299E-3</v>
      </c>
      <c r="BL67" s="23">
        <f t="shared" si="14"/>
        <v>1.5586764297409383E-2</v>
      </c>
      <c r="BM67" s="23">
        <f t="shared" si="15"/>
        <v>-7.2900039601722232E-4</v>
      </c>
      <c r="BN67" s="23">
        <f t="shared" si="16"/>
        <v>-3.5672860940372032E-3</v>
      </c>
      <c r="BO67" s="23">
        <f t="shared" si="17"/>
        <v>-7.9448044177857762E-3</v>
      </c>
      <c r="BP67" s="23">
        <f t="shared" si="18"/>
        <v>-1.1481209131987988E-3</v>
      </c>
      <c r="BQ67" s="23">
        <f t="shared" si="19"/>
        <v>-1.270661819302392E-3</v>
      </c>
      <c r="BR67" s="23">
        <f t="shared" si="20"/>
        <v>-7.0533395602229414E-4</v>
      </c>
      <c r="BS67" s="23">
        <f t="shared" si="21"/>
        <v>2.0416120453335979E-3</v>
      </c>
      <c r="BT67" s="23">
        <f t="shared" si="22"/>
        <v>7.1028481332020676E-3</v>
      </c>
      <c r="BU67" s="23">
        <f t="shared" si="23"/>
        <v>9.3071625234021163E-5</v>
      </c>
      <c r="BV67" s="23">
        <f t="shared" si="24"/>
        <v>1.048172438665516E-4</v>
      </c>
      <c r="BW67" s="23">
        <f t="shared" si="25"/>
        <v>-6.3665074705121993E-5</v>
      </c>
      <c r="BX67" s="23">
        <f t="shared" si="26"/>
        <v>6.0494061667686193E-2</v>
      </c>
      <c r="BY67" s="23">
        <f t="shared" si="27"/>
        <v>6.2389275260134852E-2</v>
      </c>
      <c r="BZ67" s="23">
        <f t="shared" si="28"/>
        <v>6.6446646033400392E-2</v>
      </c>
      <c r="CA67" s="23">
        <f t="shared" si="29"/>
        <v>1.0066071892821805E-2</v>
      </c>
      <c r="CB67" s="23">
        <f t="shared" si="30"/>
        <v>-1.27376204861111E-3</v>
      </c>
      <c r="CC67" s="23">
        <f t="shared" si="31"/>
        <v>-4.6256527777777725E-4</v>
      </c>
      <c r="CD67" s="23">
        <f t="shared" si="32"/>
        <v>-1.0661951388888889E-3</v>
      </c>
      <c r="CE67" s="23">
        <f t="shared" si="33"/>
        <v>2.3462499999999967E-5</v>
      </c>
      <c r="CF67" s="23">
        <f t="shared" si="34"/>
        <v>0</v>
      </c>
      <c r="CG67" s="23">
        <f t="shared" si="35"/>
        <v>6.6313255416279873E-2</v>
      </c>
      <c r="CH67" s="23">
        <f t="shared" si="36"/>
        <v>5.0715633122568146E-2</v>
      </c>
      <c r="CI67" s="23">
        <f t="shared" si="37"/>
        <v>2.3386035880200634E-2</v>
      </c>
    </row>
    <row r="68" spans="1:87" x14ac:dyDescent="0.2">
      <c r="A68" s="20">
        <v>59</v>
      </c>
      <c r="B68" s="21">
        <v>40421</v>
      </c>
      <c r="C68" s="20">
        <v>202.06299999999999</v>
      </c>
      <c r="D68" s="20">
        <v>1112.422</v>
      </c>
      <c r="E68" s="20">
        <v>1759.9680000000001</v>
      </c>
      <c r="F68" s="20">
        <v>1455.117</v>
      </c>
      <c r="G68" s="20">
        <v>1687.576</v>
      </c>
      <c r="H68" s="20">
        <v>141.84</v>
      </c>
      <c r="I68" s="20">
        <v>353.79</v>
      </c>
      <c r="J68" s="20">
        <v>446.286</v>
      </c>
      <c r="K68" s="20">
        <v>104.917</v>
      </c>
      <c r="L68" s="20">
        <v>622.14700000000005</v>
      </c>
      <c r="M68" s="20">
        <v>724.44600000000003</v>
      </c>
      <c r="N68" s="20">
        <v>224.83500000000001</v>
      </c>
      <c r="O68" s="20">
        <v>231.899</v>
      </c>
      <c r="P68" s="20">
        <v>103.26900000000001</v>
      </c>
      <c r="Q68" s="20">
        <v>192.893</v>
      </c>
      <c r="R68" s="20">
        <v>251.017</v>
      </c>
      <c r="S68" s="20">
        <v>1645.61</v>
      </c>
      <c r="T68" s="20">
        <v>2622.95</v>
      </c>
      <c r="U68" s="20">
        <v>5225.22</v>
      </c>
      <c r="V68" s="20">
        <v>8824.06</v>
      </c>
      <c r="W68" s="20">
        <v>0.25780999999999998</v>
      </c>
      <c r="X68" s="20">
        <v>0.34</v>
      </c>
      <c r="Y68" s="20">
        <v>0.5504</v>
      </c>
      <c r="Z68" s="20">
        <v>-7.1999999999999995E-2</v>
      </c>
      <c r="AA68" s="20">
        <v>1</v>
      </c>
      <c r="AB68" s="20">
        <v>0.78869999999999996</v>
      </c>
      <c r="AC68" s="20">
        <v>0.65149999999999997</v>
      </c>
      <c r="AD68" s="20">
        <v>84.2</v>
      </c>
      <c r="AE68" s="21">
        <f t="shared" si="8"/>
        <v>40421</v>
      </c>
      <c r="AF68" s="22" cm="1">
        <f t="array" ref="AF68">IF(INDEX(calc_types,1,AF$7)="INDEX",C68/C67-1,IF(INDEX(calc_types,1,AF$7)="CASH", C67/1200,C67/C68-1))</f>
        <v>4.2083791303992868E-4</v>
      </c>
      <c r="AG68" s="22" cm="1">
        <f t="array" ref="AG68">IF(INDEX(calc_types,1,AG$7)="INDEX",D68/D67-1,IF(INDEX(calc_types,1,AG$7)="CASH", D67/1200,D67/D68-1))</f>
        <v>1.9175118639855881E-3</v>
      </c>
      <c r="AH68" s="22" cm="1">
        <f t="array" ref="AH68">IF(INDEX(calc_types,1,AH$7)="INDEX",E68/E67-1,IF(INDEX(calc_types,1,AH$7)="CASH", E67/1200,E67/E68-1))</f>
        <v>9.0390906557842321E-3</v>
      </c>
      <c r="AI68" s="22" cm="1">
        <f t="array" ref="AI68">IF(INDEX(calc_types,1,AI$7)="INDEX",F68/F67-1,IF(INDEX(calc_types,1,AI$7)="CASH", F67/1200,F67/F68-1))</f>
        <v>4.8088841441478181E-3</v>
      </c>
      <c r="AJ68" s="22" cm="1">
        <f t="array" ref="AJ68">IF(INDEX(calc_types,1,AJ$7)="INDEX",G68/G67-1,IF(INDEX(calc_types,1,AJ$7)="CASH", G67/1200,G67/G68-1))</f>
        <v>1.0773310078109111E-2</v>
      </c>
      <c r="AK68" s="22" cm="1">
        <f t="array" ref="AK68">IF(INDEX(calc_types,1,AK$7)="INDEX",H68/H67-1,IF(INDEX(calc_types,1,AK$7)="CASH", H67/1200,H67/H68-1))</f>
        <v>8.5380224246578429E-4</v>
      </c>
      <c r="AL68" s="22" cm="1">
        <f t="array" ref="AL68">IF(INDEX(calc_types,1,AL$7)="INDEX",I68/I67-1,IF(INDEX(calc_types,1,AL$7)="CASH", I67/1200,I67/I68-1))</f>
        <v>5.0167034065859983E-3</v>
      </c>
      <c r="AM68" s="22" cm="1">
        <f t="array" ref="AM68">IF(INDEX(calc_types,1,AM$7)="INDEX",J68/J67-1,IF(INDEX(calc_types,1,AM$7)="CASH", J67/1200,J67/J68-1))</f>
        <v>1.6814534319421481E-2</v>
      </c>
      <c r="AN68" s="22" cm="1">
        <f t="array" ref="AN68">IF(INDEX(calc_types,1,AN$7)="INDEX",K68/K67-1,IF(INDEX(calc_types,1,AN$7)="CASH", K67/1200,K67/K68-1))</f>
        <v>7.5354356244883292E-4</v>
      </c>
      <c r="AO68" s="22" cm="1">
        <f t="array" ref="AO68">IF(INDEX(calc_types,1,AO$7)="INDEX",L68/L67-1,IF(INDEX(calc_types,1,AO$7)="CASH", L67/1200,L67/L68-1))</f>
        <v>5.2399079663405512E-3</v>
      </c>
      <c r="AP68" s="22" cm="1">
        <f t="array" ref="AP68">IF(INDEX(calc_types,1,AP$7)="INDEX",M68/M67-1,IF(INDEX(calc_types,1,AP$7)="CASH", M67/1200,M67/M68-1))</f>
        <v>1.7254597996511967E-2</v>
      </c>
      <c r="AQ68" s="22" cm="1">
        <f t="array" ref="AQ68">IF(INDEX(calc_types,1,AQ$7)="INDEX",N68/N67-1,IF(INDEX(calc_types,1,AQ$7)="CASH", N67/1200,N67/N68-1))</f>
        <v>7.0410233670603617E-3</v>
      </c>
      <c r="AR68" s="22" cm="1">
        <f t="array" ref="AR68">IF(INDEX(calc_types,1,AR$7)="INDEX",O68/O67-1,IF(INDEX(calc_types,1,AR$7)="CASH", O67/1200,O67/O68-1))</f>
        <v>2.0772075006602719E-2</v>
      </c>
      <c r="AS68" s="22" cm="1">
        <f t="array" ref="AS68">IF(INDEX(calc_types,1,AS$7)="INDEX",P68/P67-1,IF(INDEX(calc_types,1,AS$7)="CASH", P67/1200,P67/P68-1))</f>
        <v>2.1308125175556469E-4</v>
      </c>
      <c r="AT68" s="22" cm="1">
        <f t="array" ref="AT68">IF(INDEX(calc_types,1,AT$7)="INDEX",Q68/Q67-1,IF(INDEX(calc_types,1,AT$7)="CASH", Q67/1200,Q67/Q68-1))</f>
        <v>6.4844787516604718E-4</v>
      </c>
      <c r="AU68" s="22" cm="1">
        <f t="array" ref="AU68">IF(INDEX(calc_types,1,AU$7)="INDEX",R68/R67-1,IF(INDEX(calc_types,1,AU$7)="CASH", R67/1200,R67/R68-1))</f>
        <v>2.8004602182840621E-3</v>
      </c>
      <c r="AV68" s="22" cm="1">
        <f t="array" ref="AV68">IF(INDEX(calc_types,1,AV$7)="INDEX",S68/S67-1,IF(INDEX(calc_types,1,AV$7)="CASH", S67/1200,S67/S68-1))</f>
        <v>-4.5835121125323397E-2</v>
      </c>
      <c r="AW68" s="22" cm="1">
        <f t="array" ref="AW68">IF(INDEX(calc_types,1,AW$7)="INDEX",T68/T67-1,IF(INDEX(calc_types,1,AW$7)="CASH", T67/1200,T67/T68-1))</f>
        <v>-4.3466052061528648E-2</v>
      </c>
      <c r="AX68" s="22" cm="1">
        <f t="array" ref="AX68">IF(INDEX(calc_types,1,AX$7)="INDEX",U68/U67-1,IF(INDEX(calc_types,1,AX$7)="CASH", U67/1200,U67/U68-1))</f>
        <v>-6.2380896230901373E-3</v>
      </c>
      <c r="AY68" s="22" cm="1">
        <f t="array" ref="AY68">IF(INDEX(calc_types,1,AY$7)="INDEX",V68/V67-1,IF(INDEX(calc_types,1,AY$7)="CASH", V67/1200,V67/V68-1))</f>
        <v>-7.4784268084258643E-2</v>
      </c>
      <c r="AZ68" s="22" cm="1">
        <f t="array" ref="AZ68">IF(INDEX(calc_types,1,AZ$7)="INDEX",W68/W67-1,IF(INDEX(calc_types,1,AZ$7)="CASH", W67/1200,W67/W68-1))</f>
        <v>2.5416666666666665E-4</v>
      </c>
      <c r="BA68" s="22" cm="1">
        <f t="array" ref="BA68">IF(INDEX(calc_types,1,BA$7)="INDEX",X68/X67-1,IF(INDEX(calc_types,1,BA$7)="CASH", X67/1200,X67/X68-1))</f>
        <v>3.9475000000000003E-4</v>
      </c>
      <c r="BB68" s="22" cm="1">
        <f t="array" ref="BB68">IF(INDEX(calc_types,1,BB$7)="INDEX",Y68/Y67-1,IF(INDEX(calc_types,1,BB$7)="CASH", Y67/1200,Y67/Y68-1))</f>
        <v>5.2733333333333332E-4</v>
      </c>
      <c r="BC68" s="22" cm="1">
        <f t="array" ref="BC68">IF(INDEX(calc_types,1,BC$7)="INDEX",Z68/Z67-1,IF(INDEX(calc_types,1,BC$7)="CASH", Z67/1200,Z67/Z68-1))</f>
        <v>1.3283333333333333E-4</v>
      </c>
      <c r="BD68" s="22" cm="1">
        <f t="array" ref="BD68">IF(INDEX(calc_types,1,BD$7)="INDEX",AA68/AA67-1,IF(INDEX(calc_types,1,BD$7)="CASH", AA67/1200,AA67/AA68-1))</f>
        <v>0</v>
      </c>
      <c r="BE68" s="22" cm="1">
        <f t="array" ref="BE68">IF(INDEX(calc_types,1,BE$7)="INDEX",AB68/AB67-1,IF(INDEX(calc_types,1,BE$7)="CASH", AB67/1200,AB67/AB68-1))</f>
        <v>-2.8527957398250203E-2</v>
      </c>
      <c r="BF68" s="22" cm="1">
        <f t="array" ref="BF68">IF(INDEX(calc_types,1,BF$7)="INDEX",AC68/AC67-1,IF(INDEX(calc_types,1,BF$7)="CASH", AC67/1200,AC67/AC68-1))</f>
        <v>-2.1795855717574808E-2</v>
      </c>
      <c r="BG68" s="22" cm="1">
        <f t="array" ref="BG68">IF(INDEX(calc_types,1,BG$7)="INDEX",AD68/AD67-1,IF(INDEX(calc_types,1,BG$7)="CASH", AD67/1200,AD67/AD68-1))</f>
        <v>2.6959619952493963E-2</v>
      </c>
      <c r="BH68" s="23">
        <f t="shared" si="10"/>
        <v>-1.1139646725809157E-3</v>
      </c>
      <c r="BI68" s="23">
        <f t="shared" si="11"/>
        <v>1.6543877913425403E-4</v>
      </c>
      <c r="BJ68" s="23">
        <f t="shared" si="12"/>
        <v>6.6312355791442248E-3</v>
      </c>
      <c r="BK68" s="23">
        <f t="shared" si="13"/>
        <v>2.1588876309152081E-3</v>
      </c>
      <c r="BL68" s="23">
        <f t="shared" si="14"/>
        <v>7.3934754125570042E-3</v>
      </c>
      <c r="BM68" s="23">
        <f t="shared" si="15"/>
        <v>1.1068921352539308E-4</v>
      </c>
      <c r="BN68" s="23">
        <f t="shared" si="16"/>
        <v>4.152135328969098E-3</v>
      </c>
      <c r="BO68" s="23">
        <f t="shared" si="17"/>
        <v>1.5492156525329761E-2</v>
      </c>
      <c r="BP68" s="23">
        <f t="shared" si="18"/>
        <v>-6.1401159203220063E-4</v>
      </c>
      <c r="BQ68" s="23">
        <f t="shared" si="19"/>
        <v>3.5522063536829922E-3</v>
      </c>
      <c r="BR68" s="23">
        <f t="shared" si="20"/>
        <v>1.5092411348546494E-2</v>
      </c>
      <c r="BS68" s="23">
        <f t="shared" si="21"/>
        <v>4.2579575451536806E-3</v>
      </c>
      <c r="BT68" s="23">
        <f t="shared" si="22"/>
        <v>1.7481003827217748E-2</v>
      </c>
      <c r="BU68" s="23">
        <f t="shared" si="23"/>
        <v>1.5116067503477917E-4</v>
      </c>
      <c r="BV68" s="23">
        <f t="shared" si="24"/>
        <v>5.0938925703523192E-4</v>
      </c>
      <c r="BW68" s="23">
        <f t="shared" si="25"/>
        <v>2.4610675624291418E-3</v>
      </c>
      <c r="BX68" s="23">
        <f t="shared" si="26"/>
        <v>-5.5017054297371283E-2</v>
      </c>
      <c r="BY68" s="23">
        <f t="shared" si="27"/>
        <v>-4.6680743661325547E-2</v>
      </c>
      <c r="BZ68" s="23">
        <f t="shared" si="28"/>
        <v>-9.1750148453871357E-3</v>
      </c>
      <c r="CA68" s="23">
        <f t="shared" si="29"/>
        <v>-8.1201829795625083E-2</v>
      </c>
      <c r="CB68" s="23">
        <f t="shared" si="30"/>
        <v>-1.3099620486111102E-3</v>
      </c>
      <c r="CC68" s="23">
        <f t="shared" si="31"/>
        <v>-3.6981527777777724E-4</v>
      </c>
      <c r="CD68" s="23">
        <f t="shared" si="32"/>
        <v>-1.0141118055555557E-3</v>
      </c>
      <c r="CE68" s="23">
        <f t="shared" si="33"/>
        <v>1.8237916666666662E-4</v>
      </c>
      <c r="CF68" s="23">
        <f t="shared" si="34"/>
        <v>0</v>
      </c>
      <c r="CG68" s="23">
        <f t="shared" si="35"/>
        <v>-2.8776957267796593E-2</v>
      </c>
      <c r="CH68" s="23">
        <f t="shared" si="36"/>
        <v>-2.0978229812957563E-2</v>
      </c>
      <c r="CI68" s="23">
        <f t="shared" si="37"/>
        <v>2.7678834969967619E-2</v>
      </c>
    </row>
    <row r="69" spans="1:87" x14ac:dyDescent="0.2">
      <c r="A69" s="20">
        <v>60</v>
      </c>
      <c r="B69" s="21">
        <v>40451</v>
      </c>
      <c r="C69" s="20">
        <v>202.11500000000001</v>
      </c>
      <c r="D69" s="20">
        <v>1114.2539999999999</v>
      </c>
      <c r="E69" s="20">
        <v>1767.528</v>
      </c>
      <c r="F69" s="20">
        <v>1463.585</v>
      </c>
      <c r="G69" s="20">
        <v>1703.53</v>
      </c>
      <c r="H69" s="20">
        <v>141.739</v>
      </c>
      <c r="I69" s="20">
        <v>352.483</v>
      </c>
      <c r="J69" s="20">
        <v>443.245</v>
      </c>
      <c r="K69" s="20">
        <v>104.95099999999999</v>
      </c>
      <c r="L69" s="20">
        <v>622.279</v>
      </c>
      <c r="M69" s="20">
        <v>725.22400000000005</v>
      </c>
      <c r="N69" s="20">
        <v>225.94399999999999</v>
      </c>
      <c r="O69" s="20">
        <v>232.84399999999999</v>
      </c>
      <c r="P69" s="20">
        <v>103.27</v>
      </c>
      <c r="Q69" s="20">
        <v>192.85300000000001</v>
      </c>
      <c r="R69" s="20">
        <v>251.03899999999999</v>
      </c>
      <c r="S69" s="20">
        <v>1791.64</v>
      </c>
      <c r="T69" s="20">
        <v>2747.9</v>
      </c>
      <c r="U69" s="20">
        <v>5548.62</v>
      </c>
      <c r="V69" s="20">
        <v>9369.35</v>
      </c>
      <c r="W69" s="20">
        <v>0.25624999999999998</v>
      </c>
      <c r="X69" s="20">
        <v>0.52559999999999996</v>
      </c>
      <c r="Y69" s="20">
        <v>0.52639999999999998</v>
      </c>
      <c r="Z69" s="20">
        <v>-4.9599999999999998E-2</v>
      </c>
      <c r="AA69" s="20">
        <v>1</v>
      </c>
      <c r="AB69" s="20">
        <v>0.73340000000000005</v>
      </c>
      <c r="AC69" s="20">
        <v>0.63629999999999998</v>
      </c>
      <c r="AD69" s="20">
        <v>83.53</v>
      </c>
      <c r="AE69" s="21">
        <f t="shared" si="8"/>
        <v>40451</v>
      </c>
      <c r="AF69" s="22" cm="1">
        <f t="array" ref="AF69">IF(INDEX(calc_types,1,AF$7)="INDEX",C69/C68-1,IF(INDEX(calc_types,1,AF$7)="CASH", C68/1200,C68/C69-1))</f>
        <v>2.5734548135991631E-4</v>
      </c>
      <c r="AG69" s="22" cm="1">
        <f t="array" ref="AG69">IF(INDEX(calc_types,1,AG$7)="INDEX",D69/D68-1,IF(INDEX(calc_types,1,AG$7)="CASH", D68/1200,D68/D69-1))</f>
        <v>1.6468570380663294E-3</v>
      </c>
      <c r="AH69" s="22" cm="1">
        <f t="array" ref="AH69">IF(INDEX(calc_types,1,AH$7)="INDEX",E69/E68-1,IF(INDEX(calc_types,1,AH$7)="CASH", E68/1200,E68/E69-1))</f>
        <v>4.2955326460480947E-3</v>
      </c>
      <c r="AI69" s="22" cm="1">
        <f t="array" ref="AI69">IF(INDEX(calc_types,1,AI$7)="INDEX",F69/F68-1,IF(INDEX(calc_types,1,AI$7)="CASH", F68/1200,F68/F69-1))</f>
        <v>5.8194633146337882E-3</v>
      </c>
      <c r="AJ69" s="22" cm="1">
        <f t="array" ref="AJ69">IF(INDEX(calc_types,1,AJ$7)="INDEX",G69/G68-1,IF(INDEX(calc_types,1,AJ$7)="CASH", G68/1200,G68/G69-1))</f>
        <v>9.4537964512413364E-3</v>
      </c>
      <c r="AK69" s="22" cm="1">
        <f t="array" ref="AK69">IF(INDEX(calc_types,1,AK$7)="INDEX",H69/H68-1,IF(INDEX(calc_types,1,AK$7)="CASH", H68/1200,H68/H69-1))</f>
        <v>-7.1206993795824847E-4</v>
      </c>
      <c r="AL69" s="22" cm="1">
        <f t="array" ref="AL69">IF(INDEX(calc_types,1,AL$7)="INDEX",I69/I68-1,IF(INDEX(calc_types,1,AL$7)="CASH", I68/1200,I68/I69-1))</f>
        <v>-3.6942819186523979E-3</v>
      </c>
      <c r="AM69" s="22" cm="1">
        <f t="array" ref="AM69">IF(INDEX(calc_types,1,AM$7)="INDEX",J69/J68-1,IF(INDEX(calc_types,1,AM$7)="CASH", J68/1200,J68/J69-1))</f>
        <v>-6.8140161241894148E-3</v>
      </c>
      <c r="AN69" s="22" cm="1">
        <f t="array" ref="AN69">IF(INDEX(calc_types,1,AN$7)="INDEX",K69/K68-1,IF(INDEX(calc_types,1,AN$7)="CASH", K68/1200,K68/K69-1))</f>
        <v>3.2406569002163543E-4</v>
      </c>
      <c r="AO69" s="22" cm="1">
        <f t="array" ref="AO69">IF(INDEX(calc_types,1,AO$7)="INDEX",L69/L68-1,IF(INDEX(calc_types,1,AO$7)="CASH", L68/1200,L68/L69-1))</f>
        <v>2.1216850679972588E-4</v>
      </c>
      <c r="AP69" s="22" cm="1">
        <f t="array" ref="AP69">IF(INDEX(calc_types,1,AP$7)="INDEX",M69/M68-1,IF(INDEX(calc_types,1,AP$7)="CASH", M68/1200,M68/M69-1))</f>
        <v>1.0739240743962153E-3</v>
      </c>
      <c r="AQ69" s="22" cm="1">
        <f t="array" ref="AQ69">IF(INDEX(calc_types,1,AQ$7)="INDEX",N69/N68-1,IF(INDEX(calc_types,1,AQ$7)="CASH", N68/1200,N68/N69-1))</f>
        <v>4.9325060599993975E-3</v>
      </c>
      <c r="AR69" s="22" cm="1">
        <f t="array" ref="AR69">IF(INDEX(calc_types,1,AR$7)="INDEX",O69/O68-1,IF(INDEX(calc_types,1,AR$7)="CASH", O68/1200,O68/O69-1))</f>
        <v>4.0750499139712293E-3</v>
      </c>
      <c r="AS69" s="22" cm="1">
        <f t="array" ref="AS69">IF(INDEX(calc_types,1,AS$7)="INDEX",P69/P68-1,IF(INDEX(calc_types,1,AS$7)="CASH", P68/1200,P68/P69-1))</f>
        <v>9.6834480820540136E-6</v>
      </c>
      <c r="AT69" s="22" cm="1">
        <f t="array" ref="AT69">IF(INDEX(calc_types,1,AT$7)="INDEX",Q69/Q68-1,IF(INDEX(calc_types,1,AT$7)="CASH", Q68/1200,Q68/Q69-1))</f>
        <v>-2.073688521615491E-4</v>
      </c>
      <c r="AU69" s="22" cm="1">
        <f t="array" ref="AU69">IF(INDEX(calc_types,1,AU$7)="INDEX",R69/R68-1,IF(INDEX(calc_types,1,AU$7)="CASH", R68/1200,R68/R69-1))</f>
        <v>8.7643466378795054E-5</v>
      </c>
      <c r="AV69" s="22" cm="1">
        <f t="array" ref="AV69">IF(INDEX(calc_types,1,AV$7)="INDEX",S69/S68-1,IF(INDEX(calc_types,1,AV$7)="CASH", S68/1200,S68/S69-1))</f>
        <v>8.8739130170575109E-2</v>
      </c>
      <c r="AW69" s="22" cm="1">
        <f t="array" ref="AW69">IF(INDEX(calc_types,1,AW$7)="INDEX",T69/T68-1,IF(INDEX(calc_types,1,AW$7)="CASH", T68/1200,T68/T69-1))</f>
        <v>4.7637202386625832E-2</v>
      </c>
      <c r="AX69" s="22" cm="1">
        <f t="array" ref="AX69">IF(INDEX(calc_types,1,AX$7)="INDEX",U69/U68-1,IF(INDEX(calc_types,1,AX$7)="CASH", U68/1200,U68/U69-1))</f>
        <v>6.1892130857648109E-2</v>
      </c>
      <c r="AY69" s="22" cm="1">
        <f t="array" ref="AY69">IF(INDEX(calc_types,1,AY$7)="INDEX",V69/V68-1,IF(INDEX(calc_types,1,AY$7)="CASH", V68/1200,V68/V69-1))</f>
        <v>6.1795817344850512E-2</v>
      </c>
      <c r="AZ69" s="22" cm="1">
        <f t="array" ref="AZ69">IF(INDEX(calc_types,1,AZ$7)="INDEX",W69/W68-1,IF(INDEX(calc_types,1,AZ$7)="CASH", W68/1200,W68/W69-1))</f>
        <v>2.1484166666666665E-4</v>
      </c>
      <c r="BA69" s="22" cm="1">
        <f t="array" ref="BA69">IF(INDEX(calc_types,1,BA$7)="INDEX",X69/X68-1,IF(INDEX(calc_types,1,BA$7)="CASH", X68/1200,X68/X69-1))</f>
        <v>2.8333333333333335E-4</v>
      </c>
      <c r="BB69" s="22" cm="1">
        <f t="array" ref="BB69">IF(INDEX(calc_types,1,BB$7)="INDEX",Y69/Y68-1,IF(INDEX(calc_types,1,BB$7)="CASH", Y68/1200,Y68/Y69-1))</f>
        <v>4.5866666666666668E-4</v>
      </c>
      <c r="BC69" s="22" cm="1">
        <f t="array" ref="BC69">IF(INDEX(calc_types,1,BC$7)="INDEX",Z69/Z68-1,IF(INDEX(calc_types,1,BC$7)="CASH", Z68/1200,Z68/Z69-1))</f>
        <v>-5.9999999999999995E-5</v>
      </c>
      <c r="BD69" s="22" cm="1">
        <f t="array" ref="BD69">IF(INDEX(calc_types,1,BD$7)="INDEX",AA69/AA68-1,IF(INDEX(calc_types,1,BD$7)="CASH", AA68/1200,AA68/AA69-1))</f>
        <v>0</v>
      </c>
      <c r="BE69" s="22" cm="1">
        <f t="array" ref="BE69">IF(INDEX(calc_types,1,BE$7)="INDEX",AB69/AB68-1,IF(INDEX(calc_types,1,BE$7)="CASH", AB68/1200,AB68/AB69-1))</f>
        <v>7.5402236160349023E-2</v>
      </c>
      <c r="BF69" s="22" cm="1">
        <f t="array" ref="BF69">IF(INDEX(calc_types,1,BF$7)="INDEX",AC69/AC68-1,IF(INDEX(calc_types,1,BF$7)="CASH", AC68/1200,AC68/AC69-1))</f>
        <v>2.3888103096023849E-2</v>
      </c>
      <c r="BG69" s="22" cm="1">
        <f t="array" ref="BG69">IF(INDEX(calc_types,1,BG$7)="INDEX",AD69/AD68-1,IF(INDEX(calc_types,1,BG$7)="CASH", AD68/1200,AD68/AD69-1))</f>
        <v>8.0210702741529971E-3</v>
      </c>
      <c r="BH69" s="23">
        <f t="shared" si="10"/>
        <v>-1.2774571042609281E-3</v>
      </c>
      <c r="BI69" s="23">
        <f t="shared" si="11"/>
        <v>-1.0521604678500468E-4</v>
      </c>
      <c r="BJ69" s="23">
        <f t="shared" si="12"/>
        <v>1.8876775694080879E-3</v>
      </c>
      <c r="BK69" s="23">
        <f t="shared" si="13"/>
        <v>3.1694668014011782E-3</v>
      </c>
      <c r="BL69" s="23">
        <f t="shared" si="14"/>
        <v>6.0739617856892299E-3</v>
      </c>
      <c r="BM69" s="23">
        <f t="shared" si="15"/>
        <v>-1.4551829668986397E-3</v>
      </c>
      <c r="BN69" s="23">
        <f t="shared" si="16"/>
        <v>-4.5588499962692982E-3</v>
      </c>
      <c r="BO69" s="23">
        <f t="shared" si="17"/>
        <v>-8.1363939182811356E-3</v>
      </c>
      <c r="BP69" s="23">
        <f t="shared" si="18"/>
        <v>-1.0434894644593981E-3</v>
      </c>
      <c r="BQ69" s="23">
        <f t="shared" si="19"/>
        <v>-1.4755331058578334E-3</v>
      </c>
      <c r="BR69" s="23">
        <f t="shared" si="20"/>
        <v>-1.0882625735692568E-3</v>
      </c>
      <c r="BS69" s="23">
        <f t="shared" si="21"/>
        <v>2.1494402380927164E-3</v>
      </c>
      <c r="BT69" s="23">
        <f t="shared" si="22"/>
        <v>7.8397873458625582E-4</v>
      </c>
      <c r="BU69" s="23">
        <f t="shared" si="23"/>
        <v>-5.2237128638731498E-5</v>
      </c>
      <c r="BV69" s="23">
        <f t="shared" si="24"/>
        <v>-3.4642747029236436E-4</v>
      </c>
      <c r="BW69" s="23">
        <f t="shared" si="25"/>
        <v>-2.5174918947612528E-4</v>
      </c>
      <c r="BX69" s="23">
        <f t="shared" si="26"/>
        <v>7.955719699852723E-2</v>
      </c>
      <c r="BY69" s="23">
        <f t="shared" si="27"/>
        <v>4.4422510786828934E-2</v>
      </c>
      <c r="BZ69" s="23">
        <f t="shared" si="28"/>
        <v>5.8955205635351109E-2</v>
      </c>
      <c r="CA69" s="23">
        <f t="shared" si="29"/>
        <v>5.5378255633484065E-2</v>
      </c>
      <c r="CB69" s="23">
        <f t="shared" si="30"/>
        <v>-1.3492870486111102E-3</v>
      </c>
      <c r="CC69" s="23">
        <f t="shared" si="31"/>
        <v>-4.8123194444444392E-4</v>
      </c>
      <c r="CD69" s="23">
        <f t="shared" si="32"/>
        <v>-1.0827784722222222E-3</v>
      </c>
      <c r="CE69" s="23">
        <f t="shared" si="33"/>
        <v>-1.0454166666666693E-5</v>
      </c>
      <c r="CF69" s="23">
        <f t="shared" si="34"/>
        <v>0</v>
      </c>
      <c r="CG69" s="23">
        <f t="shared" si="35"/>
        <v>7.515323629080263E-2</v>
      </c>
      <c r="CH69" s="23">
        <f t="shared" si="36"/>
        <v>2.4705729000641094E-2</v>
      </c>
      <c r="CI69" s="23">
        <f t="shared" si="37"/>
        <v>8.7402852916266538E-3</v>
      </c>
    </row>
    <row r="70" spans="1:87" x14ac:dyDescent="0.2">
      <c r="A70" s="20">
        <v>61</v>
      </c>
      <c r="B70" s="21">
        <v>40482</v>
      </c>
      <c r="C70" s="20">
        <v>202.18</v>
      </c>
      <c r="D70" s="20">
        <v>1116.691</v>
      </c>
      <c r="E70" s="20">
        <v>1778.2429999999999</v>
      </c>
      <c r="F70" s="20">
        <v>1470.758</v>
      </c>
      <c r="G70" s="20">
        <v>1718.4860000000001</v>
      </c>
      <c r="H70" s="20">
        <v>141.745</v>
      </c>
      <c r="I70" s="20">
        <v>351.70699999999999</v>
      </c>
      <c r="J70" s="20">
        <v>440.38600000000002</v>
      </c>
      <c r="K70" s="20">
        <v>105.023</v>
      </c>
      <c r="L70" s="20">
        <v>622.68700000000001</v>
      </c>
      <c r="M70" s="20">
        <v>725.24199999999996</v>
      </c>
      <c r="N70" s="20">
        <v>227.22200000000001</v>
      </c>
      <c r="O70" s="20">
        <v>234.11199999999999</v>
      </c>
      <c r="P70" s="20">
        <v>103.28400000000001</v>
      </c>
      <c r="Q70" s="20">
        <v>192.869</v>
      </c>
      <c r="R70" s="20">
        <v>250.792</v>
      </c>
      <c r="S70" s="20">
        <v>1859.16</v>
      </c>
      <c r="T70" s="20">
        <v>2844.99</v>
      </c>
      <c r="U70" s="20">
        <v>5675.16</v>
      </c>
      <c r="V70" s="20">
        <v>9202.4500000000007</v>
      </c>
      <c r="W70" s="20">
        <v>0.25374999999999998</v>
      </c>
      <c r="X70" s="20">
        <v>0.6734</v>
      </c>
      <c r="Y70" s="20">
        <v>0.52210000000000001</v>
      </c>
      <c r="Z70" s="20">
        <v>-2.6200000000000001E-2</v>
      </c>
      <c r="AA70" s="20">
        <v>1</v>
      </c>
      <c r="AB70" s="20">
        <v>0.71699999999999997</v>
      </c>
      <c r="AC70" s="20">
        <v>0.62350000000000005</v>
      </c>
      <c r="AD70" s="20">
        <v>80.400000000000006</v>
      </c>
      <c r="AE70" s="21">
        <f t="shared" si="8"/>
        <v>40482</v>
      </c>
      <c r="AF70" s="22" cm="1">
        <f t="array" ref="AF70">IF(INDEX(calc_types,1,AF$7)="INDEX",C70/C69-1,IF(INDEX(calc_types,1,AF$7)="CASH", C69/1200,C69/C70-1))</f>
        <v>3.2159908962725581E-4</v>
      </c>
      <c r="AG70" s="22" cm="1">
        <f t="array" ref="AG70">IF(INDEX(calc_types,1,AG$7)="INDEX",D70/D69-1,IF(INDEX(calc_types,1,AG$7)="CASH", D69/1200,D69/D70-1))</f>
        <v>2.1871135306672507E-3</v>
      </c>
      <c r="AH70" s="22" cm="1">
        <f t="array" ref="AH70">IF(INDEX(calc_types,1,AH$7)="INDEX",E70/E69-1,IF(INDEX(calc_types,1,AH$7)="CASH", E69/1200,E69/E70-1))</f>
        <v>6.0621387610266808E-3</v>
      </c>
      <c r="AI70" s="22" cm="1">
        <f t="array" ref="AI70">IF(INDEX(calc_types,1,AI$7)="INDEX",F70/F69-1,IF(INDEX(calc_types,1,AI$7)="CASH", F69/1200,F69/F70-1))</f>
        <v>4.9009794443097832E-3</v>
      </c>
      <c r="AJ70" s="22" cm="1">
        <f t="array" ref="AJ70">IF(INDEX(calc_types,1,AJ$7)="INDEX",G70/G69-1,IF(INDEX(calc_types,1,AJ$7)="CASH", G69/1200,G69/G70-1))</f>
        <v>8.7794168579362619E-3</v>
      </c>
      <c r="AK70" s="22" cm="1">
        <f t="array" ref="AK70">IF(INDEX(calc_types,1,AK$7)="INDEX",H70/H69-1,IF(INDEX(calc_types,1,AK$7)="CASH", H69/1200,H69/H70-1))</f>
        <v>4.2331327298805732E-5</v>
      </c>
      <c r="AL70" s="22" cm="1">
        <f t="array" ref="AL70">IF(INDEX(calc_types,1,AL$7)="INDEX",I70/I69-1,IF(INDEX(calc_types,1,AL$7)="CASH", I69/1200,I69/I70-1))</f>
        <v>-2.2015246125345334E-3</v>
      </c>
      <c r="AM70" s="22" cm="1">
        <f t="array" ref="AM70">IF(INDEX(calc_types,1,AM$7)="INDEX",J70/J69-1,IF(INDEX(calc_types,1,AM$7)="CASH", J69/1200,J69/J70-1))</f>
        <v>-6.4501573621811303E-3</v>
      </c>
      <c r="AN70" s="22" cm="1">
        <f t="array" ref="AN70">IF(INDEX(calc_types,1,AN$7)="INDEX",K70/K69-1,IF(INDEX(calc_types,1,AN$7)="CASH", K69/1200,K69/K70-1))</f>
        <v>6.860344351173886E-4</v>
      </c>
      <c r="AO70" s="22" cm="1">
        <f t="array" ref="AO70">IF(INDEX(calc_types,1,AO$7)="INDEX",L70/L69-1,IF(INDEX(calc_types,1,AO$7)="CASH", L69/1200,L69/L70-1))</f>
        <v>6.5565445724513616E-4</v>
      </c>
      <c r="AP70" s="22" cm="1">
        <f t="array" ref="AP70">IF(INDEX(calc_types,1,AP$7)="INDEX",M70/M69-1,IF(INDEX(calc_types,1,AP$7)="CASH", M69/1200,M69/M70-1))</f>
        <v>2.4819917707974426E-5</v>
      </c>
      <c r="AQ70" s="22" cm="1">
        <f t="array" ref="AQ70">IF(INDEX(calc_types,1,AQ$7)="INDEX",N70/N69-1,IF(INDEX(calc_types,1,AQ$7)="CASH", N69/1200,N69/N70-1))</f>
        <v>5.6562688099706104E-3</v>
      </c>
      <c r="AR70" s="22" cm="1">
        <f t="array" ref="AR70">IF(INDEX(calc_types,1,AR$7)="INDEX",O70/O69-1,IF(INDEX(calc_types,1,AR$7)="CASH", O69/1200,O69/O70-1))</f>
        <v>5.445706138015094E-3</v>
      </c>
      <c r="AS70" s="22" cm="1">
        <f t="array" ref="AS70">IF(INDEX(calc_types,1,AS$7)="INDEX",P70/P69-1,IF(INDEX(calc_types,1,AS$7)="CASH", P69/1200,P69/P70-1))</f>
        <v>1.3556696039507266E-4</v>
      </c>
      <c r="AT70" s="22" cm="1">
        <f t="array" ref="AT70">IF(INDEX(calc_types,1,AT$7)="INDEX",Q70/Q69-1,IF(INDEX(calc_types,1,AT$7)="CASH", Q69/1200,Q69/Q70-1))</f>
        <v>8.2964745168556675E-5</v>
      </c>
      <c r="AU70" s="22" cm="1">
        <f t="array" ref="AU70">IF(INDEX(calc_types,1,AU$7)="INDEX",R70/R69-1,IF(INDEX(calc_types,1,AU$7)="CASH", R69/1200,R69/R70-1))</f>
        <v>-9.8391086643900838E-4</v>
      </c>
      <c r="AV70" s="22" cm="1">
        <f t="array" ref="AV70">IF(INDEX(calc_types,1,AV$7)="INDEX",S70/S69-1,IF(INDEX(calc_types,1,AV$7)="CASH", S69/1200,S69/S70-1))</f>
        <v>3.7686142305373815E-2</v>
      </c>
      <c r="AW70" s="22" cm="1">
        <f t="array" ref="AW70">IF(INDEX(calc_types,1,AW$7)="INDEX",T70/T69-1,IF(INDEX(calc_types,1,AW$7)="CASH", T69/1200,T69/T70-1))</f>
        <v>3.5332435678154139E-2</v>
      </c>
      <c r="AX70" s="22" cm="1">
        <f t="array" ref="AX70">IF(INDEX(calc_types,1,AX$7)="INDEX",U70/U69-1,IF(INDEX(calc_types,1,AX$7)="CASH", U69/1200,U69/U70-1))</f>
        <v>2.2805670599175931E-2</v>
      </c>
      <c r="AY70" s="22" cm="1">
        <f t="array" ref="AY70">IF(INDEX(calc_types,1,AY$7)="INDEX",V70/V69-1,IF(INDEX(calc_types,1,AY$7)="CASH", V69/1200,V69/V70-1))</f>
        <v>-1.7813402210398732E-2</v>
      </c>
      <c r="AZ70" s="22" cm="1">
        <f t="array" ref="AZ70">IF(INDEX(calc_types,1,AZ$7)="INDEX",W70/W69-1,IF(INDEX(calc_types,1,AZ$7)="CASH", W69/1200,W69/W70-1))</f>
        <v>2.1354166666666665E-4</v>
      </c>
      <c r="BA70" s="22" cm="1">
        <f t="array" ref="BA70">IF(INDEX(calc_types,1,BA$7)="INDEX",X70/X69-1,IF(INDEX(calc_types,1,BA$7)="CASH", X69/1200,X69/X70-1))</f>
        <v>4.3799999999999997E-4</v>
      </c>
      <c r="BB70" s="22" cm="1">
        <f t="array" ref="BB70">IF(INDEX(calc_types,1,BB$7)="INDEX",Y70/Y69-1,IF(INDEX(calc_types,1,BB$7)="CASH", Y69/1200,Y69/Y70-1))</f>
        <v>4.3866666666666663E-4</v>
      </c>
      <c r="BC70" s="22" cm="1">
        <f t="array" ref="BC70">IF(INDEX(calc_types,1,BC$7)="INDEX",Z70/Z69-1,IF(INDEX(calc_types,1,BC$7)="CASH", Z69/1200,Z69/Z70-1))</f>
        <v>-4.1333333333333333E-5</v>
      </c>
      <c r="BD70" s="22" cm="1">
        <f t="array" ref="BD70">IF(INDEX(calc_types,1,BD$7)="INDEX",AA70/AA69-1,IF(INDEX(calc_types,1,BD$7)="CASH", AA69/1200,AA69/AA70-1))</f>
        <v>0</v>
      </c>
      <c r="BE70" s="22" cm="1">
        <f t="array" ref="BE70">IF(INDEX(calc_types,1,BE$7)="INDEX",AB70/AB69-1,IF(INDEX(calc_types,1,BE$7)="CASH", AB69/1200,AB69/AB70-1))</f>
        <v>2.2873082287308444E-2</v>
      </c>
      <c r="BF70" s="22" cm="1">
        <f t="array" ref="BF70">IF(INDEX(calc_types,1,BF$7)="INDEX",AC70/AC69-1,IF(INDEX(calc_types,1,BF$7)="CASH", AC69/1200,AC69/AC70-1))</f>
        <v>2.052927024859641E-2</v>
      </c>
      <c r="BG70" s="22" cm="1">
        <f t="array" ref="BG70">IF(INDEX(calc_types,1,BG$7)="INDEX",AD70/AD69-1,IF(INDEX(calc_types,1,BG$7)="CASH", AD69/1200,AD69/AD70-1))</f>
        <v>3.8930348258706449E-2</v>
      </c>
      <c r="BH70" s="23">
        <f t="shared" si="10"/>
        <v>-1.2132034959935886E-3</v>
      </c>
      <c r="BI70" s="23">
        <f t="shared" si="11"/>
        <v>4.3504044581591655E-4</v>
      </c>
      <c r="BJ70" s="23">
        <f t="shared" si="12"/>
        <v>3.654283684386674E-3</v>
      </c>
      <c r="BK70" s="23">
        <f t="shared" si="13"/>
        <v>2.2509829310771732E-3</v>
      </c>
      <c r="BL70" s="23">
        <f t="shared" si="14"/>
        <v>5.3995821923841555E-3</v>
      </c>
      <c r="BM70" s="23">
        <f t="shared" si="15"/>
        <v>-7.0078170164158547E-4</v>
      </c>
      <c r="BN70" s="23">
        <f t="shared" si="16"/>
        <v>-3.0660926901514341E-3</v>
      </c>
      <c r="BO70" s="23">
        <f t="shared" si="17"/>
        <v>-7.7725351562728511E-3</v>
      </c>
      <c r="BP70" s="23">
        <f t="shared" si="18"/>
        <v>-6.8152071936364495E-4</v>
      </c>
      <c r="BQ70" s="23">
        <f t="shared" si="19"/>
        <v>-1.0320471554124231E-3</v>
      </c>
      <c r="BR70" s="23">
        <f t="shared" si="20"/>
        <v>-2.1373667302574976E-3</v>
      </c>
      <c r="BS70" s="23">
        <f t="shared" si="21"/>
        <v>2.8732029880639293E-3</v>
      </c>
      <c r="BT70" s="23">
        <f t="shared" si="22"/>
        <v>2.1546349586301205E-3</v>
      </c>
      <c r="BU70" s="23">
        <f t="shared" si="23"/>
        <v>7.3646383674287144E-5</v>
      </c>
      <c r="BV70" s="23">
        <f t="shared" si="24"/>
        <v>-5.6093872962258612E-5</v>
      </c>
      <c r="BW70" s="23">
        <f t="shared" si="25"/>
        <v>-1.3233035222939287E-3</v>
      </c>
      <c r="BX70" s="23">
        <f t="shared" si="26"/>
        <v>2.8504209133325929E-2</v>
      </c>
      <c r="BY70" s="23">
        <f t="shared" si="27"/>
        <v>3.2117744078357241E-2</v>
      </c>
      <c r="BZ70" s="23">
        <f t="shared" si="28"/>
        <v>1.9868745376878934E-2</v>
      </c>
      <c r="CA70" s="23">
        <f t="shared" si="29"/>
        <v>-2.4230963921765179E-2</v>
      </c>
      <c r="CB70" s="23">
        <f t="shared" si="30"/>
        <v>-1.3505870486111102E-3</v>
      </c>
      <c r="CC70" s="23">
        <f t="shared" si="31"/>
        <v>-3.265652777777773E-4</v>
      </c>
      <c r="CD70" s="23">
        <f t="shared" si="32"/>
        <v>-1.1027784722222223E-3</v>
      </c>
      <c r="CE70" s="23">
        <f t="shared" si="33"/>
        <v>8.2124999999999692E-6</v>
      </c>
      <c r="CF70" s="23">
        <f t="shared" si="34"/>
        <v>0</v>
      </c>
      <c r="CG70" s="23">
        <f t="shared" si="35"/>
        <v>2.2624082417762054E-2</v>
      </c>
      <c r="CH70" s="23">
        <f t="shared" si="36"/>
        <v>2.1346896153213654E-2</v>
      </c>
      <c r="CI70" s="23">
        <f t="shared" si="37"/>
        <v>3.9649563276180105E-2</v>
      </c>
    </row>
    <row r="71" spans="1:87" x14ac:dyDescent="0.2">
      <c r="A71" s="20">
        <v>62</v>
      </c>
      <c r="B71" s="21">
        <v>40512</v>
      </c>
      <c r="C71" s="20">
        <v>202.18799999999999</v>
      </c>
      <c r="D71" s="20">
        <v>1114.67</v>
      </c>
      <c r="E71" s="20">
        <v>1765.0909999999999</v>
      </c>
      <c r="F71" s="20">
        <v>1467.9970000000001</v>
      </c>
      <c r="G71" s="20">
        <v>1702.7090000000001</v>
      </c>
      <c r="H71" s="20">
        <v>141.95599999999999</v>
      </c>
      <c r="I71" s="20">
        <v>353.14800000000002</v>
      </c>
      <c r="J71" s="20">
        <v>442.245</v>
      </c>
      <c r="K71" s="20">
        <v>105.077</v>
      </c>
      <c r="L71" s="20">
        <v>623.101</v>
      </c>
      <c r="M71" s="20">
        <v>722.995</v>
      </c>
      <c r="N71" s="20">
        <v>226.63800000000001</v>
      </c>
      <c r="O71" s="20">
        <v>229.46100000000001</v>
      </c>
      <c r="P71" s="20">
        <v>103.282</v>
      </c>
      <c r="Q71" s="20">
        <v>192.69499999999999</v>
      </c>
      <c r="R71" s="20">
        <v>249.654</v>
      </c>
      <c r="S71" s="20">
        <v>1858.06</v>
      </c>
      <c r="T71" s="20">
        <v>2650.99</v>
      </c>
      <c r="U71" s="20">
        <v>5528.27</v>
      </c>
      <c r="V71" s="20">
        <v>9937.0400000000009</v>
      </c>
      <c r="W71" s="20">
        <v>0.26062999999999997</v>
      </c>
      <c r="X71" s="20">
        <v>0.37519999999999998</v>
      </c>
      <c r="Y71" s="20">
        <v>0.49759999999999999</v>
      </c>
      <c r="Z71" s="20">
        <v>-0.27789999999999998</v>
      </c>
      <c r="AA71" s="20">
        <v>1</v>
      </c>
      <c r="AB71" s="20">
        <v>0.7702</v>
      </c>
      <c r="AC71" s="20">
        <v>0.64259999999999995</v>
      </c>
      <c r="AD71" s="20">
        <v>83.69</v>
      </c>
      <c r="AE71" s="21">
        <f t="shared" si="8"/>
        <v>40512</v>
      </c>
      <c r="AF71" s="22" cm="1">
        <f t="array" ref="AF71">IF(INDEX(calc_types,1,AF$7)="INDEX",C71/C70-1,IF(INDEX(calc_types,1,AF$7)="CASH", C70/1200,C70/C71-1))</f>
        <v>3.9568701157399744E-5</v>
      </c>
      <c r="AG71" s="22" cm="1">
        <f t="array" ref="AG71">IF(INDEX(calc_types,1,AG$7)="INDEX",D71/D70-1,IF(INDEX(calc_types,1,AG$7)="CASH", D70/1200,D70/D71-1))</f>
        <v>-1.8098113085893708E-3</v>
      </c>
      <c r="AH71" s="22" cm="1">
        <f t="array" ref="AH71">IF(INDEX(calc_types,1,AH$7)="INDEX",E71/E70-1,IF(INDEX(calc_types,1,AH$7)="CASH", E70/1200,E70/E71-1))</f>
        <v>-7.3960645423600813E-3</v>
      </c>
      <c r="AI71" s="22" cm="1">
        <f t="array" ref="AI71">IF(INDEX(calc_types,1,AI$7)="INDEX",F71/F70-1,IF(INDEX(calc_types,1,AI$7)="CASH", F70/1200,F70/F71-1))</f>
        <v>-1.8772632887259499E-3</v>
      </c>
      <c r="AJ71" s="22" cm="1">
        <f t="array" ref="AJ71">IF(INDEX(calc_types,1,AJ$7)="INDEX",G71/G70-1,IF(INDEX(calc_types,1,AJ$7)="CASH", G70/1200,G70/G71-1))</f>
        <v>-9.1807556186085382E-3</v>
      </c>
      <c r="AK71" s="22" cm="1">
        <f t="array" ref="AK71">IF(INDEX(calc_types,1,AK$7)="INDEX",H71/H70-1,IF(INDEX(calc_types,1,AK$7)="CASH", H70/1200,H70/H71-1))</f>
        <v>1.4885886627393763E-3</v>
      </c>
      <c r="AL71" s="22" cm="1">
        <f t="array" ref="AL71">IF(INDEX(calc_types,1,AL$7)="INDEX",I71/I70-1,IF(INDEX(calc_types,1,AL$7)="CASH", I70/1200,I70/I71-1))</f>
        <v>4.097160420463819E-3</v>
      </c>
      <c r="AM71" s="22" cm="1">
        <f t="array" ref="AM71">IF(INDEX(calc_types,1,AM$7)="INDEX",J71/J70-1,IF(INDEX(calc_types,1,AM$7)="CASH", J70/1200,J70/J71-1))</f>
        <v>4.2212967714685412E-3</v>
      </c>
      <c r="AN71" s="22" cm="1">
        <f t="array" ref="AN71">IF(INDEX(calc_types,1,AN$7)="INDEX",K71/K70-1,IF(INDEX(calc_types,1,AN$7)="CASH", K70/1200,K70/K71-1))</f>
        <v>5.1417308589551958E-4</v>
      </c>
      <c r="AO71" s="22" cm="1">
        <f t="array" ref="AO71">IF(INDEX(calc_types,1,AO$7)="INDEX",L71/L70-1,IF(INDEX(calc_types,1,AO$7)="CASH", L70/1200,L70/L71-1))</f>
        <v>6.6486051579683902E-4</v>
      </c>
      <c r="AP71" s="22" cm="1">
        <f t="array" ref="AP71">IF(INDEX(calc_types,1,AP$7)="INDEX",M71/M70-1,IF(INDEX(calc_types,1,AP$7)="CASH", M70/1200,M70/M71-1))</f>
        <v>-3.098276161612179E-3</v>
      </c>
      <c r="AQ71" s="22" cm="1">
        <f t="array" ref="AQ71">IF(INDEX(calc_types,1,AQ$7)="INDEX",N71/N70-1,IF(INDEX(calc_types,1,AQ$7)="CASH", N70/1200,N70/N71-1))</f>
        <v>-2.5701736627615768E-3</v>
      </c>
      <c r="AR71" s="22" cm="1">
        <f t="array" ref="AR71">IF(INDEX(calc_types,1,AR$7)="INDEX",O71/O70-1,IF(INDEX(calc_types,1,AR$7)="CASH", O70/1200,O70/O71-1))</f>
        <v>-1.9866559595407285E-2</v>
      </c>
      <c r="AS71" s="22" cm="1">
        <f t="array" ref="AS71">IF(INDEX(calc_types,1,AS$7)="INDEX",P71/P70-1,IF(INDEX(calc_types,1,AS$7)="CASH", P70/1200,P70/P71-1))</f>
        <v>-1.9364083498008E-5</v>
      </c>
      <c r="AT71" s="22" cm="1">
        <f t="array" ref="AT71">IF(INDEX(calc_types,1,AT$7)="INDEX",Q71/Q70-1,IF(INDEX(calc_types,1,AT$7)="CASH", Q70/1200,Q70/Q71-1))</f>
        <v>-9.021667556735613E-4</v>
      </c>
      <c r="AU71" s="22" cm="1">
        <f t="array" ref="AU71">IF(INDEX(calc_types,1,AU$7)="INDEX",R71/R70-1,IF(INDEX(calc_types,1,AU$7)="CASH", R70/1200,R70/R71-1))</f>
        <v>-4.5376248046189449E-3</v>
      </c>
      <c r="AV71" s="22" cm="1">
        <f t="array" ref="AV71">IF(INDEX(calc_types,1,AV$7)="INDEX",S71/S70-1,IF(INDEX(calc_types,1,AV$7)="CASH", S70/1200,S70/S71-1))</f>
        <v>-5.9166505303476224E-4</v>
      </c>
      <c r="AW71" s="22" cm="1">
        <f t="array" ref="AW71">IF(INDEX(calc_types,1,AW$7)="INDEX",T71/T70-1,IF(INDEX(calc_types,1,AW$7)="CASH", T70/1200,T70/T71-1))</f>
        <v>-6.8190046362201606E-2</v>
      </c>
      <c r="AX71" s="22" cm="1">
        <f t="array" ref="AX71">IF(INDEX(calc_types,1,AX$7)="INDEX",U71/U70-1,IF(INDEX(calc_types,1,AX$7)="CASH", U70/1200,U70/U71-1))</f>
        <v>-2.5882970700385477E-2</v>
      </c>
      <c r="AY71" s="22" cm="1">
        <f t="array" ref="AY71">IF(INDEX(calc_types,1,AY$7)="INDEX",V71/V70-1,IF(INDEX(calc_types,1,AY$7)="CASH", V70/1200,V70/V71-1))</f>
        <v>7.9825481257708608E-2</v>
      </c>
      <c r="AZ71" s="22" cm="1">
        <f t="array" ref="AZ71">IF(INDEX(calc_types,1,AZ$7)="INDEX",W71/W70-1,IF(INDEX(calc_types,1,AZ$7)="CASH", W70/1200,W70/W71-1))</f>
        <v>2.114583333333333E-4</v>
      </c>
      <c r="BA71" s="22" cm="1">
        <f t="array" ref="BA71">IF(INDEX(calc_types,1,BA$7)="INDEX",X71/X70-1,IF(INDEX(calc_types,1,BA$7)="CASH", X70/1200,X70/X71-1))</f>
        <v>5.6116666666666663E-4</v>
      </c>
      <c r="BB71" s="22" cm="1">
        <f t="array" ref="BB71">IF(INDEX(calc_types,1,BB$7)="INDEX",Y71/Y70-1,IF(INDEX(calc_types,1,BB$7)="CASH", Y70/1200,Y70/Y71-1))</f>
        <v>4.3508333333333333E-4</v>
      </c>
      <c r="BC71" s="22" cm="1">
        <f t="array" ref="BC71">IF(INDEX(calc_types,1,BC$7)="INDEX",Z71/Z70-1,IF(INDEX(calc_types,1,BC$7)="CASH", Z70/1200,Z70/Z71-1))</f>
        <v>-2.1833333333333333E-5</v>
      </c>
      <c r="BD71" s="22" cm="1">
        <f t="array" ref="BD71">IF(INDEX(calc_types,1,BD$7)="INDEX",AA71/AA70-1,IF(INDEX(calc_types,1,BD$7)="CASH", AA70/1200,AA70/AA71-1))</f>
        <v>0</v>
      </c>
      <c r="BE71" s="22" cm="1">
        <f t="array" ref="BE71">IF(INDEX(calc_types,1,BE$7)="INDEX",AB71/AB70-1,IF(INDEX(calc_types,1,BE$7)="CASH", AB70/1200,AB70/AB71-1))</f>
        <v>-6.90729680602441E-2</v>
      </c>
      <c r="BF71" s="22" cm="1">
        <f t="array" ref="BF71">IF(INDEX(calc_types,1,BF$7)="INDEX",AC71/AC70-1,IF(INDEX(calc_types,1,BF$7)="CASH", AC70/1200,AC70/AC71-1))</f>
        <v>-2.9723000311235426E-2</v>
      </c>
      <c r="BG71" s="22" cm="1">
        <f t="array" ref="BG71">IF(INDEX(calc_types,1,BG$7)="INDEX",AD71/AD70-1,IF(INDEX(calc_types,1,BG$7)="CASH", AD70/1200,AD70/AD71-1))</f>
        <v>-3.9311745728282887E-2</v>
      </c>
      <c r="BH71" s="23">
        <f t="shared" si="10"/>
        <v>-1.4952338844634446E-3</v>
      </c>
      <c r="BI71" s="23">
        <f t="shared" si="11"/>
        <v>-3.5618843934407049E-3</v>
      </c>
      <c r="BJ71" s="23">
        <f t="shared" si="12"/>
        <v>-9.8039196190000885E-3</v>
      </c>
      <c r="BK71" s="23">
        <f t="shared" si="13"/>
        <v>-4.5272598019585599E-3</v>
      </c>
      <c r="BL71" s="23">
        <f t="shared" si="14"/>
        <v>-1.2560590284160645E-2</v>
      </c>
      <c r="BM71" s="23">
        <f t="shared" si="15"/>
        <v>7.4547563379898508E-4</v>
      </c>
      <c r="BN71" s="23">
        <f t="shared" si="16"/>
        <v>3.2325923428469182E-3</v>
      </c>
      <c r="BO71" s="23">
        <f t="shared" si="17"/>
        <v>2.8989189773768204E-3</v>
      </c>
      <c r="BP71" s="23">
        <f t="shared" si="18"/>
        <v>-8.5338206858551397E-4</v>
      </c>
      <c r="BQ71" s="23">
        <f t="shared" si="19"/>
        <v>-1.0228410968607202E-3</v>
      </c>
      <c r="BR71" s="23">
        <f t="shared" si="20"/>
        <v>-5.260462809577651E-3</v>
      </c>
      <c r="BS71" s="23">
        <f t="shared" si="21"/>
        <v>-5.3532394846682579E-3</v>
      </c>
      <c r="BT71" s="23">
        <f t="shared" si="22"/>
        <v>-2.3157630774792257E-2</v>
      </c>
      <c r="BU71" s="23">
        <f t="shared" si="23"/>
        <v>-8.1284660218793511E-5</v>
      </c>
      <c r="BV71" s="23">
        <f t="shared" si="24"/>
        <v>-1.0412253738043766E-3</v>
      </c>
      <c r="BW71" s="23">
        <f t="shared" si="25"/>
        <v>-4.8770174604738656E-3</v>
      </c>
      <c r="BX71" s="23">
        <f t="shared" si="26"/>
        <v>-9.7735982250826484E-3</v>
      </c>
      <c r="BY71" s="23">
        <f t="shared" si="27"/>
        <v>-7.1404737961998505E-2</v>
      </c>
      <c r="BZ71" s="23">
        <f t="shared" si="28"/>
        <v>-2.8819895922682474E-2</v>
      </c>
      <c r="CA71" s="23">
        <f t="shared" si="29"/>
        <v>7.3407919546342168E-2</v>
      </c>
      <c r="CB71" s="23">
        <f t="shared" si="30"/>
        <v>-1.3526703819444436E-3</v>
      </c>
      <c r="CC71" s="23">
        <f t="shared" si="31"/>
        <v>-2.0339861111111064E-4</v>
      </c>
      <c r="CD71" s="23">
        <f t="shared" si="32"/>
        <v>-1.1063618055555556E-3</v>
      </c>
      <c r="CE71" s="23">
        <f t="shared" si="33"/>
        <v>2.7712499999999969E-5</v>
      </c>
      <c r="CF71" s="23">
        <f t="shared" si="34"/>
        <v>0</v>
      </c>
      <c r="CG71" s="23">
        <f t="shared" si="35"/>
        <v>-6.9321967929790493E-2</v>
      </c>
      <c r="CH71" s="23">
        <f t="shared" si="36"/>
        <v>-2.8905374406618181E-2</v>
      </c>
      <c r="CI71" s="23">
        <f t="shared" si="37"/>
        <v>-3.8592530710809231E-2</v>
      </c>
    </row>
    <row r="72" spans="1:87" x14ac:dyDescent="0.2">
      <c r="A72" s="20">
        <v>63</v>
      </c>
      <c r="B72" s="21">
        <v>40543</v>
      </c>
      <c r="C72" s="20">
        <v>202.23099999999999</v>
      </c>
      <c r="D72" s="20">
        <v>1112.5909999999999</v>
      </c>
      <c r="E72" s="20">
        <v>1740.1310000000001</v>
      </c>
      <c r="F72" s="20">
        <v>1467.3330000000001</v>
      </c>
      <c r="G72" s="20">
        <v>1685.9459999999999</v>
      </c>
      <c r="H72" s="20">
        <v>142.09299999999999</v>
      </c>
      <c r="I72" s="20">
        <v>353.52</v>
      </c>
      <c r="J72" s="20">
        <v>440.72199999999998</v>
      </c>
      <c r="K72" s="20">
        <v>105.096</v>
      </c>
      <c r="L72" s="20">
        <v>622.01099999999997</v>
      </c>
      <c r="M72" s="20">
        <v>717.20500000000004</v>
      </c>
      <c r="N72" s="20">
        <v>226.48500000000001</v>
      </c>
      <c r="O72" s="20">
        <v>228.74600000000001</v>
      </c>
      <c r="P72" s="20">
        <v>103.289</v>
      </c>
      <c r="Q72" s="20">
        <v>192.791</v>
      </c>
      <c r="R72" s="20">
        <v>250.267</v>
      </c>
      <c r="S72" s="20">
        <v>1981.37</v>
      </c>
      <c r="T72" s="20">
        <v>2792.82</v>
      </c>
      <c r="U72" s="20">
        <v>5899.94</v>
      </c>
      <c r="V72" s="20">
        <v>10228.92</v>
      </c>
      <c r="W72" s="20">
        <v>0.26062999999999997</v>
      </c>
      <c r="X72" s="20">
        <v>0.2873</v>
      </c>
      <c r="Y72" s="20">
        <v>0.52580000000000005</v>
      </c>
      <c r="Z72" s="20">
        <v>-0.1187</v>
      </c>
      <c r="AA72" s="20">
        <v>1</v>
      </c>
      <c r="AB72" s="20">
        <v>0.74709999999999999</v>
      </c>
      <c r="AC72" s="20">
        <v>0.64049999999999996</v>
      </c>
      <c r="AD72" s="20">
        <v>81.12</v>
      </c>
      <c r="AE72" s="21">
        <f t="shared" si="8"/>
        <v>40543</v>
      </c>
      <c r="AF72" s="22" cm="1">
        <f t="array" ref="AF72">IF(INDEX(calc_types,1,AF$7)="INDEX",C72/C71-1,IF(INDEX(calc_types,1,AF$7)="CASH", C71/1200,C71/C72-1))</f>
        <v>2.1267335351260463E-4</v>
      </c>
      <c r="AG72" s="22" cm="1">
        <f t="array" ref="AG72">IF(INDEX(calc_types,1,AG$7)="INDEX",D72/D71-1,IF(INDEX(calc_types,1,AG$7)="CASH", D71/1200,D71/D72-1))</f>
        <v>-1.8651260014176385E-3</v>
      </c>
      <c r="AH72" s="22" cm="1">
        <f t="array" ref="AH72">IF(INDEX(calc_types,1,AH$7)="INDEX",E72/E71-1,IF(INDEX(calc_types,1,AH$7)="CASH", E71/1200,E71/E72-1))</f>
        <v>-1.4140913981205427E-2</v>
      </c>
      <c r="AI72" s="22" cm="1">
        <f t="array" ref="AI72">IF(INDEX(calc_types,1,AI$7)="INDEX",F72/F71-1,IF(INDEX(calc_types,1,AI$7)="CASH", F71/1200,F71/F72-1))</f>
        <v>-4.5231700064785052E-4</v>
      </c>
      <c r="AJ72" s="22" cm="1">
        <f t="array" ref="AJ72">IF(INDEX(calc_types,1,AJ$7)="INDEX",G72/G71-1,IF(INDEX(calc_types,1,AJ$7)="CASH", G71/1200,G71/G72-1))</f>
        <v>-9.8449000974331069E-3</v>
      </c>
      <c r="AK72" s="22" cm="1">
        <f t="array" ref="AK72">IF(INDEX(calc_types,1,AK$7)="INDEX",H72/H71-1,IF(INDEX(calc_types,1,AK$7)="CASH", H71/1200,H71/H72-1))</f>
        <v>9.6508777367643184E-4</v>
      </c>
      <c r="AL72" s="22" cm="1">
        <f t="array" ref="AL72">IF(INDEX(calc_types,1,AL$7)="INDEX",I72/I71-1,IF(INDEX(calc_types,1,AL$7)="CASH", I71/1200,I71/I72-1))</f>
        <v>1.0533827177272581E-3</v>
      </c>
      <c r="AM72" s="22" cm="1">
        <f t="array" ref="AM72">IF(INDEX(calc_types,1,AM$7)="INDEX",J72/J71-1,IF(INDEX(calc_types,1,AM$7)="CASH", J71/1200,J71/J72-1))</f>
        <v>-3.4437924679759924E-3</v>
      </c>
      <c r="AN72" s="22" cm="1">
        <f t="array" ref="AN72">IF(INDEX(calc_types,1,AN$7)="INDEX",K72/K71-1,IF(INDEX(calc_types,1,AN$7)="CASH", K71/1200,K71/K72-1))</f>
        <v>1.8081977978057218E-4</v>
      </c>
      <c r="AO72" s="22" cm="1">
        <f t="array" ref="AO72">IF(INDEX(calc_types,1,AO$7)="INDEX",L72/L71-1,IF(INDEX(calc_types,1,AO$7)="CASH", L71/1200,L71/L72-1))</f>
        <v>-1.7493151190578482E-3</v>
      </c>
      <c r="AP72" s="22" cm="1">
        <f t="array" ref="AP72">IF(INDEX(calc_types,1,AP$7)="INDEX",M72/M71-1,IF(INDEX(calc_types,1,AP$7)="CASH", M71/1200,M71/M72-1))</f>
        <v>-8.0083541379953882E-3</v>
      </c>
      <c r="AQ72" s="22" cm="1">
        <f t="array" ref="AQ72">IF(INDEX(calc_types,1,AQ$7)="INDEX",N72/N71-1,IF(INDEX(calc_types,1,AQ$7)="CASH", N71/1200,N71/N72-1))</f>
        <v>-6.7508537844485073E-4</v>
      </c>
      <c r="AR72" s="22" cm="1">
        <f t="array" ref="AR72">IF(INDEX(calc_types,1,AR$7)="INDEX",O72/O71-1,IF(INDEX(calc_types,1,AR$7)="CASH", O71/1200,O71/O72-1))</f>
        <v>-3.1159979255733772E-3</v>
      </c>
      <c r="AS72" s="22" cm="1">
        <f t="array" ref="AS72">IF(INDEX(calc_types,1,AS$7)="INDEX",P72/P71-1,IF(INDEX(calc_types,1,AS$7)="CASH", P71/1200,P71/P72-1))</f>
        <v>6.7775604655206934E-5</v>
      </c>
      <c r="AT72" s="22" cm="1">
        <f t="array" ref="AT72">IF(INDEX(calc_types,1,AT$7)="INDEX",Q72/Q71-1,IF(INDEX(calc_types,1,AT$7)="CASH", Q71/1200,Q71/Q72-1))</f>
        <v>4.9819663198324982E-4</v>
      </c>
      <c r="AU72" s="22" cm="1">
        <f t="array" ref="AU72">IF(INDEX(calc_types,1,AU$7)="INDEX",R72/R71-1,IF(INDEX(calc_types,1,AU$7)="CASH", R71/1200,R71/R72-1))</f>
        <v>2.4553982712074429E-3</v>
      </c>
      <c r="AV72" s="22" cm="1">
        <f t="array" ref="AV72">IF(INDEX(calc_types,1,AV$7)="INDEX",S72/S71-1,IF(INDEX(calc_types,1,AV$7)="CASH", S71/1200,S71/S72-1))</f>
        <v>6.636491824806523E-2</v>
      </c>
      <c r="AW72" s="22" cm="1">
        <f t="array" ref="AW72">IF(INDEX(calc_types,1,AW$7)="INDEX",T72/T71-1,IF(INDEX(calc_types,1,AW$7)="CASH", T71/1200,T71/T72-1))</f>
        <v>5.3500767637750579E-2</v>
      </c>
      <c r="AX72" s="22" cm="1">
        <f t="array" ref="AX72">IF(INDEX(calc_types,1,AX$7)="INDEX",U72/U71-1,IF(INDEX(calc_types,1,AX$7)="CASH", U71/1200,U71/U72-1))</f>
        <v>6.7230797338045933E-2</v>
      </c>
      <c r="AY72" s="22" cm="1">
        <f t="array" ref="AY72">IF(INDEX(calc_types,1,AY$7)="INDEX",V72/V71-1,IF(INDEX(calc_types,1,AY$7)="CASH", V71/1200,V71/V72-1))</f>
        <v>2.9372931979744443E-2</v>
      </c>
      <c r="AZ72" s="22" cm="1">
        <f t="array" ref="AZ72">IF(INDEX(calc_types,1,AZ$7)="INDEX",W72/W71-1,IF(INDEX(calc_types,1,AZ$7)="CASH", W71/1200,W71/W72-1))</f>
        <v>2.1719166666666666E-4</v>
      </c>
      <c r="BA72" s="22" cm="1">
        <f t="array" ref="BA72">IF(INDEX(calc_types,1,BA$7)="INDEX",X72/X71-1,IF(INDEX(calc_types,1,BA$7)="CASH", X71/1200,X71/X72-1))</f>
        <v>3.1266666666666666E-4</v>
      </c>
      <c r="BB72" s="22" cm="1">
        <f t="array" ref="BB72">IF(INDEX(calc_types,1,BB$7)="INDEX",Y72/Y71-1,IF(INDEX(calc_types,1,BB$7)="CASH", Y71/1200,Y71/Y72-1))</f>
        <v>4.1466666666666664E-4</v>
      </c>
      <c r="BC72" s="22" cm="1">
        <f t="array" ref="BC72">IF(INDEX(calc_types,1,BC$7)="INDEX",Z72/Z71-1,IF(INDEX(calc_types,1,BC$7)="CASH", Z71/1200,Z71/Z72-1))</f>
        <v>-2.3158333333333332E-4</v>
      </c>
      <c r="BD72" s="22" cm="1">
        <f t="array" ref="BD72">IF(INDEX(calc_types,1,BD$7)="INDEX",AA72/AA71-1,IF(INDEX(calc_types,1,BD$7)="CASH", AA71/1200,AA71/AA72-1))</f>
        <v>0</v>
      </c>
      <c r="BE72" s="22" cm="1">
        <f t="array" ref="BE72">IF(INDEX(calc_types,1,BE$7)="INDEX",AB72/AB71-1,IF(INDEX(calc_types,1,BE$7)="CASH", AB71/1200,AB71/AB72-1))</f>
        <v>3.091955561504478E-2</v>
      </c>
      <c r="BF72" s="22" cm="1">
        <f t="array" ref="BF72">IF(INDEX(calc_types,1,BF$7)="INDEX",AC72/AC71-1,IF(INDEX(calc_types,1,BF$7)="CASH", AC71/1200,AC71/AC72-1))</f>
        <v>3.2786885245901232E-3</v>
      </c>
      <c r="BG72" s="22" cm="1">
        <f t="array" ref="BG72">IF(INDEX(calc_types,1,BG$7)="INDEX",AD72/AD71-1,IF(INDEX(calc_types,1,BG$7)="CASH", AD71/1200,AD71/AD72-1))</f>
        <v>3.1681459566074821E-2</v>
      </c>
      <c r="BH72" s="23">
        <f t="shared" si="10"/>
        <v>-1.3221292321082398E-3</v>
      </c>
      <c r="BI72" s="23">
        <f t="shared" si="11"/>
        <v>-3.6171990862689726E-3</v>
      </c>
      <c r="BJ72" s="23">
        <f t="shared" si="12"/>
        <v>-1.6548769057845435E-2</v>
      </c>
      <c r="BK72" s="23">
        <f t="shared" si="13"/>
        <v>-3.1023135138804605E-3</v>
      </c>
      <c r="BL72" s="23">
        <f t="shared" si="14"/>
        <v>-1.3224734762985213E-2</v>
      </c>
      <c r="BM72" s="23">
        <f t="shared" si="15"/>
        <v>2.2197474473604063E-4</v>
      </c>
      <c r="BN72" s="23">
        <f t="shared" si="16"/>
        <v>1.8881464011035745E-4</v>
      </c>
      <c r="BO72" s="23">
        <f t="shared" si="17"/>
        <v>-4.7661702620677131E-3</v>
      </c>
      <c r="BP72" s="23">
        <f t="shared" si="18"/>
        <v>-1.1867353747004614E-3</v>
      </c>
      <c r="BQ72" s="23">
        <f t="shared" si="19"/>
        <v>-3.4370167317154072E-3</v>
      </c>
      <c r="BR72" s="23">
        <f t="shared" si="20"/>
        <v>-1.0170540785960861E-2</v>
      </c>
      <c r="BS72" s="23">
        <f t="shared" si="21"/>
        <v>-3.4581512003515318E-3</v>
      </c>
      <c r="BT72" s="23">
        <f t="shared" si="22"/>
        <v>-6.4070691049583506E-3</v>
      </c>
      <c r="BU72" s="23">
        <f t="shared" si="23"/>
        <v>5.8550279344214224E-6</v>
      </c>
      <c r="BV72" s="23">
        <f t="shared" si="24"/>
        <v>3.5913801385243456E-4</v>
      </c>
      <c r="BW72" s="23">
        <f t="shared" si="25"/>
        <v>2.1160056153525226E-3</v>
      </c>
      <c r="BX72" s="23">
        <f t="shared" si="26"/>
        <v>5.7182985076017344E-2</v>
      </c>
      <c r="BY72" s="23">
        <f t="shared" si="27"/>
        <v>5.0286076037953681E-2</v>
      </c>
      <c r="BZ72" s="23">
        <f t="shared" si="28"/>
        <v>6.429387211574894E-2</v>
      </c>
      <c r="CA72" s="23">
        <f t="shared" si="29"/>
        <v>2.2955370268377996E-2</v>
      </c>
      <c r="CB72" s="23">
        <f t="shared" si="30"/>
        <v>-1.3469370486111102E-3</v>
      </c>
      <c r="CC72" s="23">
        <f t="shared" si="31"/>
        <v>-4.5189861111111061E-4</v>
      </c>
      <c r="CD72" s="23">
        <f t="shared" si="32"/>
        <v>-1.1267784722222222E-3</v>
      </c>
      <c r="CE72" s="23">
        <f t="shared" si="33"/>
        <v>-1.8203750000000003E-4</v>
      </c>
      <c r="CF72" s="23">
        <f t="shared" si="34"/>
        <v>0</v>
      </c>
      <c r="CG72" s="23">
        <f t="shared" si="35"/>
        <v>3.0670555745498391E-2</v>
      </c>
      <c r="CH72" s="23">
        <f t="shared" si="36"/>
        <v>4.0963144292073678E-3</v>
      </c>
      <c r="CI72" s="23">
        <f t="shared" si="37"/>
        <v>3.2400674583548478E-2</v>
      </c>
    </row>
    <row r="73" spans="1:87" x14ac:dyDescent="0.2">
      <c r="A73" s="20">
        <v>64</v>
      </c>
      <c r="B73" s="21">
        <v>40574</v>
      </c>
      <c r="C73" s="20">
        <v>202.327</v>
      </c>
      <c r="D73" s="20">
        <v>1114.4490000000001</v>
      </c>
      <c r="E73" s="20">
        <v>1750.325</v>
      </c>
      <c r="F73" s="20">
        <v>1473.2919999999999</v>
      </c>
      <c r="G73" s="20">
        <v>1701.403</v>
      </c>
      <c r="H73" s="20">
        <v>141.90600000000001</v>
      </c>
      <c r="I73" s="20">
        <v>350.779</v>
      </c>
      <c r="J73" s="20">
        <v>434.298</v>
      </c>
      <c r="K73" s="20">
        <v>105.116</v>
      </c>
      <c r="L73" s="20">
        <v>621.05200000000002</v>
      </c>
      <c r="M73" s="20">
        <v>712.13599999999997</v>
      </c>
      <c r="N73" s="20">
        <v>226.75299999999999</v>
      </c>
      <c r="O73" s="20">
        <v>228.83099999999999</v>
      </c>
      <c r="P73" s="20">
        <v>103.30800000000001</v>
      </c>
      <c r="Q73" s="20">
        <v>192.75299999999999</v>
      </c>
      <c r="R73" s="20">
        <v>249.59</v>
      </c>
      <c r="S73" s="20">
        <v>2027.71</v>
      </c>
      <c r="T73" s="20">
        <v>2953.63</v>
      </c>
      <c r="U73" s="20">
        <v>5862.94</v>
      </c>
      <c r="V73" s="20">
        <v>10237.92</v>
      </c>
      <c r="W73" s="20">
        <v>0.26</v>
      </c>
      <c r="X73" s="20">
        <v>0.72409999999999997</v>
      </c>
      <c r="Y73" s="20">
        <v>0.53400000000000003</v>
      </c>
      <c r="Z73" s="20">
        <v>3.9E-2</v>
      </c>
      <c r="AA73" s="20">
        <v>1</v>
      </c>
      <c r="AB73" s="20">
        <v>0.73019999999999996</v>
      </c>
      <c r="AC73" s="20">
        <v>0.62450000000000006</v>
      </c>
      <c r="AD73" s="20">
        <v>82.04</v>
      </c>
      <c r="AE73" s="21">
        <f t="shared" si="8"/>
        <v>40574</v>
      </c>
      <c r="AF73" s="22" cm="1">
        <f t="array" ref="AF73">IF(INDEX(calc_types,1,AF$7)="INDEX",C73/C72-1,IF(INDEX(calc_types,1,AF$7)="CASH", C72/1200,C72/C73-1))</f>
        <v>4.7470466941268441E-4</v>
      </c>
      <c r="AG73" s="22" cm="1">
        <f t="array" ref="AG73">IF(INDEX(calc_types,1,AG$7)="INDEX",D73/D72-1,IF(INDEX(calc_types,1,AG$7)="CASH", D72/1200,D72/D73-1))</f>
        <v>1.6699757592864017E-3</v>
      </c>
      <c r="AH73" s="22" cm="1">
        <f t="array" ref="AH73">IF(INDEX(calc_types,1,AH$7)="INDEX",E73/E72-1,IF(INDEX(calc_types,1,AH$7)="CASH", E72/1200,E72/E73-1))</f>
        <v>5.8581796427970012E-3</v>
      </c>
      <c r="AI73" s="22" cm="1">
        <f t="array" ref="AI73">IF(INDEX(calc_types,1,AI$7)="INDEX",F73/F72-1,IF(INDEX(calc_types,1,AI$7)="CASH", F72/1200,F72/F73-1))</f>
        <v>4.0611095095659522E-3</v>
      </c>
      <c r="AJ73" s="22" cm="1">
        <f t="array" ref="AJ73">IF(INDEX(calc_types,1,AJ$7)="INDEX",G73/G72-1,IF(INDEX(calc_types,1,AJ$7)="CASH", G72/1200,G72/G73-1))</f>
        <v>9.1681465479915847E-3</v>
      </c>
      <c r="AK73" s="22" cm="1">
        <f t="array" ref="AK73">IF(INDEX(calc_types,1,AK$7)="INDEX",H73/H72-1,IF(INDEX(calc_types,1,AK$7)="CASH", H72/1200,H72/H73-1))</f>
        <v>-1.3160394952600463E-3</v>
      </c>
      <c r="AL73" s="22" cm="1">
        <f t="array" ref="AL73">IF(INDEX(calc_types,1,AL$7)="INDEX",I73/I72-1,IF(INDEX(calc_types,1,AL$7)="CASH", I72/1200,I72/I73-1))</f>
        <v>-7.7534510070150775E-3</v>
      </c>
      <c r="AM73" s="22" cm="1">
        <f t="array" ref="AM73">IF(INDEX(calc_types,1,AM$7)="INDEX",J73/J72-1,IF(INDEX(calc_types,1,AM$7)="CASH", J72/1200,J72/J73-1))</f>
        <v>-1.4576081974578048E-2</v>
      </c>
      <c r="AN73" s="22" cm="1">
        <f t="array" ref="AN73">IF(INDEX(calc_types,1,AN$7)="INDEX",K73/K72-1,IF(INDEX(calc_types,1,AN$7)="CASH", K72/1200,K72/K73-1))</f>
        <v>1.903021998934662E-4</v>
      </c>
      <c r="AO73" s="22" cm="1">
        <f t="array" ref="AO73">IF(INDEX(calc_types,1,AO$7)="INDEX",L73/L72-1,IF(INDEX(calc_types,1,AO$7)="CASH", L72/1200,L72/L73-1))</f>
        <v>-1.5417733769981234E-3</v>
      </c>
      <c r="AP73" s="22" cm="1">
        <f t="array" ref="AP73">IF(INDEX(calc_types,1,AP$7)="INDEX",M73/M72-1,IF(INDEX(calc_types,1,AP$7)="CASH", M72/1200,M72/M73-1))</f>
        <v>-7.0677142518528191E-3</v>
      </c>
      <c r="AQ73" s="22" cm="1">
        <f t="array" ref="AQ73">IF(INDEX(calc_types,1,AQ$7)="INDEX",N73/N72-1,IF(INDEX(calc_types,1,AQ$7)="CASH", N72/1200,N72/N73-1))</f>
        <v>1.1833013223832012E-3</v>
      </c>
      <c r="AR73" s="22" cm="1">
        <f t="array" ref="AR73">IF(INDEX(calc_types,1,AR$7)="INDEX",O73/O72-1,IF(INDEX(calc_types,1,AR$7)="CASH", O72/1200,O72/O73-1))</f>
        <v>3.7159119722307565E-4</v>
      </c>
      <c r="AS73" s="22" cm="1">
        <f t="array" ref="AS73">IF(INDEX(calc_types,1,AS$7)="INDEX",P73/P72-1,IF(INDEX(calc_types,1,AS$7)="CASH", P72/1200,P72/P73-1))</f>
        <v>1.8394988817793667E-4</v>
      </c>
      <c r="AT73" s="22" cm="1">
        <f t="array" ref="AT73">IF(INDEX(calc_types,1,AT$7)="INDEX",Q73/Q72-1,IF(INDEX(calc_types,1,AT$7)="CASH", Q72/1200,Q72/Q73-1))</f>
        <v>-1.9710463662725441E-4</v>
      </c>
      <c r="AU73" s="22" cm="1">
        <f t="array" ref="AU73">IF(INDEX(calc_types,1,AU$7)="INDEX",R73/R72-1,IF(INDEX(calc_types,1,AU$7)="CASH", R72/1200,R72/R73-1))</f>
        <v>-2.7051109415144881E-3</v>
      </c>
      <c r="AV73" s="22" cm="1">
        <f t="array" ref="AV73">IF(INDEX(calc_types,1,AV$7)="INDEX",S73/S72-1,IF(INDEX(calc_types,1,AV$7)="CASH", S72/1200,S72/S73-1))</f>
        <v>2.3387857896304043E-2</v>
      </c>
      <c r="AW73" s="22" cm="1">
        <f t="array" ref="AW73">IF(INDEX(calc_types,1,AW$7)="INDEX",T73/T72-1,IF(INDEX(calc_types,1,AW$7)="CASH", T72/1200,T72/T73-1))</f>
        <v>5.7579793900072396E-2</v>
      </c>
      <c r="AX73" s="22" cm="1">
        <f t="array" ref="AX73">IF(INDEX(calc_types,1,AX$7)="INDEX",U73/U72-1,IF(INDEX(calc_types,1,AX$7)="CASH", U72/1200,U72/U73-1))</f>
        <v>-6.271250216103863E-3</v>
      </c>
      <c r="AY73" s="22" cm="1">
        <f t="array" ref="AY73">IF(INDEX(calc_types,1,AY$7)="INDEX",V73/V72-1,IF(INDEX(calc_types,1,AY$7)="CASH", V72/1200,V72/V73-1))</f>
        <v>8.7985828415892975E-4</v>
      </c>
      <c r="AZ73" s="22" cm="1">
        <f t="array" ref="AZ73">IF(INDEX(calc_types,1,AZ$7)="INDEX",W73/W72-1,IF(INDEX(calc_types,1,AZ$7)="CASH", W72/1200,W72/W73-1))</f>
        <v>2.1719166666666666E-4</v>
      </c>
      <c r="BA73" s="22" cm="1">
        <f t="array" ref="BA73">IF(INDEX(calc_types,1,BA$7)="INDEX",X73/X72-1,IF(INDEX(calc_types,1,BA$7)="CASH", X72/1200,X72/X73-1))</f>
        <v>2.3941666666666667E-4</v>
      </c>
      <c r="BB73" s="22" cm="1">
        <f t="array" ref="BB73">IF(INDEX(calc_types,1,BB$7)="INDEX",Y73/Y72-1,IF(INDEX(calc_types,1,BB$7)="CASH", Y72/1200,Y72/Y73-1))</f>
        <v>4.3816666666666673E-4</v>
      </c>
      <c r="BC73" s="22" cm="1">
        <f t="array" ref="BC73">IF(INDEX(calc_types,1,BC$7)="INDEX",Z73/Z72-1,IF(INDEX(calc_types,1,BC$7)="CASH", Z72/1200,Z72/Z73-1))</f>
        <v>-9.8916666666666668E-5</v>
      </c>
      <c r="BD73" s="22" cm="1">
        <f t="array" ref="BD73">IF(INDEX(calc_types,1,BD$7)="INDEX",AA73/AA72-1,IF(INDEX(calc_types,1,BD$7)="CASH", AA72/1200,AA72/AA73-1))</f>
        <v>0</v>
      </c>
      <c r="BE73" s="22" cm="1">
        <f t="array" ref="BE73">IF(INDEX(calc_types,1,BE$7)="INDEX",AB73/AB72-1,IF(INDEX(calc_types,1,BE$7)="CASH", AB72/1200,AB72/AB73-1))</f>
        <v>2.314434401533827E-2</v>
      </c>
      <c r="BF73" s="22" cm="1">
        <f t="array" ref="BF73">IF(INDEX(calc_types,1,BF$7)="INDEX",AC73/AC72-1,IF(INDEX(calc_types,1,BF$7)="CASH", AC72/1200,AC72/AC73-1))</f>
        <v>2.5620496397117609E-2</v>
      </c>
      <c r="BG73" s="22" cm="1">
        <f t="array" ref="BG73">IF(INDEX(calc_types,1,BG$7)="INDEX",AD73/AD72-1,IF(INDEX(calc_types,1,BG$7)="CASH", AD72/1200,AD72/AD73-1))</f>
        <v>-1.1214041930765473E-2</v>
      </c>
      <c r="BH73" s="23">
        <f t="shared" si="10"/>
        <v>-1.06009791620816E-3</v>
      </c>
      <c r="BI73" s="23">
        <f t="shared" si="11"/>
        <v>-8.2097325564932377E-5</v>
      </c>
      <c r="BJ73" s="23">
        <f t="shared" si="12"/>
        <v>3.4503245661569944E-3</v>
      </c>
      <c r="BK73" s="23">
        <f t="shared" si="13"/>
        <v>1.4111129963333422E-3</v>
      </c>
      <c r="BL73" s="23">
        <f t="shared" si="14"/>
        <v>5.7883118824394782E-3</v>
      </c>
      <c r="BM73" s="23">
        <f t="shared" si="15"/>
        <v>-2.0591525242004373E-3</v>
      </c>
      <c r="BN73" s="23">
        <f t="shared" si="16"/>
        <v>-8.6180190846319778E-3</v>
      </c>
      <c r="BO73" s="23">
        <f t="shared" si="17"/>
        <v>-1.5898459768669767E-2</v>
      </c>
      <c r="BP73" s="23">
        <f t="shared" si="18"/>
        <v>-1.1772529545875674E-3</v>
      </c>
      <c r="BQ73" s="23">
        <f t="shared" si="19"/>
        <v>-3.2294749896556825E-3</v>
      </c>
      <c r="BR73" s="23">
        <f t="shared" si="20"/>
        <v>-9.229900899818292E-3</v>
      </c>
      <c r="BS73" s="23">
        <f t="shared" si="21"/>
        <v>-1.5997644995234799E-3</v>
      </c>
      <c r="BT73" s="23">
        <f t="shared" si="22"/>
        <v>-2.9194799821618978E-3</v>
      </c>
      <c r="BU73" s="23">
        <f t="shared" si="23"/>
        <v>1.2202931145715116E-4</v>
      </c>
      <c r="BV73" s="23">
        <f t="shared" si="24"/>
        <v>-3.3616325475806967E-4</v>
      </c>
      <c r="BW73" s="23">
        <f t="shared" si="25"/>
        <v>-3.0445035973694083E-3</v>
      </c>
      <c r="BX73" s="23">
        <f t="shared" si="26"/>
        <v>1.4205924724256157E-2</v>
      </c>
      <c r="BY73" s="23">
        <f t="shared" si="27"/>
        <v>5.4365102300275497E-2</v>
      </c>
      <c r="BZ73" s="23">
        <f t="shared" si="28"/>
        <v>-9.2081754384008615E-3</v>
      </c>
      <c r="CA73" s="23">
        <f t="shared" si="29"/>
        <v>-5.5377034272075165E-3</v>
      </c>
      <c r="CB73" s="23">
        <f t="shared" si="30"/>
        <v>-1.3469370486111102E-3</v>
      </c>
      <c r="CC73" s="23">
        <f t="shared" si="31"/>
        <v>-5.2514861111111063E-4</v>
      </c>
      <c r="CD73" s="23">
        <f t="shared" si="32"/>
        <v>-1.1032784722222221E-3</v>
      </c>
      <c r="CE73" s="23">
        <f t="shared" si="33"/>
        <v>-4.9370833333333366E-5</v>
      </c>
      <c r="CF73" s="23">
        <f t="shared" si="34"/>
        <v>0</v>
      </c>
      <c r="CG73" s="23">
        <f t="shared" si="35"/>
        <v>2.289534414579188E-2</v>
      </c>
      <c r="CH73" s="23">
        <f t="shared" si="36"/>
        <v>2.6438122301734854E-2</v>
      </c>
      <c r="CI73" s="23">
        <f t="shared" si="37"/>
        <v>-1.0494826913291816E-2</v>
      </c>
    </row>
    <row r="74" spans="1:87" x14ac:dyDescent="0.2">
      <c r="A74" s="20">
        <v>65</v>
      </c>
      <c r="B74" s="21">
        <v>40602</v>
      </c>
      <c r="C74" s="20">
        <v>202.37299999999999</v>
      </c>
      <c r="D74" s="20">
        <v>1113.4760000000001</v>
      </c>
      <c r="E74" s="20">
        <v>1741.9690000000001</v>
      </c>
      <c r="F74" s="20">
        <v>1476.123</v>
      </c>
      <c r="G74" s="20">
        <v>1705.82</v>
      </c>
      <c r="H74" s="20">
        <v>142.024</v>
      </c>
      <c r="I74" s="20">
        <v>350.82900000000001</v>
      </c>
      <c r="J74" s="20">
        <v>434.95699999999999</v>
      </c>
      <c r="K74" s="20">
        <v>105.155</v>
      </c>
      <c r="L74" s="20">
        <v>620.88499999999999</v>
      </c>
      <c r="M74" s="20">
        <v>713.01700000000005</v>
      </c>
      <c r="N74" s="20">
        <v>227.74299999999999</v>
      </c>
      <c r="O74" s="20">
        <v>231.047</v>
      </c>
      <c r="P74" s="20">
        <v>103.312</v>
      </c>
      <c r="Q74" s="20">
        <v>192.649</v>
      </c>
      <c r="R74" s="20">
        <v>249.14099999999999</v>
      </c>
      <c r="S74" s="20">
        <v>2095.7800000000002</v>
      </c>
      <c r="T74" s="20">
        <v>3013.09</v>
      </c>
      <c r="U74" s="20">
        <v>5994.01</v>
      </c>
      <c r="V74" s="20">
        <v>10624.09</v>
      </c>
      <c r="W74" s="20">
        <v>0.26100000000000001</v>
      </c>
      <c r="X74" s="20">
        <v>0.70730000000000004</v>
      </c>
      <c r="Y74" s="20">
        <v>0.55800000000000005</v>
      </c>
      <c r="Z74" s="20">
        <v>4.6199999999999998E-2</v>
      </c>
      <c r="AA74" s="20">
        <v>1</v>
      </c>
      <c r="AB74" s="20">
        <v>0.72430000000000005</v>
      </c>
      <c r="AC74" s="20">
        <v>0.61509999999999998</v>
      </c>
      <c r="AD74" s="20">
        <v>81.78</v>
      </c>
      <c r="AE74" s="21">
        <f t="shared" ref="AE74:AE137" si="38">B74</f>
        <v>40602</v>
      </c>
      <c r="AF74" s="22" cm="1">
        <f t="array" ref="AF74">IF(INDEX(calc_types,1,AF$7)="INDEX",C74/C73-1,IF(INDEX(calc_types,1,AF$7)="CASH", C73/1200,C73/C74-1))</f>
        <v>2.2735472774271237E-4</v>
      </c>
      <c r="AG74" s="22" cm="1">
        <f t="array" ref="AG74">IF(INDEX(calc_types,1,AG$7)="INDEX",D74/D73-1,IF(INDEX(calc_types,1,AG$7)="CASH", D73/1200,D73/D74-1))</f>
        <v>-8.7307718881701746E-4</v>
      </c>
      <c r="AH74" s="22" cm="1">
        <f t="array" ref="AH74">IF(INDEX(calc_types,1,AH$7)="INDEX",E74/E73-1,IF(INDEX(calc_types,1,AH$7)="CASH", E73/1200,E73/E74-1))</f>
        <v>-4.7739705483267336E-3</v>
      </c>
      <c r="AI74" s="22" cm="1">
        <f t="array" ref="AI74">IF(INDEX(calc_types,1,AI$7)="INDEX",F74/F73-1,IF(INDEX(calc_types,1,AI$7)="CASH", F73/1200,F73/F74-1))</f>
        <v>1.9215471203264389E-3</v>
      </c>
      <c r="AJ74" s="22" cm="1">
        <f t="array" ref="AJ74">IF(INDEX(calc_types,1,AJ$7)="INDEX",G74/G73-1,IF(INDEX(calc_types,1,AJ$7)="CASH", G73/1200,G73/G74-1))</f>
        <v>2.5960927540387146E-3</v>
      </c>
      <c r="AK74" s="22" cm="1">
        <f t="array" ref="AK74">IF(INDEX(calc_types,1,AK$7)="INDEX",H74/H73-1,IF(INDEX(calc_types,1,AK$7)="CASH", H73/1200,H73/H74-1))</f>
        <v>8.315363691457911E-4</v>
      </c>
      <c r="AL74" s="22" cm="1">
        <f t="array" ref="AL74">IF(INDEX(calc_types,1,AL$7)="INDEX",I74/I73-1,IF(INDEX(calc_types,1,AL$7)="CASH", I73/1200,I73/I74-1))</f>
        <v>1.4253988978829568E-4</v>
      </c>
      <c r="AM74" s="22" cm="1">
        <f t="array" ref="AM74">IF(INDEX(calc_types,1,AM$7)="INDEX",J74/J73-1,IF(INDEX(calc_types,1,AM$7)="CASH", J73/1200,J73/J74-1))</f>
        <v>1.5173912843255977E-3</v>
      </c>
      <c r="AN74" s="22" cm="1">
        <f t="array" ref="AN74">IF(INDEX(calc_types,1,AN$7)="INDEX",K74/K73-1,IF(INDEX(calc_types,1,AN$7)="CASH", K73/1200,K73/K74-1))</f>
        <v>3.710186841203722E-4</v>
      </c>
      <c r="AO74" s="22" cm="1">
        <f t="array" ref="AO74">IF(INDEX(calc_types,1,AO$7)="INDEX",L74/L73-1,IF(INDEX(calc_types,1,AO$7)="CASH", L73/1200,L73/L74-1))</f>
        <v>-2.6889857854095478E-4</v>
      </c>
      <c r="AP74" s="22" cm="1">
        <f t="array" ref="AP74">IF(INDEX(calc_types,1,AP$7)="INDEX",M74/M73-1,IF(INDEX(calc_types,1,AP$7)="CASH", M73/1200,M73/M74-1))</f>
        <v>1.2371232461216852E-3</v>
      </c>
      <c r="AQ74" s="22" cm="1">
        <f t="array" ref="AQ74">IF(INDEX(calc_types,1,AQ$7)="INDEX",N74/N73-1,IF(INDEX(calc_types,1,AQ$7)="CASH", N73/1200,N73/N74-1))</f>
        <v>4.3659841325143223E-3</v>
      </c>
      <c r="AR74" s="22" cm="1">
        <f t="array" ref="AR74">IF(INDEX(calc_types,1,AR$7)="INDEX",O74/O73-1,IF(INDEX(calc_types,1,AR$7)="CASH", O73/1200,O73/O74-1))</f>
        <v>9.6840026045421634E-3</v>
      </c>
      <c r="AS74" s="22" cm="1">
        <f t="array" ref="AS74">IF(INDEX(calc_types,1,AS$7)="INDEX",P74/P73-1,IF(INDEX(calc_types,1,AS$7)="CASH", P73/1200,P73/P74-1))</f>
        <v>3.8719169860979008E-5</v>
      </c>
      <c r="AT74" s="22" cm="1">
        <f t="array" ref="AT74">IF(INDEX(calc_types,1,AT$7)="INDEX",Q74/Q73-1,IF(INDEX(calc_types,1,AT$7)="CASH", Q73/1200,Q73/Q74-1))</f>
        <v>-5.3955061659216597E-4</v>
      </c>
      <c r="AU74" s="22" cm="1">
        <f t="array" ref="AU74">IF(INDEX(calc_types,1,AU$7)="INDEX",R74/R73-1,IF(INDEX(calc_types,1,AU$7)="CASH", R73/1200,R73/R74-1))</f>
        <v>-1.798950278456668E-3</v>
      </c>
      <c r="AV74" s="22" cm="1">
        <f t="array" ref="AV74">IF(INDEX(calc_types,1,AV$7)="INDEX",S74/S73-1,IF(INDEX(calc_types,1,AV$7)="CASH", S73/1200,S73/S74-1))</f>
        <v>3.356988918533732E-2</v>
      </c>
      <c r="AW74" s="22" cm="1">
        <f t="array" ref="AW74">IF(INDEX(calc_types,1,AW$7)="INDEX",T74/T73-1,IF(INDEX(calc_types,1,AW$7)="CASH", T73/1200,T73/T74-1))</f>
        <v>2.0131160639619727E-2</v>
      </c>
      <c r="AX74" s="22" cm="1">
        <f t="array" ref="AX74">IF(INDEX(calc_types,1,AX$7)="INDEX",U74/U73-1,IF(INDEX(calc_types,1,AX$7)="CASH", U73/1200,U73/U74-1))</f>
        <v>2.2355678209226237E-2</v>
      </c>
      <c r="AY74" s="22" cm="1">
        <f t="array" ref="AY74">IF(INDEX(calc_types,1,AY$7)="INDEX",V74/V73-1,IF(INDEX(calc_types,1,AY$7)="CASH", V73/1200,V73/V74-1))</f>
        <v>3.7719575851344889E-2</v>
      </c>
      <c r="AZ74" s="22" cm="1">
        <f t="array" ref="AZ74">IF(INDEX(calc_types,1,AZ$7)="INDEX",W74/W73-1,IF(INDEX(calc_types,1,AZ$7)="CASH", W73/1200,W73/W74-1))</f>
        <v>2.1666666666666668E-4</v>
      </c>
      <c r="BA74" s="22" cm="1">
        <f t="array" ref="BA74">IF(INDEX(calc_types,1,BA$7)="INDEX",X74/X73-1,IF(INDEX(calc_types,1,BA$7)="CASH", X73/1200,X73/X74-1))</f>
        <v>6.034166666666666E-4</v>
      </c>
      <c r="BB74" s="22" cm="1">
        <f t="array" ref="BB74">IF(INDEX(calc_types,1,BB$7)="INDEX",Y74/Y73-1,IF(INDEX(calc_types,1,BB$7)="CASH", Y73/1200,Y73/Y74-1))</f>
        <v>4.4500000000000003E-4</v>
      </c>
      <c r="BC74" s="22" cm="1">
        <f t="array" ref="BC74">IF(INDEX(calc_types,1,BC$7)="INDEX",Z74/Z73-1,IF(INDEX(calc_types,1,BC$7)="CASH", Z73/1200,Z73/Z74-1))</f>
        <v>3.2499999999999997E-5</v>
      </c>
      <c r="BD74" s="22" cm="1">
        <f t="array" ref="BD74">IF(INDEX(calc_types,1,BD$7)="INDEX",AA74/AA73-1,IF(INDEX(calc_types,1,BD$7)="CASH", AA73/1200,AA73/AA74-1))</f>
        <v>0</v>
      </c>
      <c r="BE74" s="22" cm="1">
        <f t="array" ref="BE74">IF(INDEX(calc_types,1,BE$7)="INDEX",AB74/AB73-1,IF(INDEX(calc_types,1,BE$7)="CASH", AB73/1200,AB73/AB74-1))</f>
        <v>8.1457959409083625E-3</v>
      </c>
      <c r="BF74" s="22" cm="1">
        <f t="array" ref="BF74">IF(INDEX(calc_types,1,BF$7)="INDEX",AC74/AC73-1,IF(INDEX(calc_types,1,BF$7)="CASH", AC73/1200,AC73/AC74-1))</f>
        <v>1.5282067956430057E-2</v>
      </c>
      <c r="BG74" s="22" cm="1">
        <f t="array" ref="BG74">IF(INDEX(calc_types,1,BG$7)="INDEX",AD74/AD73-1,IF(INDEX(calc_types,1,BG$7)="CASH", AD73/1200,AD73/AD74-1))</f>
        <v>3.1792614331132008E-3</v>
      </c>
      <c r="BH74" s="23">
        <f t="shared" si="10"/>
        <v>-1.307447857878132E-3</v>
      </c>
      <c r="BI74" s="23">
        <f t="shared" si="11"/>
        <v>-2.6251502736683516E-3</v>
      </c>
      <c r="BJ74" s="23">
        <f t="shared" si="12"/>
        <v>-7.1818256249667409E-3</v>
      </c>
      <c r="BK74" s="23">
        <f t="shared" si="13"/>
        <v>-7.2844939290617108E-4</v>
      </c>
      <c r="BL74" s="23">
        <f t="shared" si="14"/>
        <v>-7.8374191151339137E-4</v>
      </c>
      <c r="BM74" s="23">
        <f t="shared" si="15"/>
        <v>8.8423340205399893E-5</v>
      </c>
      <c r="BN74" s="23">
        <f t="shared" si="16"/>
        <v>-7.2202818782860498E-4</v>
      </c>
      <c r="BO74" s="23">
        <f t="shared" si="17"/>
        <v>1.950134902338771E-4</v>
      </c>
      <c r="BP74" s="23">
        <f t="shared" si="18"/>
        <v>-9.9653647036066135E-4</v>
      </c>
      <c r="BQ74" s="23">
        <f t="shared" si="19"/>
        <v>-1.9566001911985138E-3</v>
      </c>
      <c r="BR74" s="23">
        <f t="shared" si="20"/>
        <v>-9.2506340184378682E-4</v>
      </c>
      <c r="BS74" s="23">
        <f t="shared" si="21"/>
        <v>1.5829183106076412E-3</v>
      </c>
      <c r="BT74" s="23">
        <f t="shared" si="22"/>
        <v>6.39293142515719E-3</v>
      </c>
      <c r="BU74" s="23">
        <f t="shared" si="23"/>
        <v>-2.3201406859806503E-5</v>
      </c>
      <c r="BV74" s="23">
        <f t="shared" si="24"/>
        <v>-6.7860923472298123E-4</v>
      </c>
      <c r="BW74" s="23">
        <f t="shared" si="25"/>
        <v>-2.1383429343115883E-3</v>
      </c>
      <c r="BX74" s="23">
        <f t="shared" si="26"/>
        <v>2.4387956013289434E-2</v>
      </c>
      <c r="BY74" s="23">
        <f t="shared" si="27"/>
        <v>1.6916469039822829E-2</v>
      </c>
      <c r="BZ74" s="23">
        <f t="shared" si="28"/>
        <v>1.9418752986929241E-2</v>
      </c>
      <c r="CA74" s="23">
        <f t="shared" si="29"/>
        <v>3.1302014139978442E-2</v>
      </c>
      <c r="CB74" s="23">
        <f t="shared" si="30"/>
        <v>-1.3474620486111102E-3</v>
      </c>
      <c r="CC74" s="23">
        <f t="shared" si="31"/>
        <v>-1.6114861111111067E-4</v>
      </c>
      <c r="CD74" s="23">
        <f t="shared" si="32"/>
        <v>-1.0964451388888888E-3</v>
      </c>
      <c r="CE74" s="23">
        <f t="shared" si="33"/>
        <v>8.2045833333333292E-5</v>
      </c>
      <c r="CF74" s="23">
        <f t="shared" si="34"/>
        <v>0</v>
      </c>
      <c r="CG74" s="23">
        <f t="shared" si="35"/>
        <v>7.896796071361973E-3</v>
      </c>
      <c r="CH74" s="23">
        <f t="shared" si="36"/>
        <v>1.6099693861047301E-2</v>
      </c>
      <c r="CI74" s="23">
        <f t="shared" si="37"/>
        <v>3.8984764505868579E-3</v>
      </c>
    </row>
    <row r="75" spans="1:87" x14ac:dyDescent="0.2">
      <c r="A75" s="20">
        <v>66</v>
      </c>
      <c r="B75" s="21">
        <v>40633</v>
      </c>
      <c r="C75" s="20">
        <v>202.423</v>
      </c>
      <c r="D75" s="20">
        <v>1112.951</v>
      </c>
      <c r="E75" s="20">
        <v>1740.24</v>
      </c>
      <c r="F75" s="20">
        <v>1477.4580000000001</v>
      </c>
      <c r="G75" s="20">
        <v>1709.521</v>
      </c>
      <c r="H75" s="20">
        <v>142.06</v>
      </c>
      <c r="I75" s="20">
        <v>349.82</v>
      </c>
      <c r="J75" s="20">
        <v>431.36099999999999</v>
      </c>
      <c r="K75" s="20">
        <v>105.182</v>
      </c>
      <c r="L75" s="20">
        <v>621.47699999999998</v>
      </c>
      <c r="M75" s="20">
        <v>714.85400000000004</v>
      </c>
      <c r="N75" s="20">
        <v>228.56</v>
      </c>
      <c r="O75" s="20">
        <v>233.27699999999999</v>
      </c>
      <c r="P75" s="20">
        <v>103.334</v>
      </c>
      <c r="Q75" s="20">
        <v>192.85300000000001</v>
      </c>
      <c r="R75" s="20">
        <v>249.97</v>
      </c>
      <c r="S75" s="20">
        <v>2095.6999999999998</v>
      </c>
      <c r="T75" s="20">
        <v>2910.91</v>
      </c>
      <c r="U75" s="20">
        <v>5908.76</v>
      </c>
      <c r="V75" s="20">
        <v>9755.1</v>
      </c>
      <c r="W75" s="20">
        <v>0.24345</v>
      </c>
      <c r="X75" s="20">
        <v>0.91490000000000005</v>
      </c>
      <c r="Y75" s="20">
        <v>0.65629999999999999</v>
      </c>
      <c r="Z75" s="20">
        <v>5.3100000000000001E-2</v>
      </c>
      <c r="AA75" s="20">
        <v>1</v>
      </c>
      <c r="AB75" s="20">
        <v>0.70640000000000003</v>
      </c>
      <c r="AC75" s="20">
        <v>0.62390000000000001</v>
      </c>
      <c r="AD75" s="20">
        <v>83.13</v>
      </c>
      <c r="AE75" s="21">
        <f t="shared" si="38"/>
        <v>40633</v>
      </c>
      <c r="AF75" s="22" cm="1">
        <f t="array" ref="AF75">IF(INDEX(calc_types,1,AF$7)="INDEX",C75/C74-1,IF(INDEX(calc_types,1,AF$7)="CASH", C74/1200,C74/C75-1))</f>
        <v>2.4706853186939881E-4</v>
      </c>
      <c r="AG75" s="22" cm="1">
        <f t="array" ref="AG75">IF(INDEX(calc_types,1,AG$7)="INDEX",D75/D74-1,IF(INDEX(calc_types,1,AG$7)="CASH", D74/1200,D74/D75-1))</f>
        <v>-4.7149646691990732E-4</v>
      </c>
      <c r="AH75" s="22" cm="1">
        <f t="array" ref="AH75">IF(INDEX(calc_types,1,AH$7)="INDEX",E75/E74-1,IF(INDEX(calc_types,1,AH$7)="CASH", E74/1200,E74/E75-1))</f>
        <v>-9.9255497658112812E-4</v>
      </c>
      <c r="AI75" s="22" cm="1">
        <f t="array" ref="AI75">IF(INDEX(calc_types,1,AI$7)="INDEX",F75/F74-1,IF(INDEX(calc_types,1,AI$7)="CASH", F74/1200,F74/F75-1))</f>
        <v>9.043961783672394E-4</v>
      </c>
      <c r="AJ75" s="22" cm="1">
        <f t="array" ref="AJ75">IF(INDEX(calc_types,1,AJ$7)="INDEX",G75/G74-1,IF(INDEX(calc_types,1,AJ$7)="CASH", G74/1200,G74/G75-1))</f>
        <v>2.1696310278926934E-3</v>
      </c>
      <c r="AK75" s="22" cm="1">
        <f t="array" ref="AK75">IF(INDEX(calc_types,1,AK$7)="INDEX",H75/H74-1,IF(INDEX(calc_types,1,AK$7)="CASH", H74/1200,H74/H75-1))</f>
        <v>2.5347828536026462E-4</v>
      </c>
      <c r="AL75" s="22" cm="1">
        <f t="array" ref="AL75">IF(INDEX(calc_types,1,AL$7)="INDEX",I75/I74-1,IF(INDEX(calc_types,1,AL$7)="CASH", I74/1200,I74/I75-1))</f>
        <v>-2.876045024784224E-3</v>
      </c>
      <c r="AM75" s="22" cm="1">
        <f t="array" ref="AM75">IF(INDEX(calc_types,1,AM$7)="INDEX",J75/J74-1,IF(INDEX(calc_types,1,AM$7)="CASH", J74/1200,J74/J75-1))</f>
        <v>-8.2674839122027777E-3</v>
      </c>
      <c r="AN75" s="22" cm="1">
        <f t="array" ref="AN75">IF(INDEX(calc_types,1,AN$7)="INDEX",K75/K74-1,IF(INDEX(calc_types,1,AN$7)="CASH", K74/1200,K74/K75-1))</f>
        <v>2.5676382483008631E-4</v>
      </c>
      <c r="AO75" s="22" cm="1">
        <f t="array" ref="AO75">IF(INDEX(calc_types,1,AO$7)="INDEX",L75/L74-1,IF(INDEX(calc_types,1,AO$7)="CASH", L74/1200,L74/L75-1))</f>
        <v>9.5347769715803388E-4</v>
      </c>
      <c r="AP75" s="22" cm="1">
        <f t="array" ref="AP75">IF(INDEX(calc_types,1,AP$7)="INDEX",M75/M74-1,IF(INDEX(calc_types,1,AP$7)="CASH", M74/1200,M74/M75-1))</f>
        <v>2.5763761593342593E-3</v>
      </c>
      <c r="AQ75" s="22" cm="1">
        <f t="array" ref="AQ75">IF(INDEX(calc_types,1,AQ$7)="INDEX",N75/N74-1,IF(INDEX(calc_types,1,AQ$7)="CASH", N74/1200,N74/N75-1))</f>
        <v>3.5873769995127258E-3</v>
      </c>
      <c r="AR75" s="22" cm="1">
        <f t="array" ref="AR75">IF(INDEX(calc_types,1,AR$7)="INDEX",O75/O74-1,IF(INDEX(calc_types,1,AR$7)="CASH", O74/1200,O74/O75-1))</f>
        <v>9.6517158846467499E-3</v>
      </c>
      <c r="AS75" s="22" cm="1">
        <f t="array" ref="AS75">IF(INDEX(calc_types,1,AS$7)="INDEX",P75/P74-1,IF(INDEX(calc_types,1,AS$7)="CASH", P74/1200,P74/P75-1))</f>
        <v>2.1294718909725674E-4</v>
      </c>
      <c r="AT75" s="22" cm="1">
        <f t="array" ref="AT75">IF(INDEX(calc_types,1,AT$7)="INDEX",Q75/Q74-1,IF(INDEX(calc_types,1,AT$7)="CASH", Q74/1200,Q74/Q75-1))</f>
        <v>1.0589206276701013E-3</v>
      </c>
      <c r="AU75" s="22" cm="1">
        <f t="array" ref="AU75">IF(INDEX(calc_types,1,AU$7)="INDEX",R75/R74-1,IF(INDEX(calc_types,1,AU$7)="CASH", R74/1200,R74/R75-1))</f>
        <v>3.3274330599941671E-3</v>
      </c>
      <c r="AV75" s="22" cm="1">
        <f t="array" ref="AV75">IF(INDEX(calc_types,1,AV$7)="INDEX",S75/S74-1,IF(INDEX(calc_types,1,AV$7)="CASH", S74/1200,S74/S75-1))</f>
        <v>-3.8171945528797657E-5</v>
      </c>
      <c r="AW75" s="22" cm="1">
        <f t="array" ref="AW75">IF(INDEX(calc_types,1,AW$7)="INDEX",T75/T74-1,IF(INDEX(calc_types,1,AW$7)="CASH", T74/1200,T74/T75-1))</f>
        <v>-3.3912030506888402E-2</v>
      </c>
      <c r="AX75" s="22" cm="1">
        <f t="array" ref="AX75">IF(INDEX(calc_types,1,AX$7)="INDEX",U75/U74-1,IF(INDEX(calc_types,1,AX$7)="CASH", U74/1200,U74/U75-1))</f>
        <v>-1.4222532161274337E-2</v>
      </c>
      <c r="AY75" s="22" cm="1">
        <f t="array" ref="AY75">IF(INDEX(calc_types,1,AY$7)="INDEX",V75/V74-1,IF(INDEX(calc_types,1,AY$7)="CASH", V74/1200,V74/V75-1))</f>
        <v>-8.1794299558832773E-2</v>
      </c>
      <c r="AZ75" s="22" cm="1">
        <f t="array" ref="AZ75">IF(INDEX(calc_types,1,AZ$7)="INDEX",W75/W74-1,IF(INDEX(calc_types,1,AZ$7)="CASH", W74/1200,W74/W75-1))</f>
        <v>2.175E-4</v>
      </c>
      <c r="BA75" s="22" cm="1">
        <f t="array" ref="BA75">IF(INDEX(calc_types,1,BA$7)="INDEX",X75/X74-1,IF(INDEX(calc_types,1,BA$7)="CASH", X74/1200,X74/X75-1))</f>
        <v>5.8941666666666669E-4</v>
      </c>
      <c r="BB75" s="22" cm="1">
        <f t="array" ref="BB75">IF(INDEX(calc_types,1,BB$7)="INDEX",Y75/Y74-1,IF(INDEX(calc_types,1,BB$7)="CASH", Y74/1200,Y74/Y75-1))</f>
        <v>4.6500000000000003E-4</v>
      </c>
      <c r="BC75" s="22" cm="1">
        <f t="array" ref="BC75">IF(INDEX(calc_types,1,BC$7)="INDEX",Z75/Z74-1,IF(INDEX(calc_types,1,BC$7)="CASH", Z74/1200,Z74/Z75-1))</f>
        <v>3.8500000000000001E-5</v>
      </c>
      <c r="BD75" s="22" cm="1">
        <f t="array" ref="BD75">IF(INDEX(calc_types,1,BD$7)="INDEX",AA75/AA74-1,IF(INDEX(calc_types,1,BD$7)="CASH", AA74/1200,AA74/AA75-1))</f>
        <v>0</v>
      </c>
      <c r="BE75" s="22" cm="1">
        <f t="array" ref="BE75">IF(INDEX(calc_types,1,BE$7)="INDEX",AB75/AB74-1,IF(INDEX(calc_types,1,BE$7)="CASH", AB74/1200,AB74/AB75-1))</f>
        <v>2.5339750849377118E-2</v>
      </c>
      <c r="BF75" s="22" cm="1">
        <f t="array" ref="BF75">IF(INDEX(calc_types,1,BF$7)="INDEX",AC75/AC74-1,IF(INDEX(calc_types,1,BF$7)="CASH", AC74/1200,AC74/AC75-1))</f>
        <v>-1.4104824491104395E-2</v>
      </c>
      <c r="BG75" s="22" cm="1">
        <f t="array" ref="BG75">IF(INDEX(calc_types,1,BG$7)="INDEX",AD75/AD74-1,IF(INDEX(calc_types,1,BG$7)="CASH", AD74/1200,AD74/AD75-1))</f>
        <v>-1.6239624684229459E-2</v>
      </c>
      <c r="BH75" s="23">
        <f t="shared" ref="BH75:BH138" si="39">AF75-AF$5</f>
        <v>-1.2877340537514456E-3</v>
      </c>
      <c r="BI75" s="23">
        <f t="shared" ref="BI75:BI138" si="40">AG75-AG$5</f>
        <v>-2.2235695517712414E-3</v>
      </c>
      <c r="BJ75" s="23">
        <f t="shared" ref="BJ75:BJ138" si="41">AH75-AH$5</f>
        <v>-3.4004100532211349E-3</v>
      </c>
      <c r="BK75" s="23">
        <f t="shared" ref="BK75:BK138" si="42">AI75-AI$5</f>
        <v>-1.7456003348653706E-3</v>
      </c>
      <c r="BL75" s="23">
        <f t="shared" ref="BL75:BL138" si="43">AJ75-AJ$5</f>
        <v>-1.2102036376594127E-3</v>
      </c>
      <c r="BM75" s="23">
        <f t="shared" ref="BM75:BM138" si="44">AK75-AK$5</f>
        <v>-4.8963474358012658E-4</v>
      </c>
      <c r="BN75" s="23">
        <f t="shared" ref="BN75:BN138" si="45">AL75-AL$5</f>
        <v>-3.7406131024011247E-3</v>
      </c>
      <c r="BO75" s="23">
        <f t="shared" ref="BO75:BO138" si="46">AM75-AM$5</f>
        <v>-9.5898617062944985E-3</v>
      </c>
      <c r="BP75" s="23">
        <f t="shared" ref="BP75:BP138" si="47">AN75-AN$5</f>
        <v>-1.1107913296509472E-3</v>
      </c>
      <c r="BQ75" s="23">
        <f t="shared" ref="BQ75:BQ138" si="48">AO75-AO$5</f>
        <v>-7.3422391549952536E-4</v>
      </c>
      <c r="BR75" s="23">
        <f t="shared" ref="BR75:BR138" si="49">AP75-AP$5</f>
        <v>4.141895113687873E-4</v>
      </c>
      <c r="BS75" s="23">
        <f t="shared" ref="BS75:BS138" si="50">AQ75-AQ$5</f>
        <v>8.0431117760604472E-4</v>
      </c>
      <c r="BT75" s="23">
        <f t="shared" ref="BT75:BT138" si="51">AR75-AR$5</f>
        <v>6.3606447052617764E-3</v>
      </c>
      <c r="BU75" s="23">
        <f t="shared" ref="BU75:BU138" si="52">AS75-AS$5</f>
        <v>1.5102661237647121E-4</v>
      </c>
      <c r="BV75" s="23">
        <f t="shared" ref="BV75:BV138" si="53">AT75-AT$5</f>
        <v>9.1986200953928605E-4</v>
      </c>
      <c r="BW75" s="23">
        <f t="shared" ref="BW75:BW138" si="54">AU75-AU$5</f>
        <v>2.9880404041392468E-3</v>
      </c>
      <c r="BX75" s="23">
        <f t="shared" ref="BX75:BX138" si="55">AV75-AV$5</f>
        <v>-9.2201051175766838E-3</v>
      </c>
      <c r="BY75" s="23">
        <f t="shared" ref="BY75:BY138" si="56">AW75-AW$5</f>
        <v>-3.71267221066853E-2</v>
      </c>
      <c r="BZ75" s="23">
        <f t="shared" ref="BZ75:BZ138" si="57">AX75-AX$5</f>
        <v>-1.7159457383571334E-2</v>
      </c>
      <c r="CA75" s="23">
        <f t="shared" ref="CA75:CA138" si="58">AY75-AY$5</f>
        <v>-8.8211861270199213E-2</v>
      </c>
      <c r="CB75" s="23">
        <f t="shared" ref="CB75:CB138" si="59">AZ75-AZ$5</f>
        <v>-1.3466287152777768E-3</v>
      </c>
      <c r="CC75" s="23">
        <f t="shared" ref="CC75:CC138" si="60">BA75-BA$5</f>
        <v>-1.7514861111111058E-4</v>
      </c>
      <c r="CD75" s="23">
        <f t="shared" ref="CD75:CD138" si="61">BB75-BB$5</f>
        <v>-1.0764451388888888E-3</v>
      </c>
      <c r="CE75" s="23">
        <f t="shared" ref="CE75:CE138" si="62">BC75-BC$5</f>
        <v>8.8045833333333303E-5</v>
      </c>
      <c r="CF75" s="23">
        <f t="shared" ref="CF75:CF138" si="63">BD75-BD$5</f>
        <v>0</v>
      </c>
      <c r="CG75" s="23">
        <f t="shared" ref="CG75:CG138" si="64">BE75-BE$5</f>
        <v>2.5090750979830729E-2</v>
      </c>
      <c r="CH75" s="23">
        <f t="shared" ref="CH75:CH138" si="65">BF75-BF$5</f>
        <v>-1.3287198586487151E-2</v>
      </c>
      <c r="CI75" s="23">
        <f t="shared" ref="CI75:CI138" si="66">BG75-BG$5</f>
        <v>-1.5520409666755802E-2</v>
      </c>
    </row>
    <row r="76" spans="1:87" x14ac:dyDescent="0.2">
      <c r="A76" s="20">
        <v>67</v>
      </c>
      <c r="B76" s="21">
        <v>40663</v>
      </c>
      <c r="C76" s="20">
        <v>202.53200000000001</v>
      </c>
      <c r="D76" s="20">
        <v>1117.806</v>
      </c>
      <c r="E76" s="20">
        <v>1761.4290000000001</v>
      </c>
      <c r="F76" s="20">
        <v>1487.2829999999999</v>
      </c>
      <c r="G76" s="20">
        <v>1734.287</v>
      </c>
      <c r="H76" s="20">
        <v>142.08199999999999</v>
      </c>
      <c r="I76" s="20">
        <v>350.226</v>
      </c>
      <c r="J76" s="20">
        <v>432.98899999999998</v>
      </c>
      <c r="K76" s="20">
        <v>105.374</v>
      </c>
      <c r="L76" s="20">
        <v>625.01099999999997</v>
      </c>
      <c r="M76" s="20">
        <v>722.23400000000004</v>
      </c>
      <c r="N76" s="20">
        <v>230.768</v>
      </c>
      <c r="O76" s="20">
        <v>236.99</v>
      </c>
      <c r="P76" s="20">
        <v>103.334</v>
      </c>
      <c r="Q76" s="20">
        <v>192.89099999999999</v>
      </c>
      <c r="R76" s="20">
        <v>250.34299999999999</v>
      </c>
      <c r="S76" s="20">
        <v>2157.06</v>
      </c>
      <c r="T76" s="20">
        <v>3011.25</v>
      </c>
      <c r="U76" s="20">
        <v>6069.9</v>
      </c>
      <c r="V76" s="20">
        <v>9849.74</v>
      </c>
      <c r="W76" s="20">
        <v>0.21024999999999999</v>
      </c>
      <c r="X76" s="20">
        <v>1.1938</v>
      </c>
      <c r="Y76" s="20">
        <v>0.66820000000000002</v>
      </c>
      <c r="Z76" s="20">
        <v>6.1100000000000002E-2</v>
      </c>
      <c r="AA76" s="20">
        <v>1</v>
      </c>
      <c r="AB76" s="20">
        <v>0.67530000000000001</v>
      </c>
      <c r="AC76" s="20">
        <v>0.59860000000000002</v>
      </c>
      <c r="AD76" s="20">
        <v>81.19</v>
      </c>
      <c r="AE76" s="21">
        <f t="shared" si="38"/>
        <v>40663</v>
      </c>
      <c r="AF76" s="22" cm="1">
        <f t="array" ref="AF76">IF(INDEX(calc_types,1,AF$7)="INDEX",C76/C75-1,IF(INDEX(calc_types,1,AF$7)="CASH", C75/1200,C75/C76-1))</f>
        <v>5.3847635891179912E-4</v>
      </c>
      <c r="AG76" s="22" cm="1">
        <f t="array" ref="AG76">IF(INDEX(calc_types,1,AG$7)="INDEX",D76/D75-1,IF(INDEX(calc_types,1,AG$7)="CASH", D75/1200,D75/D76-1))</f>
        <v>4.3622765063331403E-3</v>
      </c>
      <c r="AH76" s="22" cm="1">
        <f t="array" ref="AH76">IF(INDEX(calc_types,1,AH$7)="INDEX",E76/E75-1,IF(INDEX(calc_types,1,AH$7)="CASH", E75/1200,E75/E76-1))</f>
        <v>1.217590677147995E-2</v>
      </c>
      <c r="AI76" s="22" cm="1">
        <f t="array" ref="AI76">IF(INDEX(calc_types,1,AI$7)="INDEX",F76/F75-1,IF(INDEX(calc_types,1,AI$7)="CASH", F75/1200,F75/F76-1))</f>
        <v>6.6499352265849687E-3</v>
      </c>
      <c r="AJ76" s="22" cm="1">
        <f t="array" ref="AJ76">IF(INDEX(calc_types,1,AJ$7)="INDEX",G76/G75-1,IF(INDEX(calc_types,1,AJ$7)="CASH", G75/1200,G75/G76-1))</f>
        <v>1.4487099017794991E-2</v>
      </c>
      <c r="AK76" s="22" cm="1">
        <f t="array" ref="AK76">IF(INDEX(calc_types,1,AK$7)="INDEX",H76/H75-1,IF(INDEX(calc_types,1,AK$7)="CASH", H75/1200,H75/H76-1))</f>
        <v>1.5486414191179243E-4</v>
      </c>
      <c r="AL76" s="22" cm="1">
        <f t="array" ref="AL76">IF(INDEX(calc_types,1,AL$7)="INDEX",I76/I75-1,IF(INDEX(calc_types,1,AL$7)="CASH", I75/1200,I75/I76-1))</f>
        <v>1.1605968783945375E-3</v>
      </c>
      <c r="AM76" s="22" cm="1">
        <f t="array" ref="AM76">IF(INDEX(calc_types,1,AM$7)="INDEX",J76/J75-1,IF(INDEX(calc_types,1,AM$7)="CASH", J75/1200,J75/J76-1))</f>
        <v>3.7741010429779287E-3</v>
      </c>
      <c r="AN76" s="22" cm="1">
        <f t="array" ref="AN76">IF(INDEX(calc_types,1,AN$7)="INDEX",K76/K75-1,IF(INDEX(calc_types,1,AN$7)="CASH", K75/1200,K75/K76-1))</f>
        <v>1.825407389096867E-3</v>
      </c>
      <c r="AO76" s="22" cm="1">
        <f t="array" ref="AO76">IF(INDEX(calc_types,1,AO$7)="INDEX",L76/L75-1,IF(INDEX(calc_types,1,AO$7)="CASH", L75/1200,L75/L76-1))</f>
        <v>5.6864534005280909E-3</v>
      </c>
      <c r="AP76" s="22" cm="1">
        <f t="array" ref="AP76">IF(INDEX(calc_types,1,AP$7)="INDEX",M76/M75-1,IF(INDEX(calc_types,1,AP$7)="CASH", M75/1200,M75/M76-1))</f>
        <v>1.0323786395543655E-2</v>
      </c>
      <c r="AQ76" s="22" cm="1">
        <f t="array" ref="AQ76">IF(INDEX(calc_types,1,AQ$7)="INDEX",N76/N75-1,IF(INDEX(calc_types,1,AQ$7)="CASH", N75/1200,N75/N76-1))</f>
        <v>9.660483024151123E-3</v>
      </c>
      <c r="AR76" s="22" cm="1">
        <f t="array" ref="AR76">IF(INDEX(calc_types,1,AR$7)="INDEX",O76/O75-1,IF(INDEX(calc_types,1,AR$7)="CASH", O75/1200,O75/O76-1))</f>
        <v>1.5916699888973262E-2</v>
      </c>
      <c r="AS76" s="22" cm="1">
        <f t="array" ref="AS76">IF(INDEX(calc_types,1,AS$7)="INDEX",P76/P75-1,IF(INDEX(calc_types,1,AS$7)="CASH", P75/1200,P75/P76-1))</f>
        <v>0</v>
      </c>
      <c r="AT76" s="22" cm="1">
        <f t="array" ref="AT76">IF(INDEX(calc_types,1,AT$7)="INDEX",Q76/Q75-1,IF(INDEX(calc_types,1,AT$7)="CASH", Q75/1200,Q75/Q76-1))</f>
        <v>1.9704126977537761E-4</v>
      </c>
      <c r="AU76" s="22" cm="1">
        <f t="array" ref="AU76">IF(INDEX(calc_types,1,AU$7)="INDEX",R76/R75-1,IF(INDEX(calc_types,1,AU$7)="CASH", R75/1200,R75/R76-1))</f>
        <v>1.4921790614872421E-3</v>
      </c>
      <c r="AV76" s="22" cm="1">
        <f t="array" ref="AV76">IF(INDEX(calc_types,1,AV$7)="INDEX",S76/S75-1,IF(INDEX(calc_types,1,AV$7)="CASH", S75/1200,S75/S76-1))</f>
        <v>2.9278999856849897E-2</v>
      </c>
      <c r="AW76" s="22" cm="1">
        <f t="array" ref="AW76">IF(INDEX(calc_types,1,AW$7)="INDEX",T76/T75-1,IF(INDEX(calc_types,1,AW$7)="CASH", T75/1200,T75/T76-1))</f>
        <v>3.4470320277851352E-2</v>
      </c>
      <c r="AX76" s="22" cm="1">
        <f t="array" ref="AX76">IF(INDEX(calc_types,1,AX$7)="INDEX",U76/U75-1,IF(INDEX(calc_types,1,AX$7)="CASH", U75/1200,U75/U76-1))</f>
        <v>2.7271373350753692E-2</v>
      </c>
      <c r="AY76" s="22" cm="1">
        <f t="array" ref="AY76">IF(INDEX(calc_types,1,AY$7)="INDEX",V76/V75-1,IF(INDEX(calc_types,1,AY$7)="CASH", V75/1200,V75/V76-1))</f>
        <v>9.7015919877807555E-3</v>
      </c>
      <c r="AZ76" s="22" cm="1">
        <f t="array" ref="AZ76">IF(INDEX(calc_types,1,AZ$7)="INDEX",W76/W75-1,IF(INDEX(calc_types,1,AZ$7)="CASH", W75/1200,W75/W76-1))</f>
        <v>2.0287500000000001E-4</v>
      </c>
      <c r="BA76" s="22" cm="1">
        <f t="array" ref="BA76">IF(INDEX(calc_types,1,BA$7)="INDEX",X76/X75-1,IF(INDEX(calc_types,1,BA$7)="CASH", X75/1200,X75/X76-1))</f>
        <v>7.6241666666666667E-4</v>
      </c>
      <c r="BB76" s="22" cm="1">
        <f t="array" ref="BB76">IF(INDEX(calc_types,1,BB$7)="INDEX",Y76/Y75-1,IF(INDEX(calc_types,1,BB$7)="CASH", Y75/1200,Y75/Y76-1))</f>
        <v>5.4691666666666669E-4</v>
      </c>
      <c r="BC76" s="22" cm="1">
        <f t="array" ref="BC76">IF(INDEX(calc_types,1,BC$7)="INDEX",Z76/Z75-1,IF(INDEX(calc_types,1,BC$7)="CASH", Z75/1200,Z75/Z76-1))</f>
        <v>4.4249999999999998E-5</v>
      </c>
      <c r="BD76" s="22" cm="1">
        <f t="array" ref="BD76">IF(INDEX(calc_types,1,BD$7)="INDEX",AA76/AA75-1,IF(INDEX(calc_types,1,BD$7)="CASH", AA75/1200,AA75/AA76-1))</f>
        <v>0</v>
      </c>
      <c r="BE76" s="22" cm="1">
        <f t="array" ref="BE76">IF(INDEX(calc_types,1,BE$7)="INDEX",AB76/AB75-1,IF(INDEX(calc_types,1,BE$7)="CASH", AB75/1200,AB75/AB76-1))</f>
        <v>4.6053605804827535E-2</v>
      </c>
      <c r="BF76" s="22" cm="1">
        <f t="array" ref="BF76">IF(INDEX(calc_types,1,BF$7)="INDEX",AC76/AC75-1,IF(INDEX(calc_types,1,BF$7)="CASH", AC75/1200,AC75/AC76-1))</f>
        <v>4.2265285666555297E-2</v>
      </c>
      <c r="BG76" s="22" cm="1">
        <f t="array" ref="BG76">IF(INDEX(calc_types,1,BG$7)="INDEX",AD76/AD75-1,IF(INDEX(calc_types,1,BG$7)="CASH", AD75/1200,AD75/AD76-1))</f>
        <v>2.3894568296588314E-2</v>
      </c>
      <c r="BH76" s="23">
        <f t="shared" si="39"/>
        <v>-9.9632622670904527E-4</v>
      </c>
      <c r="BI76" s="23">
        <f t="shared" si="40"/>
        <v>2.6102034214818062E-3</v>
      </c>
      <c r="BJ76" s="23">
        <f t="shared" si="41"/>
        <v>9.7680516948399423E-3</v>
      </c>
      <c r="BK76" s="23">
        <f t="shared" si="42"/>
        <v>3.9999387133523587E-3</v>
      </c>
      <c r="BL76" s="23">
        <f t="shared" si="43"/>
        <v>1.1107264352242885E-2</v>
      </c>
      <c r="BM76" s="23">
        <f t="shared" si="44"/>
        <v>-5.8824888702859878E-4</v>
      </c>
      <c r="BN76" s="23">
        <f t="shared" si="45"/>
        <v>2.9602880077763685E-4</v>
      </c>
      <c r="BO76" s="23">
        <f t="shared" si="46"/>
        <v>2.4517232488862079E-3</v>
      </c>
      <c r="BP76" s="23">
        <f t="shared" si="47"/>
        <v>4.578522346158334E-4</v>
      </c>
      <c r="BQ76" s="23">
        <f t="shared" si="48"/>
        <v>3.9987517878705319E-3</v>
      </c>
      <c r="BR76" s="23">
        <f t="shared" si="49"/>
        <v>8.1615997475781819E-3</v>
      </c>
      <c r="BS76" s="23">
        <f t="shared" si="50"/>
        <v>6.8774172022444419E-3</v>
      </c>
      <c r="BT76" s="23">
        <f t="shared" si="51"/>
        <v>1.2625628709588289E-2</v>
      </c>
      <c r="BU76" s="23">
        <f t="shared" si="52"/>
        <v>-6.1920576720785511E-5</v>
      </c>
      <c r="BV76" s="23">
        <f t="shared" si="53"/>
        <v>5.7982651644562327E-5</v>
      </c>
      <c r="BW76" s="23">
        <f t="shared" si="54"/>
        <v>1.1527864056323218E-3</v>
      </c>
      <c r="BX76" s="23">
        <f t="shared" si="55"/>
        <v>2.009706668480201E-2</v>
      </c>
      <c r="BY76" s="23">
        <f t="shared" si="56"/>
        <v>3.1255628678054453E-2</v>
      </c>
      <c r="BZ76" s="23">
        <f t="shared" si="57"/>
        <v>2.4334448128456695E-2</v>
      </c>
      <c r="CA76" s="23">
        <f t="shared" si="58"/>
        <v>3.2840302764143093E-3</v>
      </c>
      <c r="CB76" s="23">
        <f t="shared" si="59"/>
        <v>-1.3612537152777769E-3</v>
      </c>
      <c r="CC76" s="23">
        <f t="shared" si="60"/>
        <v>-2.1486111111106024E-6</v>
      </c>
      <c r="CD76" s="23">
        <f t="shared" si="61"/>
        <v>-9.9452847222222221E-4</v>
      </c>
      <c r="CE76" s="23">
        <f t="shared" si="62"/>
        <v>9.3795833333333307E-5</v>
      </c>
      <c r="CF76" s="23">
        <f t="shared" si="63"/>
        <v>0</v>
      </c>
      <c r="CG76" s="23">
        <f t="shared" si="64"/>
        <v>4.5804605935281142E-2</v>
      </c>
      <c r="CH76" s="23">
        <f t="shared" si="65"/>
        <v>4.3082911571172541E-2</v>
      </c>
      <c r="CI76" s="23">
        <f t="shared" si="66"/>
        <v>2.4613783314061971E-2</v>
      </c>
    </row>
    <row r="77" spans="1:87" x14ac:dyDescent="0.2">
      <c r="A77" s="20">
        <v>68</v>
      </c>
      <c r="B77" s="21">
        <v>40694</v>
      </c>
      <c r="C77" s="20">
        <v>202.595</v>
      </c>
      <c r="D77" s="20">
        <v>1121.7950000000001</v>
      </c>
      <c r="E77" s="20">
        <v>1784.37</v>
      </c>
      <c r="F77" s="20">
        <v>1493.404</v>
      </c>
      <c r="G77" s="20">
        <v>1751.818</v>
      </c>
      <c r="H77" s="20">
        <v>142.28399999999999</v>
      </c>
      <c r="I77" s="20">
        <v>352.09800000000001</v>
      </c>
      <c r="J77" s="20">
        <v>438.69400000000002</v>
      </c>
      <c r="K77" s="20">
        <v>105.532</v>
      </c>
      <c r="L77" s="20">
        <v>627.83699999999999</v>
      </c>
      <c r="M77" s="20">
        <v>729.62800000000004</v>
      </c>
      <c r="N77" s="20">
        <v>232.08799999999999</v>
      </c>
      <c r="O77" s="20">
        <v>238.96299999999999</v>
      </c>
      <c r="P77" s="20">
        <v>103.361</v>
      </c>
      <c r="Q77" s="20">
        <v>193.03200000000001</v>
      </c>
      <c r="R77" s="20">
        <v>250.83</v>
      </c>
      <c r="S77" s="20">
        <v>2131.23</v>
      </c>
      <c r="T77" s="20">
        <v>2861.92</v>
      </c>
      <c r="U77" s="20">
        <v>5989.99</v>
      </c>
      <c r="V77" s="20">
        <v>9693.73</v>
      </c>
      <c r="W77" s="20">
        <v>0.19042999999999999</v>
      </c>
      <c r="X77" s="20">
        <v>0.98599999999999999</v>
      </c>
      <c r="Y77" s="20">
        <v>0.63090000000000002</v>
      </c>
      <c r="Z77" s="20">
        <v>7.6200000000000004E-2</v>
      </c>
      <c r="AA77" s="20">
        <v>1</v>
      </c>
      <c r="AB77" s="20">
        <v>0.6946</v>
      </c>
      <c r="AC77" s="20">
        <v>0.60799999999999998</v>
      </c>
      <c r="AD77" s="20">
        <v>81.52</v>
      </c>
      <c r="AE77" s="21">
        <f t="shared" si="38"/>
        <v>40694</v>
      </c>
      <c r="AF77" s="22" cm="1">
        <f t="array" ref="AF77">IF(INDEX(calc_types,1,AF$7)="INDEX",C77/C76-1,IF(INDEX(calc_types,1,AF$7)="CASH", C76/1200,C76/C77-1))</f>
        <v>3.1106195564145622E-4</v>
      </c>
      <c r="AG77" s="22" cm="1">
        <f t="array" ref="AG77">IF(INDEX(calc_types,1,AG$7)="INDEX",D77/D76-1,IF(INDEX(calc_types,1,AG$7)="CASH", D76/1200,D76/D77-1))</f>
        <v>3.5685977709907224E-3</v>
      </c>
      <c r="AH77" s="22" cm="1">
        <f t="array" ref="AH77">IF(INDEX(calc_types,1,AH$7)="INDEX",E77/E76-1,IF(INDEX(calc_types,1,AH$7)="CASH", E76/1200,E76/E77-1))</f>
        <v>1.3024084422363691E-2</v>
      </c>
      <c r="AI77" s="22" cm="1">
        <f t="array" ref="AI77">IF(INDEX(calc_types,1,AI$7)="INDEX",F77/F76-1,IF(INDEX(calc_types,1,AI$7)="CASH", F76/1200,F76/F77-1))</f>
        <v>4.1155583705321241E-3</v>
      </c>
      <c r="AJ77" s="22" cm="1">
        <f t="array" ref="AJ77">IF(INDEX(calc_types,1,AJ$7)="INDEX",G77/G76-1,IF(INDEX(calc_types,1,AJ$7)="CASH", G76/1200,G76/G77-1))</f>
        <v>1.0108476855330117E-2</v>
      </c>
      <c r="AK77" s="22" cm="1">
        <f t="array" ref="AK77">IF(INDEX(calc_types,1,AK$7)="INDEX",H77/H76-1,IF(INDEX(calc_types,1,AK$7)="CASH", H76/1200,H76/H77-1))</f>
        <v>1.4217142213650558E-3</v>
      </c>
      <c r="AL77" s="22" cm="1">
        <f t="array" ref="AL77">IF(INDEX(calc_types,1,AL$7)="INDEX",I77/I76-1,IF(INDEX(calc_types,1,AL$7)="CASH", I76/1200,I76/I77-1))</f>
        <v>5.3451200082232919E-3</v>
      </c>
      <c r="AM77" s="22" cm="1">
        <f t="array" ref="AM77">IF(INDEX(calc_types,1,AM$7)="INDEX",J77/J76-1,IF(INDEX(calc_types,1,AM$7)="CASH", J76/1200,J76/J77-1))</f>
        <v>1.3175854351958227E-2</v>
      </c>
      <c r="AN77" s="22" cm="1">
        <f t="array" ref="AN77">IF(INDEX(calc_types,1,AN$7)="INDEX",K77/K76-1,IF(INDEX(calc_types,1,AN$7)="CASH", K76/1200,K76/K77-1))</f>
        <v>1.4994211095715748E-3</v>
      </c>
      <c r="AO77" s="22" cm="1">
        <f t="array" ref="AO77">IF(INDEX(calc_types,1,AO$7)="INDEX",L77/L76-1,IF(INDEX(calc_types,1,AO$7)="CASH", L76/1200,L76/L77-1))</f>
        <v>4.5215204212405435E-3</v>
      </c>
      <c r="AP77" s="22" cm="1">
        <f t="array" ref="AP77">IF(INDEX(calc_types,1,AP$7)="INDEX",M77/M76-1,IF(INDEX(calc_types,1,AP$7)="CASH", M76/1200,M76/M77-1))</f>
        <v>1.0237679200923777E-2</v>
      </c>
      <c r="AQ77" s="22" cm="1">
        <f t="array" ref="AQ77">IF(INDEX(calc_types,1,AQ$7)="INDEX",N77/N76-1,IF(INDEX(calc_types,1,AQ$7)="CASH", N76/1200,N76/N77-1))</f>
        <v>5.7200305068292323E-3</v>
      </c>
      <c r="AR77" s="22" cm="1">
        <f t="array" ref="AR77">IF(INDEX(calc_types,1,AR$7)="INDEX",O77/O76-1,IF(INDEX(calc_types,1,AR$7)="CASH", O76/1200,O76/O77-1))</f>
        <v>8.3252457909614996E-3</v>
      </c>
      <c r="AS77" s="22" cm="1">
        <f t="array" ref="AS77">IF(INDEX(calc_types,1,AS$7)="INDEX",P77/P76-1,IF(INDEX(calc_types,1,AS$7)="CASH", P76/1200,P76/P77-1))</f>
        <v>2.6128863684760084E-4</v>
      </c>
      <c r="AT77" s="22" cm="1">
        <f t="array" ref="AT77">IF(INDEX(calc_types,1,AT$7)="INDEX",Q77/Q76-1,IF(INDEX(calc_types,1,AT$7)="CASH", Q76/1200,Q76/Q77-1))</f>
        <v>7.3098278302263786E-4</v>
      </c>
      <c r="AU77" s="22" cm="1">
        <f t="array" ref="AU77">IF(INDEX(calc_types,1,AU$7)="INDEX",R77/R76-1,IF(INDEX(calc_types,1,AU$7)="CASH", R76/1200,R76/R77-1))</f>
        <v>1.9453310058601403E-3</v>
      </c>
      <c r="AV77" s="22" cm="1">
        <f t="array" ref="AV77">IF(INDEX(calc_types,1,AV$7)="INDEX",S77/S76-1,IF(INDEX(calc_types,1,AV$7)="CASH", S76/1200,S76/S77-1))</f>
        <v>-1.1974632138188057E-2</v>
      </c>
      <c r="AW77" s="22" cm="1">
        <f t="array" ref="AW77">IF(INDEX(calc_types,1,AW$7)="INDEX",T77/T76-1,IF(INDEX(calc_types,1,AW$7)="CASH", T76/1200,T76/T77-1))</f>
        <v>-4.9590701535906945E-2</v>
      </c>
      <c r="AX77" s="22" cm="1">
        <f t="array" ref="AX77">IF(INDEX(calc_types,1,AX$7)="INDEX",U77/U76-1,IF(INDEX(calc_types,1,AX$7)="CASH", U76/1200,U76/U77-1))</f>
        <v>-1.3164961531491381E-2</v>
      </c>
      <c r="AY77" s="22" cm="1">
        <f t="array" ref="AY77">IF(INDEX(calc_types,1,AY$7)="INDEX",V77/V76-1,IF(INDEX(calc_types,1,AY$7)="CASH", V76/1200,V76/V77-1))</f>
        <v>-1.5838996765396907E-2</v>
      </c>
      <c r="AZ77" s="22" cm="1">
        <f t="array" ref="AZ77">IF(INDEX(calc_types,1,AZ$7)="INDEX",W77/W76-1,IF(INDEX(calc_types,1,AZ$7)="CASH", W76/1200,W76/W77-1))</f>
        <v>1.7520833333333331E-4</v>
      </c>
      <c r="BA77" s="22" cm="1">
        <f t="array" ref="BA77">IF(INDEX(calc_types,1,BA$7)="INDEX",X77/X76-1,IF(INDEX(calc_types,1,BA$7)="CASH", X76/1200,X76/X77-1))</f>
        <v>9.9483333333333325E-4</v>
      </c>
      <c r="BB77" s="22" cm="1">
        <f t="array" ref="BB77">IF(INDEX(calc_types,1,BB$7)="INDEX",Y77/Y76-1,IF(INDEX(calc_types,1,BB$7)="CASH", Y76/1200,Y76/Y77-1))</f>
        <v>5.5683333333333333E-4</v>
      </c>
      <c r="BC77" s="22" cm="1">
        <f t="array" ref="BC77">IF(INDEX(calc_types,1,BC$7)="INDEX",Z77/Z76-1,IF(INDEX(calc_types,1,BC$7)="CASH", Z76/1200,Z76/Z77-1))</f>
        <v>5.0916666666666666E-5</v>
      </c>
      <c r="BD77" s="22" cm="1">
        <f t="array" ref="BD77">IF(INDEX(calc_types,1,BD$7)="INDEX",AA77/AA76-1,IF(INDEX(calc_types,1,BD$7)="CASH", AA76/1200,AA76/AA77-1))</f>
        <v>0</v>
      </c>
      <c r="BE77" s="22" cm="1">
        <f t="array" ref="BE77">IF(INDEX(calc_types,1,BE$7)="INDEX",AB77/AB76-1,IF(INDEX(calc_types,1,BE$7)="CASH", AB76/1200,AB76/AB77-1))</f>
        <v>-2.778577598617904E-2</v>
      </c>
      <c r="BF77" s="22" cm="1">
        <f t="array" ref="BF77">IF(INDEX(calc_types,1,BF$7)="INDEX",AC77/AC76-1,IF(INDEX(calc_types,1,BF$7)="CASH", AC76/1200,AC76/AC77-1))</f>
        <v>-1.5460526315789425E-2</v>
      </c>
      <c r="BG77" s="22" cm="1">
        <f t="array" ref="BG77">IF(INDEX(calc_types,1,BG$7)="INDEX",AD77/AD76-1,IF(INDEX(calc_types,1,BG$7)="CASH", AD76/1200,AD76/AD77-1))</f>
        <v>-4.04808635917564E-3</v>
      </c>
      <c r="BH77" s="23">
        <f t="shared" si="39"/>
        <v>-1.2237406299793882E-3</v>
      </c>
      <c r="BI77" s="23">
        <f t="shared" si="40"/>
        <v>1.8165246861393883E-3</v>
      </c>
      <c r="BJ77" s="23">
        <f t="shared" si="41"/>
        <v>1.0616229345723684E-2</v>
      </c>
      <c r="BK77" s="23">
        <f t="shared" si="42"/>
        <v>1.4655618572995141E-3</v>
      </c>
      <c r="BL77" s="23">
        <f t="shared" si="43"/>
        <v>6.728642189778011E-3</v>
      </c>
      <c r="BM77" s="23">
        <f t="shared" si="44"/>
        <v>6.7860119242466456E-4</v>
      </c>
      <c r="BN77" s="23">
        <f t="shared" si="45"/>
        <v>4.4805519306063916E-3</v>
      </c>
      <c r="BO77" s="23">
        <f t="shared" si="46"/>
        <v>1.1853476557866506E-2</v>
      </c>
      <c r="BP77" s="23">
        <f t="shared" si="47"/>
        <v>1.3186595509054127E-4</v>
      </c>
      <c r="BQ77" s="23">
        <f t="shared" si="48"/>
        <v>2.8338188085829845E-3</v>
      </c>
      <c r="BR77" s="23">
        <f t="shared" si="49"/>
        <v>8.0754925529583042E-3</v>
      </c>
      <c r="BS77" s="23">
        <f t="shared" si="50"/>
        <v>2.9369646849225512E-3</v>
      </c>
      <c r="BT77" s="23">
        <f t="shared" si="51"/>
        <v>5.0341746115765262E-3</v>
      </c>
      <c r="BU77" s="23">
        <f t="shared" si="52"/>
        <v>1.9936806012681532E-4</v>
      </c>
      <c r="BV77" s="23">
        <f t="shared" si="53"/>
        <v>5.919241648918226E-4</v>
      </c>
      <c r="BW77" s="23">
        <f t="shared" si="54"/>
        <v>1.60593835000522E-3</v>
      </c>
      <c r="BX77" s="23">
        <f t="shared" si="55"/>
        <v>-2.1156565310235943E-2</v>
      </c>
      <c r="BY77" s="23">
        <f t="shared" si="56"/>
        <v>-5.2805393135703843E-2</v>
      </c>
      <c r="BZ77" s="23">
        <f t="shared" si="57"/>
        <v>-1.6101886753788378E-2</v>
      </c>
      <c r="CA77" s="23">
        <f t="shared" si="58"/>
        <v>-2.2256558476763354E-2</v>
      </c>
      <c r="CB77" s="23">
        <f t="shared" si="59"/>
        <v>-1.3889203819444436E-3</v>
      </c>
      <c r="CC77" s="23">
        <f t="shared" si="60"/>
        <v>2.3026805555555598E-4</v>
      </c>
      <c r="CD77" s="23">
        <f t="shared" si="61"/>
        <v>-9.8461180555555567E-4</v>
      </c>
      <c r="CE77" s="23">
        <f t="shared" si="62"/>
        <v>1.0046249999999997E-4</v>
      </c>
      <c r="CF77" s="23">
        <f t="shared" si="63"/>
        <v>0</v>
      </c>
      <c r="CG77" s="23">
        <f t="shared" si="64"/>
        <v>-2.8034775855725429E-2</v>
      </c>
      <c r="CH77" s="23">
        <f t="shared" si="65"/>
        <v>-1.464290041117218E-2</v>
      </c>
      <c r="CI77" s="23">
        <f t="shared" si="66"/>
        <v>-3.3288713417019829E-3</v>
      </c>
    </row>
    <row r="78" spans="1:87" x14ac:dyDescent="0.2">
      <c r="A78" s="20">
        <v>69</v>
      </c>
      <c r="B78" s="21">
        <v>40724</v>
      </c>
      <c r="C78" s="20">
        <v>202.637</v>
      </c>
      <c r="D78" s="20">
        <v>1122.2070000000001</v>
      </c>
      <c r="E78" s="20">
        <v>1785.0909999999999</v>
      </c>
      <c r="F78" s="20">
        <v>1492.93</v>
      </c>
      <c r="G78" s="20">
        <v>1746.4359999999999</v>
      </c>
      <c r="H78" s="20">
        <v>142.38300000000001</v>
      </c>
      <c r="I78" s="20">
        <v>352.55399999999997</v>
      </c>
      <c r="J78" s="20">
        <v>439.935</v>
      </c>
      <c r="K78" s="20">
        <v>105.53100000000001</v>
      </c>
      <c r="L78" s="20">
        <v>629.58399999999995</v>
      </c>
      <c r="M78" s="20">
        <v>734.11599999999999</v>
      </c>
      <c r="N78" s="20">
        <v>232.309</v>
      </c>
      <c r="O78" s="20">
        <v>239.21299999999999</v>
      </c>
      <c r="P78" s="20">
        <v>103.379</v>
      </c>
      <c r="Q78" s="20">
        <v>193.096</v>
      </c>
      <c r="R78" s="20">
        <v>250.994</v>
      </c>
      <c r="S78" s="20">
        <v>2094.69</v>
      </c>
      <c r="T78" s="20">
        <v>2848.53</v>
      </c>
      <c r="U78" s="20">
        <v>5945.71</v>
      </c>
      <c r="V78" s="20">
        <v>9816.09</v>
      </c>
      <c r="W78" s="20">
        <v>0.18554999999999999</v>
      </c>
      <c r="X78" s="20">
        <v>1.1765000000000001</v>
      </c>
      <c r="Y78" s="20">
        <v>0.63439999999999996</v>
      </c>
      <c r="Z78" s="20">
        <v>1.3299999999999999E-2</v>
      </c>
      <c r="AA78" s="20">
        <v>1</v>
      </c>
      <c r="AB78" s="20">
        <v>0.68959999999999999</v>
      </c>
      <c r="AC78" s="20">
        <v>0.623</v>
      </c>
      <c r="AD78" s="20">
        <v>80.56</v>
      </c>
      <c r="AE78" s="21">
        <f t="shared" si="38"/>
        <v>40724</v>
      </c>
      <c r="AF78" s="22" cm="1">
        <f t="array" ref="AF78">IF(INDEX(calc_types,1,AF$7)="INDEX",C78/C77-1,IF(INDEX(calc_types,1,AF$7)="CASH", C77/1200,C77/C78-1))</f>
        <v>2.0731015079356041E-4</v>
      </c>
      <c r="AG78" s="22" cm="1">
        <f t="array" ref="AG78">IF(INDEX(calc_types,1,AG$7)="INDEX",D78/D77-1,IF(INDEX(calc_types,1,AG$7)="CASH", D77/1200,D77/D78-1))</f>
        <v>3.6726852945512256E-4</v>
      </c>
      <c r="AH78" s="22" cm="1">
        <f t="array" ref="AH78">IF(INDEX(calc_types,1,AH$7)="INDEX",E78/E77-1,IF(INDEX(calc_types,1,AH$7)="CASH", E77/1200,E77/E78-1))</f>
        <v>4.0406417951444062E-4</v>
      </c>
      <c r="AI78" s="22" cm="1">
        <f t="array" ref="AI78">IF(INDEX(calc_types,1,AI$7)="INDEX",F78/F77-1,IF(INDEX(calc_types,1,AI$7)="CASH", F77/1200,F77/F78-1))</f>
        <v>-3.1739569466793238E-4</v>
      </c>
      <c r="AJ78" s="22" cm="1">
        <f t="array" ref="AJ78">IF(INDEX(calc_types,1,AJ$7)="INDEX",G78/G77-1,IF(INDEX(calc_types,1,AJ$7)="CASH", G77/1200,G77/G78-1))</f>
        <v>-3.0722369561222429E-3</v>
      </c>
      <c r="AK78" s="22" cm="1">
        <f t="array" ref="AK78">IF(INDEX(calc_types,1,AK$7)="INDEX",H78/H77-1,IF(INDEX(calc_types,1,AK$7)="CASH", H77/1200,H77/H78-1))</f>
        <v>6.9579151556053986E-4</v>
      </c>
      <c r="AL78" s="22" cm="1">
        <f t="array" ref="AL78">IF(INDEX(calc_types,1,AL$7)="INDEX",I78/I77-1,IF(INDEX(calc_types,1,AL$7)="CASH", I77/1200,I77/I78-1))</f>
        <v>1.2950939795168814E-3</v>
      </c>
      <c r="AM78" s="22" cm="1">
        <f t="array" ref="AM78">IF(INDEX(calc_types,1,AM$7)="INDEX",J78/J77-1,IF(INDEX(calc_types,1,AM$7)="CASH", J77/1200,J77/J78-1))</f>
        <v>2.828851089825779E-3</v>
      </c>
      <c r="AN78" s="22" cm="1">
        <f t="array" ref="AN78">IF(INDEX(calc_types,1,AN$7)="INDEX",K78/K77-1,IF(INDEX(calc_types,1,AN$7)="CASH", K77/1200,K77/K78-1))</f>
        <v>-9.4757988097216028E-6</v>
      </c>
      <c r="AO78" s="22" cm="1">
        <f t="array" ref="AO78">IF(INDEX(calc_types,1,AO$7)="INDEX",L78/L77-1,IF(INDEX(calc_types,1,AO$7)="CASH", L77/1200,L77/L78-1))</f>
        <v>2.78256936115584E-3</v>
      </c>
      <c r="AP78" s="22" cm="1">
        <f t="array" ref="AP78">IF(INDEX(calc_types,1,AP$7)="INDEX",M78/M77-1,IF(INDEX(calc_types,1,AP$7)="CASH", M77/1200,M77/M78-1))</f>
        <v>6.1510797282997576E-3</v>
      </c>
      <c r="AQ78" s="22" cm="1">
        <f t="array" ref="AQ78">IF(INDEX(calc_types,1,AQ$7)="INDEX",N78/N77-1,IF(INDEX(calc_types,1,AQ$7)="CASH", N77/1200,N77/N78-1))</f>
        <v>9.5222501809666404E-4</v>
      </c>
      <c r="AR78" s="22" cm="1">
        <f t="array" ref="AR78">IF(INDEX(calc_types,1,AR$7)="INDEX",O78/O77-1,IF(INDEX(calc_types,1,AR$7)="CASH", O77/1200,O77/O78-1))</f>
        <v>1.0461870666169659E-3</v>
      </c>
      <c r="AS78" s="22" cm="1">
        <f t="array" ref="AS78">IF(INDEX(calc_types,1,AS$7)="INDEX",P78/P77-1,IF(INDEX(calc_types,1,AS$7)="CASH", P77/1200,P77/P78-1))</f>
        <v>1.7414692195316661E-4</v>
      </c>
      <c r="AT78" s="22" cm="1">
        <f t="array" ref="AT78">IF(INDEX(calc_types,1,AT$7)="INDEX",Q78/Q77-1,IF(INDEX(calc_types,1,AT$7)="CASH", Q77/1200,Q77/Q78-1))</f>
        <v>3.3155124538941649E-4</v>
      </c>
      <c r="AU78" s="22" cm="1">
        <f t="array" ref="AU78">IF(INDEX(calc_types,1,AU$7)="INDEX",R78/R77-1,IF(INDEX(calc_types,1,AU$7)="CASH", R77/1200,R77/R78-1))</f>
        <v>6.5382928676793739E-4</v>
      </c>
      <c r="AV78" s="22" cm="1">
        <f t="array" ref="AV78">IF(INDEX(calc_types,1,AV$7)="INDEX",S78/S77-1,IF(INDEX(calc_types,1,AV$7)="CASH", S77/1200,S77/S78-1))</f>
        <v>-1.7145028926957684E-2</v>
      </c>
      <c r="AW78" s="22" cm="1">
        <f t="array" ref="AW78">IF(INDEX(calc_types,1,AW$7)="INDEX",T78/T77-1,IF(INDEX(calc_types,1,AW$7)="CASH", T77/1200,T77/T78-1))</f>
        <v>-4.6786772516351771E-3</v>
      </c>
      <c r="AX78" s="22" cm="1">
        <f t="array" ref="AX78">IF(INDEX(calc_types,1,AX$7)="INDEX",U78/U77-1,IF(INDEX(calc_types,1,AX$7)="CASH", U77/1200,U77/U78-1))</f>
        <v>-7.3923328753470186E-3</v>
      </c>
      <c r="AY78" s="22" cm="1">
        <f t="array" ref="AY78">IF(INDEX(calc_types,1,AY$7)="INDEX",V78/V77-1,IF(INDEX(calc_types,1,AY$7)="CASH", V77/1200,V77/V78-1))</f>
        <v>1.2622592129139187E-2</v>
      </c>
      <c r="AZ78" s="22" cm="1">
        <f t="array" ref="AZ78">IF(INDEX(calc_types,1,AZ$7)="INDEX",W78/W77-1,IF(INDEX(calc_types,1,AZ$7)="CASH", W77/1200,W77/W78-1))</f>
        <v>1.5869166666666664E-4</v>
      </c>
      <c r="BA78" s="22" cm="1">
        <f t="array" ref="BA78">IF(INDEX(calc_types,1,BA$7)="INDEX",X78/X77-1,IF(INDEX(calc_types,1,BA$7)="CASH", X77/1200,X77/X78-1))</f>
        <v>8.2166666666666662E-4</v>
      </c>
      <c r="BB78" s="22" cm="1">
        <f t="array" ref="BB78">IF(INDEX(calc_types,1,BB$7)="INDEX",Y78/Y77-1,IF(INDEX(calc_types,1,BB$7)="CASH", Y77/1200,Y77/Y78-1))</f>
        <v>5.2575000000000007E-4</v>
      </c>
      <c r="BC78" s="22" cm="1">
        <f t="array" ref="BC78">IF(INDEX(calc_types,1,BC$7)="INDEX",Z78/Z77-1,IF(INDEX(calc_types,1,BC$7)="CASH", Z77/1200,Z77/Z78-1))</f>
        <v>6.3499999999999999E-5</v>
      </c>
      <c r="BD78" s="22" cm="1">
        <f t="array" ref="BD78">IF(INDEX(calc_types,1,BD$7)="INDEX",AA78/AA77-1,IF(INDEX(calc_types,1,BD$7)="CASH", AA77/1200,AA77/AA78-1))</f>
        <v>0</v>
      </c>
      <c r="BE78" s="22" cm="1">
        <f t="array" ref="BE78">IF(INDEX(calc_types,1,BE$7)="INDEX",AB78/AB77-1,IF(INDEX(calc_types,1,BE$7)="CASH", AB77/1200,AB77/AB78-1))</f>
        <v>7.2505800464037762E-3</v>
      </c>
      <c r="BF78" s="22" cm="1">
        <f t="array" ref="BF78">IF(INDEX(calc_types,1,BF$7)="INDEX",AC78/AC77-1,IF(INDEX(calc_types,1,BF$7)="CASH", AC77/1200,AC77/AC78-1))</f>
        <v>-2.4077046548956704E-2</v>
      </c>
      <c r="BG78" s="22" cm="1">
        <f t="array" ref="BG78">IF(INDEX(calc_types,1,BG$7)="INDEX",AD78/AD77-1,IF(INDEX(calc_types,1,BG$7)="CASH", AD77/1200,AD77/AD78-1))</f>
        <v>1.1916583912611634E-2</v>
      </c>
      <c r="BH78" s="23">
        <f t="shared" si="39"/>
        <v>-1.327492434827284E-3</v>
      </c>
      <c r="BI78" s="23">
        <f t="shared" si="40"/>
        <v>-1.3848045553962116E-3</v>
      </c>
      <c r="BJ78" s="23">
        <f t="shared" si="41"/>
        <v>-2.0037908971255662E-3</v>
      </c>
      <c r="BK78" s="23">
        <f t="shared" si="42"/>
        <v>-2.9673922079005424E-3</v>
      </c>
      <c r="BL78" s="23">
        <f t="shared" si="43"/>
        <v>-6.4520716216743493E-3</v>
      </c>
      <c r="BM78" s="23">
        <f t="shared" si="44"/>
        <v>-4.7321513379851342E-5</v>
      </c>
      <c r="BN78" s="23">
        <f t="shared" si="45"/>
        <v>4.3052590189998077E-4</v>
      </c>
      <c r="BO78" s="23">
        <f t="shared" si="46"/>
        <v>1.5064732957340585E-3</v>
      </c>
      <c r="BP78" s="23">
        <f t="shared" si="47"/>
        <v>-1.3770309532907552E-3</v>
      </c>
      <c r="BQ78" s="23">
        <f t="shared" si="48"/>
        <v>1.0948677484982807E-3</v>
      </c>
      <c r="BR78" s="23">
        <f t="shared" si="49"/>
        <v>3.9888930803342855E-3</v>
      </c>
      <c r="BS78" s="23">
        <f t="shared" si="50"/>
        <v>-1.8308408038100171E-3</v>
      </c>
      <c r="BT78" s="23">
        <f t="shared" si="51"/>
        <v>-2.2448841127680075E-3</v>
      </c>
      <c r="BU78" s="23">
        <f t="shared" si="52"/>
        <v>1.122263452323811E-4</v>
      </c>
      <c r="BV78" s="23">
        <f t="shared" si="53"/>
        <v>1.9249262725860121E-4</v>
      </c>
      <c r="BW78" s="23">
        <f t="shared" si="54"/>
        <v>3.1443663091301706E-4</v>
      </c>
      <c r="BX78" s="23">
        <f t="shared" si="55"/>
        <v>-2.632696209900557E-2</v>
      </c>
      <c r="BY78" s="23">
        <f t="shared" si="56"/>
        <v>-7.8933688514320737E-3</v>
      </c>
      <c r="BZ78" s="23">
        <f t="shared" si="57"/>
        <v>-1.0329258097644017E-2</v>
      </c>
      <c r="CA78" s="23">
        <f t="shared" si="58"/>
        <v>6.2050304177727411E-3</v>
      </c>
      <c r="CB78" s="23">
        <f t="shared" si="59"/>
        <v>-1.4054370486111102E-3</v>
      </c>
      <c r="CC78" s="23">
        <f t="shared" si="60"/>
        <v>5.7101388888889347E-5</v>
      </c>
      <c r="CD78" s="23">
        <f t="shared" si="61"/>
        <v>-1.0156951388888887E-3</v>
      </c>
      <c r="CE78" s="23">
        <f t="shared" si="62"/>
        <v>1.130458333333333E-4</v>
      </c>
      <c r="CF78" s="23">
        <f t="shared" si="63"/>
        <v>0</v>
      </c>
      <c r="CG78" s="23">
        <f t="shared" si="64"/>
        <v>7.0015801768573867E-3</v>
      </c>
      <c r="CH78" s="23">
        <f t="shared" si="65"/>
        <v>-2.325942064433946E-2</v>
      </c>
      <c r="CI78" s="23">
        <f t="shared" si="66"/>
        <v>1.263579893008529E-2</v>
      </c>
    </row>
    <row r="79" spans="1:87" x14ac:dyDescent="0.2">
      <c r="A79" s="20">
        <v>70</v>
      </c>
      <c r="B79" s="21">
        <v>40755</v>
      </c>
      <c r="C79" s="20">
        <v>202.59299999999999</v>
      </c>
      <c r="D79" s="20">
        <v>1125.2940000000001</v>
      </c>
      <c r="E79" s="20">
        <v>1812.039</v>
      </c>
      <c r="F79" s="20">
        <v>1499.124</v>
      </c>
      <c r="G79" s="20">
        <v>1771.607</v>
      </c>
      <c r="H79" s="20">
        <v>142.72499999999999</v>
      </c>
      <c r="I79" s="20">
        <v>355.34</v>
      </c>
      <c r="J79" s="20">
        <v>448.851</v>
      </c>
      <c r="K79" s="20">
        <v>105.658</v>
      </c>
      <c r="L79" s="20">
        <v>633.83100000000002</v>
      </c>
      <c r="M79" s="20">
        <v>746.34299999999996</v>
      </c>
      <c r="N79" s="20">
        <v>233.55699999999999</v>
      </c>
      <c r="O79" s="20">
        <v>241.66</v>
      </c>
      <c r="P79" s="20">
        <v>103.395</v>
      </c>
      <c r="Q79" s="20">
        <v>193.19</v>
      </c>
      <c r="R79" s="20">
        <v>251.58799999999999</v>
      </c>
      <c r="S79" s="20">
        <v>2051.38</v>
      </c>
      <c r="T79" s="20">
        <v>2670.37</v>
      </c>
      <c r="U79" s="20">
        <v>5815.19</v>
      </c>
      <c r="V79" s="20">
        <v>9833.0300000000007</v>
      </c>
      <c r="W79" s="20">
        <v>0.19109999999999999</v>
      </c>
      <c r="X79" s="20">
        <v>0.96679999999999999</v>
      </c>
      <c r="Y79" s="20">
        <v>0.57020000000000004</v>
      </c>
      <c r="Z79" s="20">
        <v>-0.29160000000000003</v>
      </c>
      <c r="AA79" s="20">
        <v>1</v>
      </c>
      <c r="AB79" s="20">
        <v>0.69450000000000001</v>
      </c>
      <c r="AC79" s="20">
        <v>0.6089</v>
      </c>
      <c r="AD79" s="20">
        <v>76.760000000000005</v>
      </c>
      <c r="AE79" s="21">
        <f t="shared" si="38"/>
        <v>40755</v>
      </c>
      <c r="AF79" s="22" cm="1">
        <f t="array" ref="AF79">IF(INDEX(calc_types,1,AF$7)="INDEX",C79/C78-1,IF(INDEX(calc_types,1,AF$7)="CASH", C78/1200,C78/C79-1))</f>
        <v>-2.1713704802184264E-4</v>
      </c>
      <c r="AG79" s="22" cm="1">
        <f t="array" ref="AG79">IF(INDEX(calc_types,1,AG$7)="INDEX",D79/D78-1,IF(INDEX(calc_types,1,AG$7)="CASH", D78/1200,D78/D79-1))</f>
        <v>2.7508293924383143E-3</v>
      </c>
      <c r="AH79" s="22" cm="1">
        <f t="array" ref="AH79">IF(INDEX(calc_types,1,AH$7)="INDEX",E79/E78-1,IF(INDEX(calc_types,1,AH$7)="CASH", E78/1200,E78/E79-1))</f>
        <v>1.5096149159902872E-2</v>
      </c>
      <c r="AI79" s="22" cm="1">
        <f t="array" ref="AI79">IF(INDEX(calc_types,1,AI$7)="INDEX",F79/F78-1,IF(INDEX(calc_types,1,AI$7)="CASH", F78/1200,F78/F79-1))</f>
        <v>4.1488884274547555E-3</v>
      </c>
      <c r="AJ79" s="22" cm="1">
        <f t="array" ref="AJ79">IF(INDEX(calc_types,1,AJ$7)="INDEX",G79/G78-1,IF(INDEX(calc_types,1,AJ$7)="CASH", G78/1200,G78/G79-1))</f>
        <v>1.4412781229887539E-2</v>
      </c>
      <c r="AK79" s="22" cm="1">
        <f t="array" ref="AK79">IF(INDEX(calc_types,1,AK$7)="INDEX",H79/H78-1,IF(INDEX(calc_types,1,AK$7)="CASH", H78/1200,H78/H79-1))</f>
        <v>2.4019721455510457E-3</v>
      </c>
      <c r="AL79" s="22" cm="1">
        <f t="array" ref="AL79">IF(INDEX(calc_types,1,AL$7)="INDEX",I79/I78-1,IF(INDEX(calc_types,1,AL$7)="CASH", I78/1200,I78/I79-1))</f>
        <v>7.9023355287417552E-3</v>
      </c>
      <c r="AM79" s="22" cm="1">
        <f t="array" ref="AM79">IF(INDEX(calc_types,1,AM$7)="INDEX",J79/J78-1,IF(INDEX(calc_types,1,AM$7)="CASH", J78/1200,J78/J79-1))</f>
        <v>2.0266630297657517E-2</v>
      </c>
      <c r="AN79" s="22" cm="1">
        <f t="array" ref="AN79">IF(INDEX(calc_types,1,AN$7)="INDEX",K79/K78-1,IF(INDEX(calc_types,1,AN$7)="CASH", K78/1200,K78/K79-1))</f>
        <v>1.2034378523846367E-3</v>
      </c>
      <c r="AO79" s="22" cm="1">
        <f t="array" ref="AO79">IF(INDEX(calc_types,1,AO$7)="INDEX",L79/L78-1,IF(INDEX(calc_types,1,AO$7)="CASH", L78/1200,L78/L79-1))</f>
        <v>6.745724160715838E-3</v>
      </c>
      <c r="AP79" s="22" cm="1">
        <f t="array" ref="AP79">IF(INDEX(calc_types,1,AP$7)="INDEX",M79/M78-1,IF(INDEX(calc_types,1,AP$7)="CASH", M78/1200,M78/M79-1))</f>
        <v>1.6655405957641589E-2</v>
      </c>
      <c r="AQ79" s="22" cm="1">
        <f t="array" ref="AQ79">IF(INDEX(calc_types,1,AQ$7)="INDEX",N79/N78-1,IF(INDEX(calc_types,1,AQ$7)="CASH", N78/1200,N78/N79-1))</f>
        <v>5.3721551898548991E-3</v>
      </c>
      <c r="AR79" s="22" cm="1">
        <f t="array" ref="AR79">IF(INDEX(calc_types,1,AR$7)="INDEX",O79/O78-1,IF(INDEX(calc_types,1,AR$7)="CASH", O78/1200,O78/O79-1))</f>
        <v>1.0229377165956732E-2</v>
      </c>
      <c r="AS79" s="22" cm="1">
        <f t="array" ref="AS79">IF(INDEX(calc_types,1,AS$7)="INDEX",P79/P78-1,IF(INDEX(calc_types,1,AS$7)="CASH", P78/1200,P78/P79-1))</f>
        <v>1.5477031118504847E-4</v>
      </c>
      <c r="AT79" s="22" cm="1">
        <f t="array" ref="AT79">IF(INDEX(calc_types,1,AT$7)="INDEX",Q79/Q78-1,IF(INDEX(calc_types,1,AT$7)="CASH", Q78/1200,Q78/Q79-1))</f>
        <v>4.8680449103044587E-4</v>
      </c>
      <c r="AU79" s="22" cm="1">
        <f t="array" ref="AU79">IF(INDEX(calc_types,1,AU$7)="INDEX",R79/R78-1,IF(INDEX(calc_types,1,AU$7)="CASH", R78/1200,R78/R79-1))</f>
        <v>2.3665904364247314E-3</v>
      </c>
      <c r="AV79" s="22" cm="1">
        <f t="array" ref="AV79">IF(INDEX(calc_types,1,AV$7)="INDEX",S79/S78-1,IF(INDEX(calc_types,1,AV$7)="CASH", S78/1200,S78/S79-1))</f>
        <v>-2.0676090495490906E-2</v>
      </c>
      <c r="AW79" s="22" cm="1">
        <f t="array" ref="AW79">IF(INDEX(calc_types,1,AW$7)="INDEX",T79/T78-1,IF(INDEX(calc_types,1,AW$7)="CASH", T78/1200,T78/T79-1))</f>
        <v>-6.2544540517389779E-2</v>
      </c>
      <c r="AX79" s="22" cm="1">
        <f t="array" ref="AX79">IF(INDEX(calc_types,1,AX$7)="INDEX",U79/U78-1,IF(INDEX(calc_types,1,AX$7)="CASH", U78/1200,U78/U79-1))</f>
        <v>-2.1951962002855874E-2</v>
      </c>
      <c r="AY79" s="22" cm="1">
        <f t="array" ref="AY79">IF(INDEX(calc_types,1,AY$7)="INDEX",V79/V78-1,IF(INDEX(calc_types,1,AY$7)="CASH", V78/1200,V78/V79-1))</f>
        <v>1.7257380484489993E-3</v>
      </c>
      <c r="AZ79" s="22" cm="1">
        <f t="array" ref="AZ79">IF(INDEX(calc_types,1,AZ$7)="INDEX",W79/W78-1,IF(INDEX(calc_types,1,AZ$7)="CASH", W78/1200,W78/W79-1))</f>
        <v>1.54625E-4</v>
      </c>
      <c r="BA79" s="22" cm="1">
        <f t="array" ref="BA79">IF(INDEX(calc_types,1,BA$7)="INDEX",X79/X78-1,IF(INDEX(calc_types,1,BA$7)="CASH", X78/1200,X78/X79-1))</f>
        <v>9.8041666666666676E-4</v>
      </c>
      <c r="BB79" s="22" cm="1">
        <f t="array" ref="BB79">IF(INDEX(calc_types,1,BB$7)="INDEX",Y79/Y78-1,IF(INDEX(calc_types,1,BB$7)="CASH", Y78/1200,Y78/Y79-1))</f>
        <v>5.2866666666666665E-4</v>
      </c>
      <c r="BC79" s="22" cm="1">
        <f t="array" ref="BC79">IF(INDEX(calc_types,1,BC$7)="INDEX",Z79/Z78-1,IF(INDEX(calc_types,1,BC$7)="CASH", Z78/1200,Z78/Z79-1))</f>
        <v>1.1083333333333333E-5</v>
      </c>
      <c r="BD79" s="22" cm="1">
        <f t="array" ref="BD79">IF(INDEX(calc_types,1,BD$7)="INDEX",AA79/AA78-1,IF(INDEX(calc_types,1,BD$7)="CASH", AA78/1200,AA78/AA79-1))</f>
        <v>0</v>
      </c>
      <c r="BE79" s="22" cm="1">
        <f t="array" ref="BE79">IF(INDEX(calc_types,1,BE$7)="INDEX",AB79/AB78-1,IF(INDEX(calc_types,1,BE$7)="CASH", AB78/1200,AB78/AB79-1))</f>
        <v>-7.0554355651547551E-3</v>
      </c>
      <c r="BF79" s="22" cm="1">
        <f t="array" ref="BF79">IF(INDEX(calc_types,1,BF$7)="INDEX",AC79/AC78-1,IF(INDEX(calc_types,1,BF$7)="CASH", AC78/1200,AC78/AC79-1))</f>
        <v>2.3156511742486563E-2</v>
      </c>
      <c r="BG79" s="22" cm="1">
        <f t="array" ref="BG79">IF(INDEX(calc_types,1,BG$7)="INDEX",AD79/AD78-1,IF(INDEX(calc_types,1,BG$7)="CASH", AD78/1200,AD78/AD79-1))</f>
        <v>4.9504950495049549E-2</v>
      </c>
      <c r="BH79" s="23">
        <f t="shared" si="39"/>
        <v>-1.751939633642687E-3</v>
      </c>
      <c r="BI79" s="23">
        <f t="shared" si="40"/>
        <v>9.9875630758698014E-4</v>
      </c>
      <c r="BJ79" s="23">
        <f t="shared" si="41"/>
        <v>1.2688294083262865E-2</v>
      </c>
      <c r="BK79" s="23">
        <f t="shared" si="42"/>
        <v>1.4988919142221455E-3</v>
      </c>
      <c r="BL79" s="23">
        <f t="shared" si="43"/>
        <v>1.1032946564335433E-2</v>
      </c>
      <c r="BM79" s="23">
        <f t="shared" si="44"/>
        <v>1.6588591166106545E-3</v>
      </c>
      <c r="BN79" s="23">
        <f t="shared" si="45"/>
        <v>7.0377674511248548E-3</v>
      </c>
      <c r="BO79" s="23">
        <f t="shared" si="46"/>
        <v>1.8944252503565798E-2</v>
      </c>
      <c r="BP79" s="23">
        <f t="shared" si="47"/>
        <v>-1.6411730209639681E-4</v>
      </c>
      <c r="BQ79" s="23">
        <f t="shared" si="48"/>
        <v>5.058022548058279E-3</v>
      </c>
      <c r="BR79" s="23">
        <f t="shared" si="49"/>
        <v>1.4493219309676116E-2</v>
      </c>
      <c r="BS79" s="23">
        <f t="shared" si="50"/>
        <v>2.589089367948218E-3</v>
      </c>
      <c r="BT79" s="23">
        <f t="shared" si="51"/>
        <v>6.9383059865717588E-3</v>
      </c>
      <c r="BU79" s="23">
        <f t="shared" si="52"/>
        <v>9.2849734464262959E-5</v>
      </c>
      <c r="BV79" s="23">
        <f t="shared" si="53"/>
        <v>3.4774587289963061E-4</v>
      </c>
      <c r="BW79" s="23">
        <f t="shared" si="54"/>
        <v>2.0271977805698112E-3</v>
      </c>
      <c r="BX79" s="23">
        <f t="shared" si="55"/>
        <v>-2.9858023667538793E-2</v>
      </c>
      <c r="BY79" s="23">
        <f t="shared" si="56"/>
        <v>-6.5759232117186678E-2</v>
      </c>
      <c r="BZ79" s="23">
        <f t="shared" si="57"/>
        <v>-2.488888722515287E-2</v>
      </c>
      <c r="CA79" s="23">
        <f t="shared" si="58"/>
        <v>-4.691823662917447E-3</v>
      </c>
      <c r="CB79" s="23">
        <f t="shared" si="59"/>
        <v>-1.4095037152777768E-3</v>
      </c>
      <c r="CC79" s="23">
        <f t="shared" si="60"/>
        <v>2.1585138888888949E-4</v>
      </c>
      <c r="CD79" s="23">
        <f t="shared" si="61"/>
        <v>-1.0127784722222222E-3</v>
      </c>
      <c r="CE79" s="23">
        <f t="shared" si="62"/>
        <v>6.0629166666666638E-5</v>
      </c>
      <c r="CF79" s="23">
        <f t="shared" si="63"/>
        <v>0</v>
      </c>
      <c r="CG79" s="23">
        <f t="shared" si="64"/>
        <v>-7.3044354347011446E-3</v>
      </c>
      <c r="CH79" s="23">
        <f t="shared" si="65"/>
        <v>2.3974137647103808E-2</v>
      </c>
      <c r="CI79" s="23">
        <f t="shared" si="66"/>
        <v>5.0224165512523206E-2</v>
      </c>
    </row>
    <row r="80" spans="1:87" x14ac:dyDescent="0.2">
      <c r="A80" s="20">
        <v>71</v>
      </c>
      <c r="B80" s="21">
        <v>40786</v>
      </c>
      <c r="C80" s="20">
        <v>202.78200000000001</v>
      </c>
      <c r="D80" s="20">
        <v>1129.307</v>
      </c>
      <c r="E80" s="20">
        <v>1837.325</v>
      </c>
      <c r="F80" s="20">
        <v>1492.9369999999999</v>
      </c>
      <c r="G80" s="20">
        <v>1761.664</v>
      </c>
      <c r="H80" s="20">
        <v>143.172</v>
      </c>
      <c r="I80" s="20">
        <v>358.97800000000001</v>
      </c>
      <c r="J80" s="20">
        <v>457.423</v>
      </c>
      <c r="K80" s="20">
        <v>105.7</v>
      </c>
      <c r="L80" s="20">
        <v>634.93399999999997</v>
      </c>
      <c r="M80" s="20">
        <v>751.21500000000003</v>
      </c>
      <c r="N80" s="20">
        <v>230.81899999999999</v>
      </c>
      <c r="O80" s="20">
        <v>235.78700000000001</v>
      </c>
      <c r="P80" s="20">
        <v>103.402</v>
      </c>
      <c r="Q80" s="20">
        <v>193.3</v>
      </c>
      <c r="R80" s="20">
        <v>251.90899999999999</v>
      </c>
      <c r="S80" s="20">
        <v>1938.42</v>
      </c>
      <c r="T80" s="20">
        <v>2302.08</v>
      </c>
      <c r="U80" s="20">
        <v>5394.53</v>
      </c>
      <c r="V80" s="20">
        <v>8955.2000000000007</v>
      </c>
      <c r="W80" s="20">
        <v>0.2215</v>
      </c>
      <c r="X80" s="20">
        <v>0.67110000000000003</v>
      </c>
      <c r="Y80" s="20">
        <v>0.62809999999999999</v>
      </c>
      <c r="Z80" s="20">
        <v>-5.5E-2</v>
      </c>
      <c r="AA80" s="20">
        <v>1</v>
      </c>
      <c r="AB80" s="20">
        <v>0.69569999999999999</v>
      </c>
      <c r="AC80" s="20">
        <v>0.61539999999999995</v>
      </c>
      <c r="AD80" s="20">
        <v>76.66</v>
      </c>
      <c r="AE80" s="21">
        <f t="shared" si="38"/>
        <v>40786</v>
      </c>
      <c r="AF80" s="22" cm="1">
        <f t="array" ref="AF80">IF(INDEX(calc_types,1,AF$7)="INDEX",C80/C79-1,IF(INDEX(calc_types,1,AF$7)="CASH", C79/1200,C79/C80-1))</f>
        <v>9.3290488812547423E-4</v>
      </c>
      <c r="AG80" s="22" cm="1">
        <f t="array" ref="AG80">IF(INDEX(calc_types,1,AG$7)="INDEX",D80/D79-1,IF(INDEX(calc_types,1,AG$7)="CASH", D79/1200,D79/D80-1))</f>
        <v>3.5661791496266471E-3</v>
      </c>
      <c r="AH80" s="22" cm="1">
        <f t="array" ref="AH80">IF(INDEX(calc_types,1,AH$7)="INDEX",E80/E79-1,IF(INDEX(calc_types,1,AH$7)="CASH", E79/1200,E79/E80-1))</f>
        <v>1.3954445792833337E-2</v>
      </c>
      <c r="AI80" s="22" cm="1">
        <f t="array" ref="AI80">IF(INDEX(calc_types,1,AI$7)="INDEX",F80/F79-1,IF(INDEX(calc_types,1,AI$7)="CASH", F79/1200,F79/F80-1))</f>
        <v>-4.1270768795643731E-3</v>
      </c>
      <c r="AJ80" s="22" cm="1">
        <f t="array" ref="AJ80">IF(INDEX(calc_types,1,AJ$7)="INDEX",G80/G79-1,IF(INDEX(calc_types,1,AJ$7)="CASH", G79/1200,G79/G80-1))</f>
        <v>-5.6124185555825878E-3</v>
      </c>
      <c r="AK80" s="22" cm="1">
        <f t="array" ref="AK80">IF(INDEX(calc_types,1,AK$7)="INDEX",H80/H79-1,IF(INDEX(calc_types,1,AK$7)="CASH", H79/1200,H79/H80-1))</f>
        <v>3.1318970047293782E-3</v>
      </c>
      <c r="AL80" s="22" cm="1">
        <f t="array" ref="AL80">IF(INDEX(calc_types,1,AL$7)="INDEX",I80/I79-1,IF(INDEX(calc_types,1,AL$7)="CASH", I79/1200,I79/I80-1))</f>
        <v>1.0238081837113944E-2</v>
      </c>
      <c r="AM80" s="22" cm="1">
        <f t="array" ref="AM80">IF(INDEX(calc_types,1,AM$7)="INDEX",J80/J79-1,IF(INDEX(calc_types,1,AM$7)="CASH", J79/1200,J79/J80-1))</f>
        <v>1.9097651559203399E-2</v>
      </c>
      <c r="AN80" s="22" cm="1">
        <f t="array" ref="AN80">IF(INDEX(calc_types,1,AN$7)="INDEX",K80/K79-1,IF(INDEX(calc_types,1,AN$7)="CASH", K79/1200,K79/K80-1))</f>
        <v>3.9750894395118586E-4</v>
      </c>
      <c r="AO80" s="22" cm="1">
        <f t="array" ref="AO80">IF(INDEX(calc_types,1,AO$7)="INDEX",L80/L79-1,IF(INDEX(calc_types,1,AO$7)="CASH", L79/1200,L79/L80-1))</f>
        <v>1.7402115074838242E-3</v>
      </c>
      <c r="AP80" s="22" cm="1">
        <f t="array" ref="AP80">IF(INDEX(calc_types,1,AP$7)="INDEX",M80/M79-1,IF(INDEX(calc_types,1,AP$7)="CASH", M79/1200,M79/M80-1))</f>
        <v>6.5278296976056804E-3</v>
      </c>
      <c r="AQ80" s="22" cm="1">
        <f t="array" ref="AQ80">IF(INDEX(calc_types,1,AQ$7)="INDEX",N80/N79-1,IF(INDEX(calc_types,1,AQ$7)="CASH", N79/1200,N79/N80-1))</f>
        <v>-1.1723048335095965E-2</v>
      </c>
      <c r="AR80" s="22" cm="1">
        <f t="array" ref="AR80">IF(INDEX(calc_types,1,AR$7)="INDEX",O80/O79-1,IF(INDEX(calc_types,1,AR$7)="CASH", O79/1200,O79/O80-1))</f>
        <v>-2.4302739385914096E-2</v>
      </c>
      <c r="AS80" s="22" cm="1">
        <f t="array" ref="AS80">IF(INDEX(calc_types,1,AS$7)="INDEX",P80/P79-1,IF(INDEX(calc_types,1,AS$7)="CASH", P79/1200,P79/P80-1))</f>
        <v>6.7701532956210286E-5</v>
      </c>
      <c r="AT80" s="22" cm="1">
        <f t="array" ref="AT80">IF(INDEX(calc_types,1,AT$7)="INDEX",Q80/Q79-1,IF(INDEX(calc_types,1,AT$7)="CASH", Q79/1200,Q79/Q80-1))</f>
        <v>5.6938764946434794E-4</v>
      </c>
      <c r="AU80" s="22" cm="1">
        <f t="array" ref="AU80">IF(INDEX(calc_types,1,AU$7)="INDEX",R80/R79-1,IF(INDEX(calc_types,1,AU$7)="CASH", R79/1200,R79/R80-1))</f>
        <v>1.2758955117095905E-3</v>
      </c>
      <c r="AV80" s="22" cm="1">
        <f t="array" ref="AV80">IF(INDEX(calc_types,1,AV$7)="INDEX",S80/S79-1,IF(INDEX(calc_types,1,AV$7)="CASH", S79/1200,S79/S80-1))</f>
        <v>-5.5065370628552546E-2</v>
      </c>
      <c r="AW80" s="22" cm="1">
        <f t="array" ref="AW80">IF(INDEX(calc_types,1,AW$7)="INDEX",T80/T79-1,IF(INDEX(calc_types,1,AW$7)="CASH", T79/1200,T79/T80-1))</f>
        <v>-0.13791721746424657</v>
      </c>
      <c r="AX80" s="22" cm="1">
        <f t="array" ref="AX80">IF(INDEX(calc_types,1,AX$7)="INDEX",U80/U79-1,IF(INDEX(calc_types,1,AX$7)="CASH", U79/1200,U79/U80-1))</f>
        <v>-7.2338135125421532E-2</v>
      </c>
      <c r="AY80" s="22" cm="1">
        <f t="array" ref="AY80">IF(INDEX(calc_types,1,AY$7)="INDEX",V80/V79-1,IF(INDEX(calc_types,1,AY$7)="CASH", V79/1200,V79/V80-1))</f>
        <v>-8.9273601321261054E-2</v>
      </c>
      <c r="AZ80" s="22" cm="1">
        <f t="array" ref="AZ80">IF(INDEX(calc_types,1,AZ$7)="INDEX",W80/W79-1,IF(INDEX(calc_types,1,AZ$7)="CASH", W79/1200,W79/W80-1))</f>
        <v>1.5924999999999999E-4</v>
      </c>
      <c r="BA80" s="22" cm="1">
        <f t="array" ref="BA80">IF(INDEX(calc_types,1,BA$7)="INDEX",X80/X79-1,IF(INDEX(calc_types,1,BA$7)="CASH", X79/1200,X79/X80-1))</f>
        <v>8.0566666666666666E-4</v>
      </c>
      <c r="BB80" s="22" cm="1">
        <f t="array" ref="BB80">IF(INDEX(calc_types,1,BB$7)="INDEX",Y80/Y79-1,IF(INDEX(calc_types,1,BB$7)="CASH", Y79/1200,Y79/Y80-1))</f>
        <v>4.7516666666666671E-4</v>
      </c>
      <c r="BC80" s="22" cm="1">
        <f t="array" ref="BC80">IF(INDEX(calc_types,1,BC$7)="INDEX",Z80/Z79-1,IF(INDEX(calc_types,1,BC$7)="CASH", Z79/1200,Z79/Z80-1))</f>
        <v>-2.4300000000000002E-4</v>
      </c>
      <c r="BD80" s="22" cm="1">
        <f t="array" ref="BD80">IF(INDEX(calc_types,1,BD$7)="INDEX",AA80/AA79-1,IF(INDEX(calc_types,1,BD$7)="CASH", AA79/1200,AA79/AA80-1))</f>
        <v>0</v>
      </c>
      <c r="BE80" s="22" cm="1">
        <f t="array" ref="BE80">IF(INDEX(calc_types,1,BE$7)="INDEX",AB80/AB79-1,IF(INDEX(calc_types,1,BE$7)="CASH", AB79/1200,AB79/AB80-1))</f>
        <v>-1.7248814144027458E-3</v>
      </c>
      <c r="BF80" s="22" cm="1">
        <f t="array" ref="BF80">IF(INDEX(calc_types,1,BF$7)="INDEX",AC80/AC79-1,IF(INDEX(calc_types,1,BF$7)="CASH", AC79/1200,AC79/AC80-1))</f>
        <v>-1.0562235944101328E-2</v>
      </c>
      <c r="BG80" s="22" cm="1">
        <f t="array" ref="BG80">IF(INDEX(calc_types,1,BG$7)="INDEX",AD80/AD79-1,IF(INDEX(calc_types,1,BG$7)="CASH", AD79/1200,AD79/AD80-1))</f>
        <v>1.304461257500833E-3</v>
      </c>
      <c r="BH80" s="23">
        <f t="shared" si="39"/>
        <v>-6.0189769749537016E-4</v>
      </c>
      <c r="BI80" s="23">
        <f t="shared" si="40"/>
        <v>1.8141060647753129E-3</v>
      </c>
      <c r="BJ80" s="23">
        <f t="shared" si="41"/>
        <v>1.1546590716193329E-2</v>
      </c>
      <c r="BK80" s="23">
        <f t="shared" si="42"/>
        <v>-6.7770733927969831E-3</v>
      </c>
      <c r="BL80" s="23">
        <f t="shared" si="43"/>
        <v>-8.9922532211346943E-3</v>
      </c>
      <c r="BM80" s="23">
        <f t="shared" si="44"/>
        <v>2.3887839757889872E-3</v>
      </c>
      <c r="BN80" s="23">
        <f t="shared" si="45"/>
        <v>9.3735137594970434E-3</v>
      </c>
      <c r="BO80" s="23">
        <f t="shared" si="46"/>
        <v>1.777527376511168E-2</v>
      </c>
      <c r="BP80" s="23">
        <f t="shared" si="47"/>
        <v>-9.7004621052984769E-4</v>
      </c>
      <c r="BQ80" s="23">
        <f t="shared" si="48"/>
        <v>5.2509894826265014E-5</v>
      </c>
      <c r="BR80" s="23">
        <f t="shared" si="49"/>
        <v>4.3656430496402084E-3</v>
      </c>
      <c r="BS80" s="23">
        <f t="shared" si="50"/>
        <v>-1.4506114157002646E-2</v>
      </c>
      <c r="BT80" s="23">
        <f t="shared" si="51"/>
        <v>-2.7593810565299068E-2</v>
      </c>
      <c r="BU80" s="23">
        <f t="shared" si="52"/>
        <v>5.7809562354247751E-6</v>
      </c>
      <c r="BV80" s="23">
        <f t="shared" si="53"/>
        <v>4.3032903133353268E-4</v>
      </c>
      <c r="BW80" s="23">
        <f t="shared" si="54"/>
        <v>9.365028558546702E-4</v>
      </c>
      <c r="BX80" s="23">
        <f t="shared" si="55"/>
        <v>-6.4247303800600425E-2</v>
      </c>
      <c r="BY80" s="23">
        <f t="shared" si="56"/>
        <v>-0.14113190906404346</v>
      </c>
      <c r="BZ80" s="23">
        <f t="shared" si="57"/>
        <v>-7.5275060347718525E-2</v>
      </c>
      <c r="CA80" s="23">
        <f t="shared" si="58"/>
        <v>-9.5691163032627494E-2</v>
      </c>
      <c r="CB80" s="23">
        <f t="shared" si="59"/>
        <v>-1.4048787152777767E-3</v>
      </c>
      <c r="CC80" s="23">
        <f t="shared" si="60"/>
        <v>4.1101388888889392E-5</v>
      </c>
      <c r="CD80" s="23">
        <f t="shared" si="61"/>
        <v>-1.0662784722222222E-3</v>
      </c>
      <c r="CE80" s="23">
        <f t="shared" si="62"/>
        <v>-1.9345416666666671E-4</v>
      </c>
      <c r="CF80" s="23">
        <f t="shared" si="63"/>
        <v>0</v>
      </c>
      <c r="CG80" s="23">
        <f t="shared" si="64"/>
        <v>-1.9738812839491353E-3</v>
      </c>
      <c r="CH80" s="23">
        <f t="shared" si="65"/>
        <v>-9.7446100394840834E-3</v>
      </c>
      <c r="CI80" s="23">
        <f t="shared" si="66"/>
        <v>2.0236762749744901E-3</v>
      </c>
    </row>
    <row r="81" spans="1:87" x14ac:dyDescent="0.2">
      <c r="A81" s="20">
        <v>72</v>
      </c>
      <c r="B81" s="21">
        <v>40816</v>
      </c>
      <c r="C81" s="20">
        <v>202.749</v>
      </c>
      <c r="D81" s="20">
        <v>1127.673</v>
      </c>
      <c r="E81" s="20">
        <v>1834.78</v>
      </c>
      <c r="F81" s="20">
        <v>1484.277</v>
      </c>
      <c r="G81" s="20">
        <v>1736.8979999999999</v>
      </c>
      <c r="H81" s="20">
        <v>143.41300000000001</v>
      </c>
      <c r="I81" s="20">
        <v>360.15</v>
      </c>
      <c r="J81" s="20">
        <v>461.28800000000001</v>
      </c>
      <c r="K81" s="20">
        <v>105.711</v>
      </c>
      <c r="L81" s="20">
        <v>635.96799999999996</v>
      </c>
      <c r="M81" s="20">
        <v>755.62900000000002</v>
      </c>
      <c r="N81" s="20">
        <v>228.44399999999999</v>
      </c>
      <c r="O81" s="20">
        <v>229.68600000000001</v>
      </c>
      <c r="P81" s="20">
        <v>103.411</v>
      </c>
      <c r="Q81" s="20">
        <v>193.31100000000001</v>
      </c>
      <c r="R81" s="20">
        <v>251.84700000000001</v>
      </c>
      <c r="S81" s="20">
        <v>1801.3</v>
      </c>
      <c r="T81" s="20">
        <v>2179.66</v>
      </c>
      <c r="U81" s="20">
        <v>5128.4799999999996</v>
      </c>
      <c r="V81" s="20">
        <v>8700.2900000000009</v>
      </c>
      <c r="W81" s="20">
        <v>0.23943999999999999</v>
      </c>
      <c r="X81" s="20">
        <v>0.51019999999999999</v>
      </c>
      <c r="Y81" s="20">
        <v>0.59530000000000005</v>
      </c>
      <c r="Z81" s="20">
        <v>-0.23619999999999999</v>
      </c>
      <c r="AA81" s="20">
        <v>1</v>
      </c>
      <c r="AB81" s="20">
        <v>0.74680000000000002</v>
      </c>
      <c r="AC81" s="20">
        <v>0.64170000000000005</v>
      </c>
      <c r="AD81" s="20">
        <v>77.06</v>
      </c>
      <c r="AE81" s="21">
        <f t="shared" si="38"/>
        <v>40816</v>
      </c>
      <c r="AF81" s="22" cm="1">
        <f t="array" ref="AF81">IF(INDEX(calc_types,1,AF$7)="INDEX",C81/C80-1,IF(INDEX(calc_types,1,AF$7)="CASH", C80/1200,C80/C81-1))</f>
        <v>-1.6273633754482209E-4</v>
      </c>
      <c r="AG81" s="22" cm="1">
        <f t="array" ref="AG81">IF(INDEX(calc_types,1,AG$7)="INDEX",D81/D80-1,IF(INDEX(calc_types,1,AG$7)="CASH", D80/1200,D80/D81-1))</f>
        <v>-1.4469050488485902E-3</v>
      </c>
      <c r="AH81" s="22" cm="1">
        <f t="array" ref="AH81">IF(INDEX(calc_types,1,AH$7)="INDEX",E81/E80-1,IF(INDEX(calc_types,1,AH$7)="CASH", E80/1200,E80/E81-1))</f>
        <v>-1.3851659341705957E-3</v>
      </c>
      <c r="AI81" s="22" cm="1">
        <f t="array" ref="AI81">IF(INDEX(calc_types,1,AI$7)="INDEX",F81/F80-1,IF(INDEX(calc_types,1,AI$7)="CASH", F80/1200,F80/F81-1))</f>
        <v>-5.8006466448349281E-3</v>
      </c>
      <c r="AJ81" s="22" cm="1">
        <f t="array" ref="AJ81">IF(INDEX(calc_types,1,AJ$7)="INDEX",G81/G80-1,IF(INDEX(calc_types,1,AJ$7)="CASH", G80/1200,G80/G81-1))</f>
        <v>-1.4058299425997234E-2</v>
      </c>
      <c r="AK81" s="22" cm="1">
        <f t="array" ref="AK81">IF(INDEX(calc_types,1,AK$7)="INDEX",H81/H80-1,IF(INDEX(calc_types,1,AK$7)="CASH", H80/1200,H80/H81-1))</f>
        <v>1.6832900287766517E-3</v>
      </c>
      <c r="AL81" s="22" cm="1">
        <f t="array" ref="AL81">IF(INDEX(calc_types,1,AL$7)="INDEX",I81/I80-1,IF(INDEX(calc_types,1,AL$7)="CASH", I80/1200,I80/I81-1))</f>
        <v>3.2648240282133756E-3</v>
      </c>
      <c r="AM81" s="22" cm="1">
        <f t="array" ref="AM81">IF(INDEX(calc_types,1,AM$7)="INDEX",J81/J80-1,IF(INDEX(calc_types,1,AM$7)="CASH", J80/1200,J80/J81-1))</f>
        <v>8.449509534938171E-3</v>
      </c>
      <c r="AN81" s="22" cm="1">
        <f t="array" ref="AN81">IF(INDEX(calc_types,1,AN$7)="INDEX",K81/K80-1,IF(INDEX(calc_types,1,AN$7)="CASH", K80/1200,K80/K81-1))</f>
        <v>1.0406811731300536E-4</v>
      </c>
      <c r="AO81" s="22" cm="1">
        <f t="array" ref="AO81">IF(INDEX(calc_types,1,AO$7)="INDEX",L81/L80-1,IF(INDEX(calc_types,1,AO$7)="CASH", L80/1200,L80/L81-1))</f>
        <v>1.6285157197439837E-3</v>
      </c>
      <c r="AP81" s="22" cm="1">
        <f t="array" ref="AP81">IF(INDEX(calc_types,1,AP$7)="INDEX",M81/M80-1,IF(INDEX(calc_types,1,AP$7)="CASH", M80/1200,M80/M81-1))</f>
        <v>5.8758145138209095E-3</v>
      </c>
      <c r="AQ81" s="22" cm="1">
        <f t="array" ref="AQ81">IF(INDEX(calc_types,1,AQ$7)="INDEX",N81/N80-1,IF(INDEX(calc_types,1,AQ$7)="CASH", N80/1200,N80/N81-1))</f>
        <v>-1.0289447575806188E-2</v>
      </c>
      <c r="AR81" s="22" cm="1">
        <f t="array" ref="AR81">IF(INDEX(calc_types,1,AR$7)="INDEX",O81/O80-1,IF(INDEX(calc_types,1,AR$7)="CASH", O80/1200,O80/O81-1))</f>
        <v>-2.5875048242693599E-2</v>
      </c>
      <c r="AS81" s="22" cm="1">
        <f t="array" ref="AS81">IF(INDEX(calc_types,1,AS$7)="INDEX",P81/P80-1,IF(INDEX(calc_types,1,AS$7)="CASH", P80/1200,P80/P81-1))</f>
        <v>8.703893541706087E-5</v>
      </c>
      <c r="AT81" s="22" cm="1">
        <f t="array" ref="AT81">IF(INDEX(calc_types,1,AT$7)="INDEX",Q81/Q80-1,IF(INDEX(calc_types,1,AT$7)="CASH", Q80/1200,Q80/Q81-1))</f>
        <v>5.6906363166131513E-5</v>
      </c>
      <c r="AU81" s="22" cm="1">
        <f t="array" ref="AU81">IF(INDEX(calc_types,1,AU$7)="INDEX",R81/R80-1,IF(INDEX(calc_types,1,AU$7)="CASH", R80/1200,R80/R81-1))</f>
        <v>-2.4612062292328485E-4</v>
      </c>
      <c r="AV81" s="22" cm="1">
        <f t="array" ref="AV81">IF(INDEX(calc_types,1,AV$7)="INDEX",S81/S80-1,IF(INDEX(calc_types,1,AV$7)="CASH", S80/1200,S80/S81-1))</f>
        <v>-7.073802375130267E-2</v>
      </c>
      <c r="AW81" s="22" cm="1">
        <f t="array" ref="AW81">IF(INDEX(calc_types,1,AW$7)="INDEX",T81/T80-1,IF(INDEX(calc_types,1,AW$7)="CASH", T80/1200,T80/T81-1))</f>
        <v>-5.3177995551848767E-2</v>
      </c>
      <c r="AX81" s="22" cm="1">
        <f t="array" ref="AX81">IF(INDEX(calc_types,1,AX$7)="INDEX",U81/U80-1,IF(INDEX(calc_types,1,AX$7)="CASH", U80/1200,U80/U81-1))</f>
        <v>-4.9318476308408687E-2</v>
      </c>
      <c r="AY81" s="22" cm="1">
        <f t="array" ref="AY81">IF(INDEX(calc_types,1,AY$7)="INDEX",V81/V80-1,IF(INDEX(calc_types,1,AY$7)="CASH", V80/1200,V80/V81-1))</f>
        <v>-2.8465025906735719E-2</v>
      </c>
      <c r="AZ81" s="22" cm="1">
        <f t="array" ref="AZ81">IF(INDEX(calc_types,1,AZ$7)="INDEX",W81/W80-1,IF(INDEX(calc_types,1,AZ$7)="CASH", W80/1200,W80/W81-1))</f>
        <v>1.8458333333333334E-4</v>
      </c>
      <c r="BA81" s="22" cm="1">
        <f t="array" ref="BA81">IF(INDEX(calc_types,1,BA$7)="INDEX",X81/X80-1,IF(INDEX(calc_types,1,BA$7)="CASH", X80/1200,X80/X81-1))</f>
        <v>5.5925000000000007E-4</v>
      </c>
      <c r="BB81" s="22" cm="1">
        <f t="array" ref="BB81">IF(INDEX(calc_types,1,BB$7)="INDEX",Y81/Y80-1,IF(INDEX(calc_types,1,BB$7)="CASH", Y80/1200,Y80/Y81-1))</f>
        <v>5.2341666666666671E-4</v>
      </c>
      <c r="BC81" s="22" cm="1">
        <f t="array" ref="BC81">IF(INDEX(calc_types,1,BC$7)="INDEX",Z81/Z80-1,IF(INDEX(calc_types,1,BC$7)="CASH", Z80/1200,Z80/Z81-1))</f>
        <v>-4.5833333333333334E-5</v>
      </c>
      <c r="BD81" s="22" cm="1">
        <f t="array" ref="BD81">IF(INDEX(calc_types,1,BD$7)="INDEX",AA81/AA80-1,IF(INDEX(calc_types,1,BD$7)="CASH", AA80/1200,AA80/AA81-1))</f>
        <v>0</v>
      </c>
      <c r="BE81" s="22" cm="1">
        <f t="array" ref="BE81">IF(INDEX(calc_types,1,BE$7)="INDEX",AB81/AB80-1,IF(INDEX(calc_types,1,BE$7)="CASH", AB80/1200,AB80/AB81-1))</f>
        <v>-6.8425281199785748E-2</v>
      </c>
      <c r="BF81" s="22" cm="1">
        <f t="array" ref="BF81">IF(INDEX(calc_types,1,BF$7)="INDEX",AC81/AC80-1,IF(INDEX(calc_types,1,BF$7)="CASH", AC80/1200,AC80/AC81-1))</f>
        <v>-4.0984883902135061E-2</v>
      </c>
      <c r="BG81" s="22" cm="1">
        <f t="array" ref="BG81">IF(INDEX(calc_types,1,BG$7)="INDEX",AD81/AD80-1,IF(INDEX(calc_types,1,BG$7)="CASH", AD80/1200,AD80/AD81-1))</f>
        <v>-5.1907604464054291E-3</v>
      </c>
      <c r="BH81" s="23">
        <f t="shared" si="39"/>
        <v>-1.6975389231656665E-3</v>
      </c>
      <c r="BI81" s="23">
        <f t="shared" si="40"/>
        <v>-3.1989781336999243E-3</v>
      </c>
      <c r="BJ81" s="23">
        <f t="shared" si="41"/>
        <v>-3.7930210108106026E-3</v>
      </c>
      <c r="BK81" s="23">
        <f t="shared" si="42"/>
        <v>-8.450643158067539E-3</v>
      </c>
      <c r="BL81" s="23">
        <f t="shared" si="43"/>
        <v>-1.7438134091549339E-2</v>
      </c>
      <c r="BM81" s="23">
        <f t="shared" si="44"/>
        <v>9.4017699983626048E-4</v>
      </c>
      <c r="BN81" s="23">
        <f t="shared" si="45"/>
        <v>2.4002559505964748E-3</v>
      </c>
      <c r="BO81" s="23">
        <f t="shared" si="46"/>
        <v>7.1271317408464503E-3</v>
      </c>
      <c r="BP81" s="23">
        <f t="shared" si="47"/>
        <v>-1.2634870371680282E-3</v>
      </c>
      <c r="BQ81" s="23">
        <f t="shared" si="48"/>
        <v>-5.9185892913575554E-5</v>
      </c>
      <c r="BR81" s="23">
        <f t="shared" si="49"/>
        <v>3.7136278658554374E-3</v>
      </c>
      <c r="BS81" s="23">
        <f t="shared" si="50"/>
        <v>-1.3072513397712869E-2</v>
      </c>
      <c r="BT81" s="23">
        <f t="shared" si="51"/>
        <v>-2.9166119422078571E-2</v>
      </c>
      <c r="BU81" s="23">
        <f t="shared" si="52"/>
        <v>2.5118358696275359E-5</v>
      </c>
      <c r="BV81" s="23">
        <f t="shared" si="53"/>
        <v>-8.2152254964683774E-5</v>
      </c>
      <c r="BW81" s="23">
        <f t="shared" si="54"/>
        <v>-5.8551327877820513E-4</v>
      </c>
      <c r="BX81" s="23">
        <f t="shared" si="55"/>
        <v>-7.9919956923350549E-2</v>
      </c>
      <c r="BY81" s="23">
        <f t="shared" si="56"/>
        <v>-5.6392687151645665E-2</v>
      </c>
      <c r="BZ81" s="23">
        <f t="shared" si="57"/>
        <v>-5.2255401530705688E-2</v>
      </c>
      <c r="CA81" s="23">
        <f t="shared" si="58"/>
        <v>-3.4882587618102166E-2</v>
      </c>
      <c r="CB81" s="23">
        <f t="shared" si="59"/>
        <v>-1.3795453819444436E-3</v>
      </c>
      <c r="CC81" s="23">
        <f t="shared" si="60"/>
        <v>-2.053152777777772E-4</v>
      </c>
      <c r="CD81" s="23">
        <f t="shared" si="61"/>
        <v>-1.0180284722222221E-3</v>
      </c>
      <c r="CE81" s="23">
        <f t="shared" si="62"/>
        <v>3.7124999999999683E-6</v>
      </c>
      <c r="CF81" s="23">
        <f t="shared" si="63"/>
        <v>0</v>
      </c>
      <c r="CG81" s="23">
        <f t="shared" si="64"/>
        <v>-6.8674281069332141E-2</v>
      </c>
      <c r="CH81" s="23">
        <f t="shared" si="65"/>
        <v>-4.0167257997517816E-2</v>
      </c>
      <c r="CI81" s="23">
        <f t="shared" si="66"/>
        <v>-4.4715454289317724E-3</v>
      </c>
    </row>
    <row r="82" spans="1:87" x14ac:dyDescent="0.2">
      <c r="A82" s="20">
        <v>73</v>
      </c>
      <c r="B82" s="21">
        <v>40847</v>
      </c>
      <c r="C82" s="20">
        <v>202.81</v>
      </c>
      <c r="D82" s="20">
        <v>1128.703</v>
      </c>
      <c r="E82" s="20">
        <v>1837.1869999999999</v>
      </c>
      <c r="F82" s="20">
        <v>1495.721</v>
      </c>
      <c r="G82" s="20">
        <v>1761.704</v>
      </c>
      <c r="H82" s="20">
        <v>143.45599999999999</v>
      </c>
      <c r="I82" s="20">
        <v>360.32499999999999</v>
      </c>
      <c r="J82" s="20">
        <v>461.61799999999999</v>
      </c>
      <c r="K82" s="20">
        <v>105.81399999999999</v>
      </c>
      <c r="L82" s="20">
        <v>637.505</v>
      </c>
      <c r="M82" s="20">
        <v>758.98599999999999</v>
      </c>
      <c r="N82" s="20">
        <v>230.25700000000001</v>
      </c>
      <c r="O82" s="20">
        <v>235.22</v>
      </c>
      <c r="P82" s="20">
        <v>103.423</v>
      </c>
      <c r="Q82" s="20">
        <v>193.32400000000001</v>
      </c>
      <c r="R82" s="20">
        <v>251.86799999999999</v>
      </c>
      <c r="S82" s="20">
        <v>1997.32</v>
      </c>
      <c r="T82" s="20">
        <v>2385.2199999999998</v>
      </c>
      <c r="U82" s="20">
        <v>5544.22</v>
      </c>
      <c r="V82" s="20">
        <v>8988.39</v>
      </c>
      <c r="W82" s="20">
        <v>0.24528</v>
      </c>
      <c r="X82" s="20">
        <v>0.60709999999999997</v>
      </c>
      <c r="Y82" s="20">
        <v>0.60719999999999996</v>
      </c>
      <c r="Z82" s="20">
        <v>-0.38579999999999998</v>
      </c>
      <c r="AA82" s="20">
        <v>1</v>
      </c>
      <c r="AB82" s="20">
        <v>0.72160000000000002</v>
      </c>
      <c r="AC82" s="20">
        <v>0.62160000000000004</v>
      </c>
      <c r="AD82" s="20">
        <v>78.17</v>
      </c>
      <c r="AE82" s="21">
        <f t="shared" si="38"/>
        <v>40847</v>
      </c>
      <c r="AF82" s="22" cm="1">
        <f t="array" ref="AF82">IF(INDEX(calc_types,1,AF$7)="INDEX",C82/C81-1,IF(INDEX(calc_types,1,AF$7)="CASH", C81/1200,C81/C82-1))</f>
        <v>3.0086461585510094E-4</v>
      </c>
      <c r="AG82" s="22" cm="1">
        <f t="array" ref="AG82">IF(INDEX(calc_types,1,AG$7)="INDEX",D82/D81-1,IF(INDEX(calc_types,1,AG$7)="CASH", D81/1200,D81/D82-1))</f>
        <v>9.1338535195917281E-4</v>
      </c>
      <c r="AH82" s="22" cm="1">
        <f t="array" ref="AH82">IF(INDEX(calc_types,1,AH$7)="INDEX",E82/E81-1,IF(INDEX(calc_types,1,AH$7)="CASH", E81/1200,E81/E82-1))</f>
        <v>1.3118739031381388E-3</v>
      </c>
      <c r="AI82" s="22" cm="1">
        <f t="array" ref="AI82">IF(INDEX(calc_types,1,AI$7)="INDEX",F82/F81-1,IF(INDEX(calc_types,1,AI$7)="CASH", F81/1200,F81/F82-1))</f>
        <v>7.7101511375572418E-3</v>
      </c>
      <c r="AJ82" s="22" cm="1">
        <f t="array" ref="AJ82">IF(INDEX(calc_types,1,AJ$7)="INDEX",G82/G81-1,IF(INDEX(calc_types,1,AJ$7)="CASH", G81/1200,G81/G82-1))</f>
        <v>1.4281782810504629E-2</v>
      </c>
      <c r="AK82" s="22" cm="1">
        <f t="array" ref="AK82">IF(INDEX(calc_types,1,AK$7)="INDEX",H82/H81-1,IF(INDEX(calc_types,1,AK$7)="CASH", H81/1200,H81/H82-1))</f>
        <v>2.9983334844096987E-4</v>
      </c>
      <c r="AL82" s="22" cm="1">
        <f t="array" ref="AL82">IF(INDEX(calc_types,1,AL$7)="INDEX",I82/I81-1,IF(INDEX(calc_types,1,AL$7)="CASH", I81/1200,I81/I82-1))</f>
        <v>4.859086491739717E-4</v>
      </c>
      <c r="AM82" s="22" cm="1">
        <f t="array" ref="AM82">IF(INDEX(calc_types,1,AM$7)="INDEX",J82/J81-1,IF(INDEX(calc_types,1,AM$7)="CASH", J81/1200,J81/J82-1))</f>
        <v>7.1538821733918567E-4</v>
      </c>
      <c r="AN82" s="22" cm="1">
        <f t="array" ref="AN82">IF(INDEX(calc_types,1,AN$7)="INDEX",K82/K81-1,IF(INDEX(calc_types,1,AN$7)="CASH", K81/1200,K81/K82-1))</f>
        <v>9.7435460831896137E-4</v>
      </c>
      <c r="AO82" s="22" cm="1">
        <f t="array" ref="AO82">IF(INDEX(calc_types,1,AO$7)="INDEX",L82/L81-1,IF(INDEX(calc_types,1,AO$7)="CASH", L81/1200,L81/L82-1))</f>
        <v>2.4167882660763862E-3</v>
      </c>
      <c r="AP82" s="22" cm="1">
        <f t="array" ref="AP82">IF(INDEX(calc_types,1,AP$7)="INDEX",M82/M81-1,IF(INDEX(calc_types,1,AP$7)="CASH", M81/1200,M81/M82-1))</f>
        <v>4.4426563829604859E-3</v>
      </c>
      <c r="AQ82" s="22" cm="1">
        <f t="array" ref="AQ82">IF(INDEX(calc_types,1,AQ$7)="INDEX",N82/N81-1,IF(INDEX(calc_types,1,AQ$7)="CASH", N81/1200,N81/N82-1))</f>
        <v>7.9362994869640602E-3</v>
      </c>
      <c r="AR82" s="22" cm="1">
        <f t="array" ref="AR82">IF(INDEX(calc_types,1,AR$7)="INDEX",O82/O81-1,IF(INDEX(calc_types,1,AR$7)="CASH", O81/1200,O81/O82-1))</f>
        <v>2.4093762789199058E-2</v>
      </c>
      <c r="AS82" s="22" cm="1">
        <f t="array" ref="AS82">IF(INDEX(calc_types,1,AS$7)="INDEX",P82/P81-1,IF(INDEX(calc_types,1,AS$7)="CASH", P81/1200,P81/P82-1))</f>
        <v>1.1604181373359168E-4</v>
      </c>
      <c r="AT82" s="22" cm="1">
        <f t="array" ref="AT82">IF(INDEX(calc_types,1,AT$7)="INDEX",Q82/Q81-1,IF(INDEX(calc_types,1,AT$7)="CASH", Q81/1200,Q81/Q82-1))</f>
        <v>6.724914774647317E-5</v>
      </c>
      <c r="AU82" s="22" cm="1">
        <f t="array" ref="AU82">IF(INDEX(calc_types,1,AU$7)="INDEX",R82/R81-1,IF(INDEX(calc_types,1,AU$7)="CASH", R81/1200,R81/R82-1))</f>
        <v>8.3383959308624966E-5</v>
      </c>
      <c r="AV82" s="22" cm="1">
        <f t="array" ref="AV82">IF(INDEX(calc_types,1,AV$7)="INDEX",S82/S81-1,IF(INDEX(calc_types,1,AV$7)="CASH", S81/1200,S81/S82-1))</f>
        <v>0.1088214067617832</v>
      </c>
      <c r="AW82" s="22" cm="1">
        <f t="array" ref="AW82">IF(INDEX(calc_types,1,AW$7)="INDEX",T82/T81-1,IF(INDEX(calc_types,1,AW$7)="CASH", T81/1200,T81/T82-1))</f>
        <v>9.4308286613508541E-2</v>
      </c>
      <c r="AX82" s="22" cm="1">
        <f t="array" ref="AX82">IF(INDEX(calc_types,1,AX$7)="INDEX",U82/U81-1,IF(INDEX(calc_types,1,AX$7)="CASH", U81/1200,U81/U82-1))</f>
        <v>8.1064954918416587E-2</v>
      </c>
      <c r="AY82" s="22" cm="1">
        <f t="array" ref="AY82">IF(INDEX(calc_types,1,AY$7)="INDEX",V82/V81-1,IF(INDEX(calc_types,1,AY$7)="CASH", V81/1200,V81/V82-1))</f>
        <v>3.3113838734111001E-2</v>
      </c>
      <c r="AZ82" s="22" cm="1">
        <f t="array" ref="AZ82">IF(INDEX(calc_types,1,AZ$7)="INDEX",W82/W81-1,IF(INDEX(calc_types,1,AZ$7)="CASH", W81/1200,W81/W82-1))</f>
        <v>1.9953333333333332E-4</v>
      </c>
      <c r="BA82" s="22" cm="1">
        <f t="array" ref="BA82">IF(INDEX(calc_types,1,BA$7)="INDEX",X82/X81-1,IF(INDEX(calc_types,1,BA$7)="CASH", X81/1200,X81/X82-1))</f>
        <v>4.2516666666666663E-4</v>
      </c>
      <c r="BB82" s="22" cm="1">
        <f t="array" ref="BB82">IF(INDEX(calc_types,1,BB$7)="INDEX",Y82/Y81-1,IF(INDEX(calc_types,1,BB$7)="CASH", Y81/1200,Y81/Y82-1))</f>
        <v>4.960833333333334E-4</v>
      </c>
      <c r="BC82" s="22" cm="1">
        <f t="array" ref="BC82">IF(INDEX(calc_types,1,BC$7)="INDEX",Z82/Z81-1,IF(INDEX(calc_types,1,BC$7)="CASH", Z81/1200,Z81/Z82-1))</f>
        <v>-1.9683333333333334E-4</v>
      </c>
      <c r="BD82" s="22" cm="1">
        <f t="array" ref="BD82">IF(INDEX(calc_types,1,BD$7)="INDEX",AA82/AA81-1,IF(INDEX(calc_types,1,BD$7)="CASH", AA81/1200,AA81/AA82-1))</f>
        <v>0</v>
      </c>
      <c r="BE82" s="22" cm="1">
        <f t="array" ref="BE82">IF(INDEX(calc_types,1,BE$7)="INDEX",AB82/AB81-1,IF(INDEX(calc_types,1,BE$7)="CASH", AB81/1200,AB81/AB82-1))</f>
        <v>3.492239467849223E-2</v>
      </c>
      <c r="BF82" s="22" cm="1">
        <f t="array" ref="BF82">IF(INDEX(calc_types,1,BF$7)="INDEX",AC82/AC81-1,IF(INDEX(calc_types,1,BF$7)="CASH", AC81/1200,AC81/AC82-1))</f>
        <v>3.2335907335907299E-2</v>
      </c>
      <c r="BG82" s="22" cm="1">
        <f t="array" ref="BG82">IF(INDEX(calc_types,1,BG$7)="INDEX",AD82/AD81-1,IF(INDEX(calc_types,1,BG$7)="CASH", AD81/1200,AD81/AD82-1))</f>
        <v>-1.4199820903159743E-2</v>
      </c>
      <c r="BH82" s="23">
        <f t="shared" si="39"/>
        <v>-1.2339379697657435E-3</v>
      </c>
      <c r="BI82" s="23">
        <f t="shared" si="40"/>
        <v>-8.3868773289216131E-4</v>
      </c>
      <c r="BJ82" s="23">
        <f t="shared" si="41"/>
        <v>-1.095981173501868E-3</v>
      </c>
      <c r="BK82" s="23">
        <f t="shared" si="42"/>
        <v>5.0601546243246318E-3</v>
      </c>
      <c r="BL82" s="23">
        <f t="shared" si="43"/>
        <v>1.0901948144952522E-2</v>
      </c>
      <c r="BM82" s="23">
        <f t="shared" si="44"/>
        <v>-4.4327968049942133E-4</v>
      </c>
      <c r="BN82" s="23">
        <f t="shared" si="45"/>
        <v>-3.7865942844292897E-4</v>
      </c>
      <c r="BO82" s="23">
        <f t="shared" si="46"/>
        <v>-6.0698957675253489E-4</v>
      </c>
      <c r="BP82" s="23">
        <f t="shared" si="47"/>
        <v>-3.9320054616207218E-4</v>
      </c>
      <c r="BQ82" s="23">
        <f t="shared" si="48"/>
        <v>7.2908665341882696E-4</v>
      </c>
      <c r="BR82" s="23">
        <f t="shared" si="49"/>
        <v>2.2804697349950139E-3</v>
      </c>
      <c r="BS82" s="23">
        <f t="shared" si="50"/>
        <v>5.1532336650573791E-3</v>
      </c>
      <c r="BT82" s="23">
        <f t="shared" si="51"/>
        <v>2.0802691609814086E-2</v>
      </c>
      <c r="BU82" s="23">
        <f t="shared" si="52"/>
        <v>5.412123701280617E-5</v>
      </c>
      <c r="BV82" s="23">
        <f t="shared" si="53"/>
        <v>-7.1809470384342117E-5</v>
      </c>
      <c r="BW82" s="23">
        <f t="shared" si="54"/>
        <v>-2.5600869654629537E-4</v>
      </c>
      <c r="BX82" s="23">
        <f t="shared" si="55"/>
        <v>9.9639473589735322E-2</v>
      </c>
      <c r="BY82" s="23">
        <f t="shared" si="56"/>
        <v>9.1093595013711642E-2</v>
      </c>
      <c r="BZ82" s="23">
        <f t="shared" si="57"/>
        <v>7.8128029696119594E-2</v>
      </c>
      <c r="CA82" s="23">
        <f t="shared" si="58"/>
        <v>2.6696277022744554E-2</v>
      </c>
      <c r="CB82" s="23">
        <f t="shared" si="59"/>
        <v>-1.3645953819444434E-3</v>
      </c>
      <c r="CC82" s="23">
        <f t="shared" si="60"/>
        <v>-3.3939861111111064E-4</v>
      </c>
      <c r="CD82" s="23">
        <f t="shared" si="61"/>
        <v>-1.0453618055555555E-3</v>
      </c>
      <c r="CE82" s="23">
        <f t="shared" si="62"/>
        <v>-1.4728750000000002E-4</v>
      </c>
      <c r="CF82" s="23">
        <f t="shared" si="63"/>
        <v>0</v>
      </c>
      <c r="CG82" s="23">
        <f t="shared" si="64"/>
        <v>3.4673394808945837E-2</v>
      </c>
      <c r="CH82" s="23">
        <f t="shared" si="65"/>
        <v>3.3153533240524544E-2</v>
      </c>
      <c r="CI82" s="23">
        <f t="shared" si="66"/>
        <v>-1.3480605885686087E-2</v>
      </c>
    </row>
    <row r="83" spans="1:87" x14ac:dyDescent="0.2">
      <c r="A83" s="20">
        <v>74</v>
      </c>
      <c r="B83" s="21">
        <v>40877</v>
      </c>
      <c r="C83" s="20">
        <v>202.851</v>
      </c>
      <c r="D83" s="20">
        <v>1129.2639999999999</v>
      </c>
      <c r="E83" s="20">
        <v>1842.3579999999999</v>
      </c>
      <c r="F83" s="20">
        <v>1489.075</v>
      </c>
      <c r="G83" s="20">
        <v>1738.194</v>
      </c>
      <c r="H83" s="20">
        <v>143.66900000000001</v>
      </c>
      <c r="I83" s="20">
        <v>362.26</v>
      </c>
      <c r="J83" s="20">
        <v>463.73</v>
      </c>
      <c r="K83" s="20">
        <v>105.873</v>
      </c>
      <c r="L83" s="20">
        <v>639.00400000000002</v>
      </c>
      <c r="M83" s="20">
        <v>763.73699999999997</v>
      </c>
      <c r="N83" s="20">
        <v>227.505</v>
      </c>
      <c r="O83" s="20">
        <v>230.137</v>
      </c>
      <c r="P83" s="20">
        <v>103.43</v>
      </c>
      <c r="Q83" s="20">
        <v>193.37</v>
      </c>
      <c r="R83" s="20">
        <v>251.91900000000001</v>
      </c>
      <c r="S83" s="20">
        <v>1991.2</v>
      </c>
      <c r="T83" s="20">
        <v>2330.4299999999998</v>
      </c>
      <c r="U83" s="20">
        <v>5505.42</v>
      </c>
      <c r="V83" s="20">
        <v>8434.61</v>
      </c>
      <c r="W83" s="20">
        <v>0.27144000000000001</v>
      </c>
      <c r="X83" s="20">
        <v>-8.8499999999999995E-2</v>
      </c>
      <c r="Y83" s="20">
        <v>0.59699999999999998</v>
      </c>
      <c r="Z83" s="20">
        <v>-0.70530000000000004</v>
      </c>
      <c r="AA83" s="20">
        <v>1</v>
      </c>
      <c r="AB83" s="20">
        <v>0.74380000000000002</v>
      </c>
      <c r="AC83" s="20">
        <v>0.63680000000000003</v>
      </c>
      <c r="AD83" s="20">
        <v>77.62</v>
      </c>
      <c r="AE83" s="21">
        <f t="shared" si="38"/>
        <v>40877</v>
      </c>
      <c r="AF83" s="22" cm="1">
        <f t="array" ref="AF83">IF(INDEX(calc_types,1,AF$7)="INDEX",C83/C82-1,IF(INDEX(calc_types,1,AF$7)="CASH", C82/1200,C82/C83-1))</f>
        <v>2.0215965682157666E-4</v>
      </c>
      <c r="AG83" s="22" cm="1">
        <f t="array" ref="AG83">IF(INDEX(calc_types,1,AG$7)="INDEX",D83/D82-1,IF(INDEX(calc_types,1,AG$7)="CASH", D82/1200,D82/D83-1))</f>
        <v>4.9703066262773987E-4</v>
      </c>
      <c r="AH83" s="22" cm="1">
        <f t="array" ref="AH83">IF(INDEX(calc_types,1,AH$7)="INDEX",E83/E82-1,IF(INDEX(calc_types,1,AH$7)="CASH", E82/1200,E82/E83-1))</f>
        <v>2.8146291041684091E-3</v>
      </c>
      <c r="AI83" s="22" cm="1">
        <f t="array" ref="AI83">IF(INDEX(calc_types,1,AI$7)="INDEX",F83/F82-1,IF(INDEX(calc_types,1,AI$7)="CASH", F82/1200,F82/F83-1))</f>
        <v>-4.4433420403938717E-3</v>
      </c>
      <c r="AJ83" s="22" cm="1">
        <f t="array" ref="AJ83">IF(INDEX(calc_types,1,AJ$7)="INDEX",G83/G82-1,IF(INDEX(calc_types,1,AJ$7)="CASH", G82/1200,G82/G83-1))</f>
        <v>-1.3345034126050703E-2</v>
      </c>
      <c r="AK83" s="22" cm="1">
        <f t="array" ref="AK83">IF(INDEX(calc_types,1,AK$7)="INDEX",H83/H82-1,IF(INDEX(calc_types,1,AK$7)="CASH", H82/1200,H82/H83-1))</f>
        <v>1.4847758197638061E-3</v>
      </c>
      <c r="AL83" s="22" cm="1">
        <f t="array" ref="AL83">IF(INDEX(calc_types,1,AL$7)="INDEX",I83/I82-1,IF(INDEX(calc_types,1,AL$7)="CASH", I82/1200,I82/I83-1))</f>
        <v>5.3701519461597513E-3</v>
      </c>
      <c r="AM83" s="22" cm="1">
        <f t="array" ref="AM83">IF(INDEX(calc_types,1,AM$7)="INDEX",J83/J82-1,IF(INDEX(calc_types,1,AM$7)="CASH", J82/1200,J82/J83-1))</f>
        <v>4.5752115385448988E-3</v>
      </c>
      <c r="AN83" s="22" cm="1">
        <f t="array" ref="AN83">IF(INDEX(calc_types,1,AN$7)="INDEX",K83/K82-1,IF(INDEX(calc_types,1,AN$7)="CASH", K82/1200,K82/K83-1))</f>
        <v>5.5758217249146647E-4</v>
      </c>
      <c r="AO83" s="22" cm="1">
        <f t="array" ref="AO83">IF(INDEX(calc_types,1,AO$7)="INDEX",L83/L82-1,IF(INDEX(calc_types,1,AO$7)="CASH", L82/1200,L82/L83-1))</f>
        <v>2.351354107026582E-3</v>
      </c>
      <c r="AP83" s="22" cm="1">
        <f t="array" ref="AP83">IF(INDEX(calc_types,1,AP$7)="INDEX",M83/M82-1,IF(INDEX(calc_types,1,AP$7)="CASH", M82/1200,M82/M83-1))</f>
        <v>6.2596675037482896E-3</v>
      </c>
      <c r="AQ83" s="22" cm="1">
        <f t="array" ref="AQ83">IF(INDEX(calc_types,1,AQ$7)="INDEX",N83/N82-1,IF(INDEX(calc_types,1,AQ$7)="CASH", N82/1200,N82/N83-1))</f>
        <v>-1.1951862484093856E-2</v>
      </c>
      <c r="AR83" s="22" cm="1">
        <f t="array" ref="AR83">IF(INDEX(calc_types,1,AR$7)="INDEX",O83/O82-1,IF(INDEX(calc_types,1,AR$7)="CASH", O82/1200,O82/O83-1))</f>
        <v>-2.1609557010458302E-2</v>
      </c>
      <c r="AS83" s="22" cm="1">
        <f t="array" ref="AS83">IF(INDEX(calc_types,1,AS$7)="INDEX",P83/P82-1,IF(INDEX(calc_types,1,AS$7)="CASH", P82/1200,P82/P83-1))</f>
        <v>6.7683203929469471E-5</v>
      </c>
      <c r="AT83" s="22" cm="1">
        <f t="array" ref="AT83">IF(INDEX(calc_types,1,AT$7)="INDEX",Q83/Q82-1,IF(INDEX(calc_types,1,AT$7)="CASH", Q82/1200,Q82/Q83-1))</f>
        <v>2.3794252136299932E-4</v>
      </c>
      <c r="AU83" s="22" cm="1">
        <f t="array" ref="AU83">IF(INDEX(calc_types,1,AU$7)="INDEX",R83/R82-1,IF(INDEX(calc_types,1,AU$7)="CASH", R82/1200,R82/R83-1))</f>
        <v>2.0248701700897875E-4</v>
      </c>
      <c r="AV83" s="22" cm="1">
        <f t="array" ref="AV83">IF(INDEX(calc_types,1,AV$7)="INDEX",S83/S82-1,IF(INDEX(calc_types,1,AV$7)="CASH", S82/1200,S82/S83-1))</f>
        <v>-3.0641059019085315E-3</v>
      </c>
      <c r="AW83" s="22" cm="1">
        <f t="array" ref="AW83">IF(INDEX(calc_types,1,AW$7)="INDEX",T83/T82-1,IF(INDEX(calc_types,1,AW$7)="CASH", T82/1200,T82/T83-1))</f>
        <v>-2.2970627447363334E-2</v>
      </c>
      <c r="AX83" s="22" cm="1">
        <f t="array" ref="AX83">IF(INDEX(calc_types,1,AX$7)="INDEX",U83/U82-1,IF(INDEX(calc_types,1,AX$7)="CASH", U82/1200,U82/U83-1))</f>
        <v>-6.9982792890613821E-3</v>
      </c>
      <c r="AY83" s="22" cm="1">
        <f t="array" ref="AY83">IF(INDEX(calc_types,1,AY$7)="INDEX",V83/V82-1,IF(INDEX(calc_types,1,AY$7)="CASH", V82/1200,V82/V83-1))</f>
        <v>-6.1610588770625085E-2</v>
      </c>
      <c r="AZ83" s="22" cm="1">
        <f t="array" ref="AZ83">IF(INDEX(calc_types,1,AZ$7)="INDEX",W83/W82-1,IF(INDEX(calc_types,1,AZ$7)="CASH", W82/1200,W82/W83-1))</f>
        <v>2.0440000000000001E-4</v>
      </c>
      <c r="BA83" s="22" cm="1">
        <f t="array" ref="BA83">IF(INDEX(calc_types,1,BA$7)="INDEX",X83/X82-1,IF(INDEX(calc_types,1,BA$7)="CASH", X82/1200,X82/X83-1))</f>
        <v>5.0591666666666667E-4</v>
      </c>
      <c r="BB83" s="22" cm="1">
        <f t="array" ref="BB83">IF(INDEX(calc_types,1,BB$7)="INDEX",Y83/Y82-1,IF(INDEX(calc_types,1,BB$7)="CASH", Y82/1200,Y82/Y83-1))</f>
        <v>5.0599999999999994E-4</v>
      </c>
      <c r="BC83" s="22" cm="1">
        <f t="array" ref="BC83">IF(INDEX(calc_types,1,BC$7)="INDEX",Z83/Z82-1,IF(INDEX(calc_types,1,BC$7)="CASH", Z82/1200,Z82/Z83-1))</f>
        <v>-3.2149999999999995E-4</v>
      </c>
      <c r="BD83" s="22" cm="1">
        <f t="array" ref="BD83">IF(INDEX(calc_types,1,BD$7)="INDEX",AA83/AA82-1,IF(INDEX(calc_types,1,BD$7)="CASH", AA82/1200,AA82/AA83-1))</f>
        <v>0</v>
      </c>
      <c r="BE83" s="22" cm="1">
        <f t="array" ref="BE83">IF(INDEX(calc_types,1,BE$7)="INDEX",AB83/AB82-1,IF(INDEX(calc_types,1,BE$7)="CASH", AB82/1200,AB82/AB83-1))</f>
        <v>-2.9846732992739988E-2</v>
      </c>
      <c r="BF83" s="22" cm="1">
        <f t="array" ref="BF83">IF(INDEX(calc_types,1,BF$7)="INDEX",AC83/AC82-1,IF(INDEX(calc_types,1,BF$7)="CASH", AC82/1200,AC82/AC83-1))</f>
        <v>-2.3869346733668362E-2</v>
      </c>
      <c r="BG83" s="22" cm="1">
        <f t="array" ref="BG83">IF(INDEX(calc_types,1,BG$7)="INDEX",AD83/AD82-1,IF(INDEX(calc_types,1,BG$7)="CASH", AD82/1200,AD82/AD83-1))</f>
        <v>7.0858026281885866E-3</v>
      </c>
      <c r="BH83" s="23">
        <f t="shared" si="39"/>
        <v>-1.3326429287992677E-3</v>
      </c>
      <c r="BI83" s="23">
        <f t="shared" si="40"/>
        <v>-1.2550424222235942E-3</v>
      </c>
      <c r="BJ83" s="23">
        <f t="shared" si="41"/>
        <v>4.0677402752840224E-4</v>
      </c>
      <c r="BK83" s="23">
        <f t="shared" si="42"/>
        <v>-7.0933385536264817E-3</v>
      </c>
      <c r="BL83" s="23">
        <f t="shared" si="43"/>
        <v>-1.6724868791602808E-2</v>
      </c>
      <c r="BM83" s="23">
        <f t="shared" si="44"/>
        <v>7.4166279082341492E-4</v>
      </c>
      <c r="BN83" s="23">
        <f t="shared" si="45"/>
        <v>4.505583868542851E-3</v>
      </c>
      <c r="BO83" s="23">
        <f t="shared" si="46"/>
        <v>3.252833744453178E-3</v>
      </c>
      <c r="BP83" s="23">
        <f t="shared" si="47"/>
        <v>-8.0997298198956708E-4</v>
      </c>
      <c r="BQ83" s="23">
        <f t="shared" si="48"/>
        <v>6.6365249436902275E-4</v>
      </c>
      <c r="BR83" s="23">
        <f t="shared" si="49"/>
        <v>4.0974808557828176E-3</v>
      </c>
      <c r="BS83" s="23">
        <f t="shared" si="50"/>
        <v>-1.4734928306000537E-2</v>
      </c>
      <c r="BT83" s="23">
        <f t="shared" si="51"/>
        <v>-2.4900628189843274E-2</v>
      </c>
      <c r="BU83" s="23">
        <f t="shared" si="52"/>
        <v>5.7626272086839597E-6</v>
      </c>
      <c r="BV83" s="23">
        <f t="shared" si="53"/>
        <v>9.8883903232184028E-5</v>
      </c>
      <c r="BW83" s="23">
        <f t="shared" si="54"/>
        <v>-1.3690563884594158E-4</v>
      </c>
      <c r="BX83" s="23">
        <f t="shared" si="55"/>
        <v>-1.2246039073956418E-2</v>
      </c>
      <c r="BY83" s="23">
        <f t="shared" si="56"/>
        <v>-2.6185319047160233E-2</v>
      </c>
      <c r="BZ83" s="23">
        <f t="shared" si="57"/>
        <v>-9.9352045113583805E-3</v>
      </c>
      <c r="CA83" s="23">
        <f t="shared" si="58"/>
        <v>-6.8028150481991526E-2</v>
      </c>
      <c r="CB83" s="23">
        <f t="shared" si="59"/>
        <v>-1.3597287152777768E-3</v>
      </c>
      <c r="CC83" s="23">
        <f t="shared" si="60"/>
        <v>-2.586486111111106E-4</v>
      </c>
      <c r="CD83" s="23">
        <f t="shared" si="61"/>
        <v>-1.035445138888889E-3</v>
      </c>
      <c r="CE83" s="23">
        <f t="shared" si="62"/>
        <v>-2.7195416666666667E-4</v>
      </c>
      <c r="CF83" s="23">
        <f t="shared" si="63"/>
        <v>0</v>
      </c>
      <c r="CG83" s="23">
        <f t="shared" si="64"/>
        <v>-3.0095732862286378E-2</v>
      </c>
      <c r="CH83" s="23">
        <f t="shared" si="65"/>
        <v>-2.3051720829051117E-2</v>
      </c>
      <c r="CI83" s="23">
        <f t="shared" si="66"/>
        <v>7.8050176456622433E-3</v>
      </c>
    </row>
    <row r="84" spans="1:87" x14ac:dyDescent="0.2">
      <c r="A84" s="20">
        <v>75</v>
      </c>
      <c r="B84" s="21">
        <v>40908</v>
      </c>
      <c r="C84" s="20">
        <v>202.863</v>
      </c>
      <c r="D84" s="20">
        <v>1129.876</v>
      </c>
      <c r="E84" s="20">
        <v>1848.521</v>
      </c>
      <c r="F84" s="20">
        <v>1493.2159999999999</v>
      </c>
      <c r="G84" s="20">
        <v>1754.1379999999999</v>
      </c>
      <c r="H84" s="20">
        <v>143.71899999999999</v>
      </c>
      <c r="I84" s="20">
        <v>363.25900000000001</v>
      </c>
      <c r="J84" s="20">
        <v>469.154</v>
      </c>
      <c r="K84" s="20">
        <v>105.928</v>
      </c>
      <c r="L84" s="20">
        <v>641.73599999999999</v>
      </c>
      <c r="M84" s="20">
        <v>771.47799999999995</v>
      </c>
      <c r="N84" s="20">
        <v>229.339</v>
      </c>
      <c r="O84" s="20">
        <v>234.126</v>
      </c>
      <c r="P84" s="20">
        <v>103.437</v>
      </c>
      <c r="Q84" s="20">
        <v>193.42</v>
      </c>
      <c r="R84" s="20">
        <v>252.399</v>
      </c>
      <c r="S84" s="20">
        <v>2010.56</v>
      </c>
      <c r="T84" s="20">
        <v>2316.5500000000002</v>
      </c>
      <c r="U84" s="20">
        <v>5572.28</v>
      </c>
      <c r="V84" s="20">
        <v>8455.35</v>
      </c>
      <c r="W84" s="20">
        <v>0.29530000000000001</v>
      </c>
      <c r="X84" s="20">
        <v>4.7E-2</v>
      </c>
      <c r="Y84" s="20">
        <v>0.59989999999999999</v>
      </c>
      <c r="Z84" s="20">
        <v>-0.21859999999999999</v>
      </c>
      <c r="AA84" s="20">
        <v>1</v>
      </c>
      <c r="AB84" s="20">
        <v>0.77139999999999997</v>
      </c>
      <c r="AC84" s="20">
        <v>0.64349999999999996</v>
      </c>
      <c r="AD84" s="20">
        <v>76.91</v>
      </c>
      <c r="AE84" s="21">
        <f t="shared" si="38"/>
        <v>40908</v>
      </c>
      <c r="AF84" s="22" cm="1">
        <f t="array" ref="AF84">IF(INDEX(calc_types,1,AF$7)="INDEX",C84/C83-1,IF(INDEX(calc_types,1,AF$7)="CASH", C83/1200,C83/C84-1))</f>
        <v>5.9156720942921126E-5</v>
      </c>
      <c r="AG84" s="22" cm="1">
        <f t="array" ref="AG84">IF(INDEX(calc_types,1,AG$7)="INDEX",D84/D83-1,IF(INDEX(calc_types,1,AG$7)="CASH", D83/1200,D83/D84-1))</f>
        <v>5.4194590458922498E-4</v>
      </c>
      <c r="AH84" s="22" cm="1">
        <f t="array" ref="AH84">IF(INDEX(calc_types,1,AH$7)="INDEX",E84/E83-1,IF(INDEX(calc_types,1,AH$7)="CASH", E83/1200,E83/E84-1))</f>
        <v>3.3451696141575393E-3</v>
      </c>
      <c r="AI84" s="22" cm="1">
        <f t="array" ref="AI84">IF(INDEX(calc_types,1,AI$7)="INDEX",F84/F83-1,IF(INDEX(calc_types,1,AI$7)="CASH", F83/1200,F83/F84-1))</f>
        <v>2.7809210415861152E-3</v>
      </c>
      <c r="AJ84" s="22" cm="1">
        <f t="array" ref="AJ84">IF(INDEX(calc_types,1,AJ$7)="INDEX",G84/G83-1,IF(INDEX(calc_types,1,AJ$7)="CASH", G83/1200,G83/G84-1))</f>
        <v>9.1727390613476345E-3</v>
      </c>
      <c r="AK84" s="22" cm="1">
        <f t="array" ref="AK84">IF(INDEX(calc_types,1,AK$7)="INDEX",H84/H83-1,IF(INDEX(calc_types,1,AK$7)="CASH", H83/1200,H83/H84-1))</f>
        <v>3.4802218989460343E-4</v>
      </c>
      <c r="AL84" s="22" cm="1">
        <f t="array" ref="AL84">IF(INDEX(calc_types,1,AL$7)="INDEX",I84/I83-1,IF(INDEX(calc_types,1,AL$7)="CASH", I83/1200,I83/I84-1))</f>
        <v>2.757687848506718E-3</v>
      </c>
      <c r="AM84" s="22" cm="1">
        <f t="array" ref="AM84">IF(INDEX(calc_types,1,AM$7)="INDEX",J84/J83-1,IF(INDEX(calc_types,1,AM$7)="CASH", J83/1200,J83/J84-1))</f>
        <v>1.1696461302913352E-2</v>
      </c>
      <c r="AN84" s="22" cm="1">
        <f t="array" ref="AN84">IF(INDEX(calc_types,1,AN$7)="INDEX",K84/K83-1,IF(INDEX(calc_types,1,AN$7)="CASH", K83/1200,K83/K84-1))</f>
        <v>5.1949033275699996E-4</v>
      </c>
      <c r="AO84" s="22" cm="1">
        <f t="array" ref="AO84">IF(INDEX(calc_types,1,AO$7)="INDEX",L84/L83-1,IF(INDEX(calc_types,1,AO$7)="CASH", L83/1200,L83/L84-1))</f>
        <v>4.2754035968475268E-3</v>
      </c>
      <c r="AP84" s="22" cm="1">
        <f t="array" ref="AP84">IF(INDEX(calc_types,1,AP$7)="INDEX",M84/M83-1,IF(INDEX(calc_types,1,AP$7)="CASH", M83/1200,M83/M84-1))</f>
        <v>1.0135688070631588E-2</v>
      </c>
      <c r="AQ84" s="22" cm="1">
        <f t="array" ref="AQ84">IF(INDEX(calc_types,1,AQ$7)="INDEX",N84/N83-1,IF(INDEX(calc_types,1,AQ$7)="CASH", N83/1200,N83/N84-1))</f>
        <v>8.0613612887630026E-3</v>
      </c>
      <c r="AR84" s="22" cm="1">
        <f t="array" ref="AR84">IF(INDEX(calc_types,1,AR$7)="INDEX",O84/O83-1,IF(INDEX(calc_types,1,AR$7)="CASH", O83/1200,O83/O84-1))</f>
        <v>1.7333153730169526E-2</v>
      </c>
      <c r="AS84" s="22" cm="1">
        <f t="array" ref="AS84">IF(INDEX(calc_types,1,AS$7)="INDEX",P84/P83-1,IF(INDEX(calc_types,1,AS$7)="CASH", P83/1200,P83/P84-1))</f>
        <v>6.7678623223432766E-5</v>
      </c>
      <c r="AT84" s="22" cm="1">
        <f t="array" ref="AT84">IF(INDEX(calc_types,1,AT$7)="INDEX",Q84/Q83-1,IF(INDEX(calc_types,1,AT$7)="CASH", Q83/1200,Q83/Q84-1))</f>
        <v>2.5857165020415351E-4</v>
      </c>
      <c r="AU84" s="22" cm="1">
        <f t="array" ref="AU84">IF(INDEX(calc_types,1,AU$7)="INDEX",R84/R83-1,IF(INDEX(calc_types,1,AU$7)="CASH", R83/1200,R83/R84-1))</f>
        <v>1.9053743465160533E-3</v>
      </c>
      <c r="AV84" s="22" cm="1">
        <f t="array" ref="AV84">IF(INDEX(calc_types,1,AV$7)="INDEX",S84/S83-1,IF(INDEX(calc_types,1,AV$7)="CASH", S83/1200,S83/S84-1))</f>
        <v>9.7227802330253077E-3</v>
      </c>
      <c r="AW84" s="22" cm="1">
        <f t="array" ref="AW84">IF(INDEX(calc_types,1,AW$7)="INDEX",T84/T83-1,IF(INDEX(calc_types,1,AW$7)="CASH", T83/1200,T83/T84-1))</f>
        <v>-5.9559823723517313E-3</v>
      </c>
      <c r="AX84" s="22" cm="1">
        <f t="array" ref="AX84">IF(INDEX(calc_types,1,AX$7)="INDEX",U84/U83-1,IF(INDEX(calc_types,1,AX$7)="CASH", U83/1200,U83/U84-1))</f>
        <v>1.2144395886235726E-2</v>
      </c>
      <c r="AY84" s="22" cm="1">
        <f t="array" ref="AY84">IF(INDEX(calc_types,1,AY$7)="INDEX",V84/V83-1,IF(INDEX(calc_types,1,AY$7)="CASH", V83/1200,V83/V84-1))</f>
        <v>2.45891629844186E-3</v>
      </c>
      <c r="AZ84" s="22" cm="1">
        <f t="array" ref="AZ84">IF(INDEX(calc_types,1,AZ$7)="INDEX",W84/W83-1,IF(INDEX(calc_types,1,AZ$7)="CASH", W83/1200,W83/W84-1))</f>
        <v>2.2620000000000002E-4</v>
      </c>
      <c r="BA84" s="22" cm="1">
        <f t="array" ref="BA84">IF(INDEX(calc_types,1,BA$7)="INDEX",X84/X83-1,IF(INDEX(calc_types,1,BA$7)="CASH", X83/1200,X83/X84-1))</f>
        <v>-7.374999999999999E-5</v>
      </c>
      <c r="BB84" s="22" cm="1">
        <f t="array" ref="BB84">IF(INDEX(calc_types,1,BB$7)="INDEX",Y84/Y83-1,IF(INDEX(calc_types,1,BB$7)="CASH", Y83/1200,Y83/Y84-1))</f>
        <v>4.975E-4</v>
      </c>
      <c r="BC84" s="22" cm="1">
        <f t="array" ref="BC84">IF(INDEX(calc_types,1,BC$7)="INDEX",Z84/Z83-1,IF(INDEX(calc_types,1,BC$7)="CASH", Z83/1200,Z83/Z84-1))</f>
        <v>-5.8775000000000006E-4</v>
      </c>
      <c r="BD84" s="22" cm="1">
        <f t="array" ref="BD84">IF(INDEX(calc_types,1,BD$7)="INDEX",AA84/AA83-1,IF(INDEX(calc_types,1,BD$7)="CASH", AA83/1200,AA83/AA84-1))</f>
        <v>0</v>
      </c>
      <c r="BE84" s="22" cm="1">
        <f t="array" ref="BE84">IF(INDEX(calc_types,1,BE$7)="INDEX",AB84/AB83-1,IF(INDEX(calc_types,1,BE$7)="CASH", AB83/1200,AB83/AB84-1))</f>
        <v>-3.5779102929738071E-2</v>
      </c>
      <c r="BF84" s="22" cm="1">
        <f t="array" ref="BF84">IF(INDEX(calc_types,1,BF$7)="INDEX",AC84/AC83-1,IF(INDEX(calc_types,1,BF$7)="CASH", AC83/1200,AC83/AC84-1))</f>
        <v>-1.0411810411810274E-2</v>
      </c>
      <c r="BG84" s="22" cm="1">
        <f t="array" ref="BG84">IF(INDEX(calc_types,1,BG$7)="INDEX",AD84/AD83-1,IF(INDEX(calc_types,1,BG$7)="CASH", AD83/1200,AD83/AD84-1))</f>
        <v>9.2315693667923693E-3</v>
      </c>
      <c r="BH84" s="23">
        <f t="shared" si="39"/>
        <v>-1.4756458646779233E-3</v>
      </c>
      <c r="BI84" s="23">
        <f t="shared" si="40"/>
        <v>-1.2101271802621091E-3</v>
      </c>
      <c r="BJ84" s="23">
        <f t="shared" si="41"/>
        <v>9.3731453751753251E-4</v>
      </c>
      <c r="BK84" s="23">
        <f t="shared" si="42"/>
        <v>1.3092452835350519E-4</v>
      </c>
      <c r="BL84" s="23">
        <f t="shared" si="43"/>
        <v>5.7929043957955281E-3</v>
      </c>
      <c r="BM84" s="23">
        <f t="shared" si="44"/>
        <v>-3.9509083904578778E-4</v>
      </c>
      <c r="BN84" s="23">
        <f t="shared" si="45"/>
        <v>1.8931197708898172E-3</v>
      </c>
      <c r="BO84" s="23">
        <f t="shared" si="46"/>
        <v>1.0374083508821632E-2</v>
      </c>
      <c r="BP84" s="23">
        <f t="shared" si="47"/>
        <v>-8.4806482172403359E-4</v>
      </c>
      <c r="BQ84" s="23">
        <f t="shared" si="48"/>
        <v>2.5877019841899678E-3</v>
      </c>
      <c r="BR84" s="23">
        <f t="shared" si="49"/>
        <v>7.9735014226661148E-3</v>
      </c>
      <c r="BS84" s="23">
        <f t="shared" si="50"/>
        <v>5.2782954668563215E-3</v>
      </c>
      <c r="BT84" s="23">
        <f t="shared" si="51"/>
        <v>1.4042082550784553E-2</v>
      </c>
      <c r="BU84" s="23">
        <f t="shared" si="52"/>
        <v>5.7580465026472544E-6</v>
      </c>
      <c r="BV84" s="23">
        <f t="shared" si="53"/>
        <v>1.1951303207333823E-4</v>
      </c>
      <c r="BW84" s="23">
        <f t="shared" si="54"/>
        <v>1.565981690661133E-3</v>
      </c>
      <c r="BX84" s="23">
        <f t="shared" si="55"/>
        <v>5.4084706097742158E-4</v>
      </c>
      <c r="BY84" s="23">
        <f t="shared" si="56"/>
        <v>-9.1706739721486279E-3</v>
      </c>
      <c r="BZ84" s="23">
        <f t="shared" si="57"/>
        <v>9.2074706639387275E-3</v>
      </c>
      <c r="CA84" s="23">
        <f t="shared" si="58"/>
        <v>-3.9586454129245862E-3</v>
      </c>
      <c r="CB84" s="23">
        <f t="shared" si="59"/>
        <v>-1.3379287152777768E-3</v>
      </c>
      <c r="CC84" s="23">
        <f t="shared" si="60"/>
        <v>-8.383152777777773E-4</v>
      </c>
      <c r="CD84" s="23">
        <f t="shared" si="61"/>
        <v>-1.0439451388888888E-3</v>
      </c>
      <c r="CE84" s="23">
        <f t="shared" si="62"/>
        <v>-5.3820416666666671E-4</v>
      </c>
      <c r="CF84" s="23">
        <f t="shared" si="63"/>
        <v>0</v>
      </c>
      <c r="CG84" s="23">
        <f t="shared" si="64"/>
        <v>-3.6028102799284464E-2</v>
      </c>
      <c r="CH84" s="23">
        <f t="shared" si="65"/>
        <v>-9.5941845071930293E-3</v>
      </c>
      <c r="CI84" s="23">
        <f t="shared" si="66"/>
        <v>9.950784384266026E-3</v>
      </c>
    </row>
    <row r="85" spans="1:87" x14ac:dyDescent="0.2">
      <c r="A85" s="20">
        <v>76</v>
      </c>
      <c r="B85" s="21">
        <v>40939</v>
      </c>
      <c r="C85" s="20">
        <v>202.892</v>
      </c>
      <c r="D85" s="20">
        <v>1131.1569999999999</v>
      </c>
      <c r="E85" s="20">
        <v>1859.761</v>
      </c>
      <c r="F85" s="20">
        <v>1509.2629999999999</v>
      </c>
      <c r="G85" s="20">
        <v>1792.1379999999999</v>
      </c>
      <c r="H85" s="20">
        <v>143.65899999999999</v>
      </c>
      <c r="I85" s="20">
        <v>363.11</v>
      </c>
      <c r="J85" s="20">
        <v>470.4</v>
      </c>
      <c r="K85" s="20">
        <v>105.968</v>
      </c>
      <c r="L85" s="20">
        <v>641.54100000000005</v>
      </c>
      <c r="M85" s="20">
        <v>772.53099999999995</v>
      </c>
      <c r="N85" s="20">
        <v>232.03700000000001</v>
      </c>
      <c r="O85" s="20">
        <v>240.34700000000001</v>
      </c>
      <c r="P85" s="20">
        <v>103.453</v>
      </c>
      <c r="Q85" s="20">
        <v>193.46600000000001</v>
      </c>
      <c r="R85" s="20">
        <v>252.53899999999999</v>
      </c>
      <c r="S85" s="20">
        <v>2099.92</v>
      </c>
      <c r="T85" s="20">
        <v>2416.66</v>
      </c>
      <c r="U85" s="20">
        <v>5681.61</v>
      </c>
      <c r="V85" s="20">
        <v>8802.51</v>
      </c>
      <c r="W85" s="20">
        <v>0.26474999999999999</v>
      </c>
      <c r="X85" s="20">
        <v>0.19839999999999999</v>
      </c>
      <c r="Y85" s="20">
        <v>0.55020000000000002</v>
      </c>
      <c r="Z85" s="20">
        <v>-0.1024</v>
      </c>
      <c r="AA85" s="20">
        <v>1</v>
      </c>
      <c r="AB85" s="20">
        <v>0.76429999999999998</v>
      </c>
      <c r="AC85" s="20">
        <v>0.63449999999999995</v>
      </c>
      <c r="AD85" s="20">
        <v>76.27</v>
      </c>
      <c r="AE85" s="21">
        <f t="shared" si="38"/>
        <v>40939</v>
      </c>
      <c r="AF85" s="22" cm="1">
        <f t="array" ref="AF85">IF(INDEX(calc_types,1,AF$7)="INDEX",C85/C84-1,IF(INDEX(calc_types,1,AF$7)="CASH", C84/1200,C84/C85-1))</f>
        <v>1.4295361894478553E-4</v>
      </c>
      <c r="AG85" s="22" cm="1">
        <f t="array" ref="AG85">IF(INDEX(calc_types,1,AG$7)="INDEX",D85/D84-1,IF(INDEX(calc_types,1,AG$7)="CASH", D84/1200,D84/D85-1))</f>
        <v>1.1337527303880712E-3</v>
      </c>
      <c r="AH85" s="22" cm="1">
        <f t="array" ref="AH85">IF(INDEX(calc_types,1,AH$7)="INDEX",E85/E84-1,IF(INDEX(calc_types,1,AH$7)="CASH", E84/1200,E84/E85-1))</f>
        <v>6.0805368183536324E-3</v>
      </c>
      <c r="AI85" s="22" cm="1">
        <f t="array" ref="AI85">IF(INDEX(calc_types,1,AI$7)="INDEX",F85/F84-1,IF(INDEX(calc_types,1,AI$7)="CASH", F84/1200,F84/F85-1))</f>
        <v>1.0746603304545355E-2</v>
      </c>
      <c r="AJ85" s="22" cm="1">
        <f t="array" ref="AJ85">IF(INDEX(calc_types,1,AJ$7)="INDEX",G85/G84-1,IF(INDEX(calc_types,1,AJ$7)="CASH", G84/1200,G84/G85-1))</f>
        <v>2.1663061857162935E-2</v>
      </c>
      <c r="AK85" s="22" cm="1">
        <f t="array" ref="AK85">IF(INDEX(calc_types,1,AK$7)="INDEX",H85/H84-1,IF(INDEX(calc_types,1,AK$7)="CASH", H84/1200,H84/H85-1))</f>
        <v>-4.174813351053297E-4</v>
      </c>
      <c r="AL85" s="22" cm="1">
        <f t="array" ref="AL85">IF(INDEX(calc_types,1,AL$7)="INDEX",I85/I84-1,IF(INDEX(calc_types,1,AL$7)="CASH", I84/1200,I84/I85-1))</f>
        <v>-4.1017565979095671E-4</v>
      </c>
      <c r="AM85" s="22" cm="1">
        <f t="array" ref="AM85">IF(INDEX(calc_types,1,AM$7)="INDEX",J85/J84-1,IF(INDEX(calc_types,1,AM$7)="CASH", J84/1200,J84/J85-1))</f>
        <v>2.6558443496165207E-3</v>
      </c>
      <c r="AN85" s="22" cm="1">
        <f t="array" ref="AN85">IF(INDEX(calc_types,1,AN$7)="INDEX",K85/K84-1,IF(INDEX(calc_types,1,AN$7)="CASH", K84/1200,K84/K85-1))</f>
        <v>3.7761498376265301E-4</v>
      </c>
      <c r="AO85" s="22" cm="1">
        <f t="array" ref="AO85">IF(INDEX(calc_types,1,AO$7)="INDEX",L85/L84-1,IF(INDEX(calc_types,1,AO$7)="CASH", L84/1200,L84/L85-1))</f>
        <v>-3.0386327087761345E-4</v>
      </c>
      <c r="AP85" s="22" cm="1">
        <f t="array" ref="AP85">IF(INDEX(calc_types,1,AP$7)="INDEX",M85/M84-1,IF(INDEX(calc_types,1,AP$7)="CASH", M84/1200,M84/M85-1))</f>
        <v>1.3649125444925581E-3</v>
      </c>
      <c r="AQ85" s="22" cm="1">
        <f t="array" ref="AQ85">IF(INDEX(calc_types,1,AQ$7)="INDEX",N85/N84-1,IF(INDEX(calc_types,1,AQ$7)="CASH", N84/1200,N84/N85-1))</f>
        <v>1.1764244197454365E-2</v>
      </c>
      <c r="AR85" s="22" cm="1">
        <f t="array" ref="AR85">IF(INDEX(calc_types,1,AR$7)="INDEX",O85/O84-1,IF(INDEX(calc_types,1,AR$7)="CASH", O84/1200,O84/O85-1))</f>
        <v>2.6571162536412007E-2</v>
      </c>
      <c r="AS85" s="22" cm="1">
        <f t="array" ref="AS85">IF(INDEX(calc_types,1,AS$7)="INDEX",P85/P84-1,IF(INDEX(calc_types,1,AS$7)="CASH", P84/1200,P84/P85-1))</f>
        <v>1.5468352717107337E-4</v>
      </c>
      <c r="AT85" s="22" cm="1">
        <f t="array" ref="AT85">IF(INDEX(calc_types,1,AT$7)="INDEX",Q85/Q84-1,IF(INDEX(calc_types,1,AT$7)="CASH", Q84/1200,Q84/Q85-1))</f>
        <v>2.3782442353437183E-4</v>
      </c>
      <c r="AU85" s="22" cm="1">
        <f t="array" ref="AU85">IF(INDEX(calc_types,1,AU$7)="INDEX",R85/R84-1,IF(INDEX(calc_types,1,AU$7)="CASH", R84/1200,R84/R85-1))</f>
        <v>5.5467731647107499E-4</v>
      </c>
      <c r="AV85" s="22" cm="1">
        <f t="array" ref="AV85">IF(INDEX(calc_types,1,AV$7)="INDEX",S85/S84-1,IF(INDEX(calc_types,1,AV$7)="CASH", S84/1200,S84/S85-1))</f>
        <v>4.4445328664650674E-2</v>
      </c>
      <c r="AW85" s="22" cm="1">
        <f t="array" ref="AW85">IF(INDEX(calc_types,1,AW$7)="INDEX",T85/T84-1,IF(INDEX(calc_types,1,AW$7)="CASH", T84/1200,T84/T85-1))</f>
        <v>4.3215125941594046E-2</v>
      </c>
      <c r="AX85" s="22" cm="1">
        <f t="array" ref="AX85">IF(INDEX(calc_types,1,AX$7)="INDEX",U85/U84-1,IF(INDEX(calc_types,1,AX$7)="CASH", U84/1200,U84/U85-1))</f>
        <v>1.9620334943685425E-2</v>
      </c>
      <c r="AY85" s="22" cm="1">
        <f t="array" ref="AY85">IF(INDEX(calc_types,1,AY$7)="INDEX",V85/V84-1,IF(INDEX(calc_types,1,AY$7)="CASH", V84/1200,V84/V85-1))</f>
        <v>4.1058028348915254E-2</v>
      </c>
      <c r="AZ85" s="22" cm="1">
        <f t="array" ref="AZ85">IF(INDEX(calc_types,1,AZ$7)="INDEX",W85/W84-1,IF(INDEX(calc_types,1,AZ$7)="CASH", W84/1200,W84/W85-1))</f>
        <v>2.4608333333333334E-4</v>
      </c>
      <c r="BA85" s="22" cm="1">
        <f t="array" ref="BA85">IF(INDEX(calc_types,1,BA$7)="INDEX",X85/X84-1,IF(INDEX(calc_types,1,BA$7)="CASH", X84/1200,X84/X85-1))</f>
        <v>3.9166666666666665E-5</v>
      </c>
      <c r="BB85" s="22" cm="1">
        <f t="array" ref="BB85">IF(INDEX(calc_types,1,BB$7)="INDEX",Y85/Y84-1,IF(INDEX(calc_types,1,BB$7)="CASH", Y84/1200,Y84/Y85-1))</f>
        <v>4.9991666666666663E-4</v>
      </c>
      <c r="BC85" s="22" cm="1">
        <f t="array" ref="BC85">IF(INDEX(calc_types,1,BC$7)="INDEX",Z85/Z84-1,IF(INDEX(calc_types,1,BC$7)="CASH", Z84/1200,Z84/Z85-1))</f>
        <v>-1.8216666666666666E-4</v>
      </c>
      <c r="BD85" s="22" cm="1">
        <f t="array" ref="BD85">IF(INDEX(calc_types,1,BD$7)="INDEX",AA85/AA84-1,IF(INDEX(calc_types,1,BD$7)="CASH", AA84/1200,AA84/AA85-1))</f>
        <v>0</v>
      </c>
      <c r="BE85" s="22" cm="1">
        <f t="array" ref="BE85">IF(INDEX(calc_types,1,BE$7)="INDEX",AB85/AB84-1,IF(INDEX(calc_types,1,BE$7)="CASH", AB84/1200,AB84/AB85-1))</f>
        <v>9.2895459897945898E-3</v>
      </c>
      <c r="BF85" s="22" cm="1">
        <f t="array" ref="BF85">IF(INDEX(calc_types,1,BF$7)="INDEX",AC85/AC84-1,IF(INDEX(calc_types,1,BF$7)="CASH", AC84/1200,AC84/AC85-1))</f>
        <v>1.4184397163120588E-2</v>
      </c>
      <c r="BG85" s="22" cm="1">
        <f t="array" ref="BG85">IF(INDEX(calc_types,1,BG$7)="INDEX",AD85/AD84-1,IF(INDEX(calc_types,1,BG$7)="CASH", AD84/1200,AD84/AD85-1))</f>
        <v>8.3912416415365954E-3</v>
      </c>
      <c r="BH85" s="23">
        <f t="shared" si="39"/>
        <v>-1.3918489666760589E-3</v>
      </c>
      <c r="BI85" s="23">
        <f t="shared" si="40"/>
        <v>-6.1832035446326289E-4</v>
      </c>
      <c r="BJ85" s="23">
        <f t="shared" si="41"/>
        <v>3.6726817417136255E-3</v>
      </c>
      <c r="BK85" s="23">
        <f t="shared" si="42"/>
        <v>8.0966067913127437E-3</v>
      </c>
      <c r="BL85" s="23">
        <f t="shared" si="43"/>
        <v>1.828322719161083E-2</v>
      </c>
      <c r="BM85" s="23">
        <f t="shared" si="44"/>
        <v>-1.1605943640457209E-3</v>
      </c>
      <c r="BN85" s="23">
        <f t="shared" si="45"/>
        <v>-1.2747437374078575E-3</v>
      </c>
      <c r="BO85" s="23">
        <f t="shared" si="46"/>
        <v>1.3334665555248002E-3</v>
      </c>
      <c r="BP85" s="23">
        <f t="shared" si="47"/>
        <v>-9.8994017071838054E-4</v>
      </c>
      <c r="BQ85" s="23">
        <f t="shared" si="48"/>
        <v>-1.9915648835351725E-3</v>
      </c>
      <c r="BR85" s="23">
        <f t="shared" si="49"/>
        <v>-7.9727410347291399E-4</v>
      </c>
      <c r="BS85" s="23">
        <f t="shared" si="50"/>
        <v>8.9811783755476843E-3</v>
      </c>
      <c r="BT85" s="23">
        <f t="shared" si="51"/>
        <v>2.3280091357027036E-2</v>
      </c>
      <c r="BU85" s="23">
        <f t="shared" si="52"/>
        <v>9.2762950450287854E-5</v>
      </c>
      <c r="BV85" s="23">
        <f t="shared" si="53"/>
        <v>9.8765805403556545E-5</v>
      </c>
      <c r="BW85" s="23">
        <f t="shared" si="54"/>
        <v>2.1528466061615466E-4</v>
      </c>
      <c r="BX85" s="23">
        <f t="shared" si="55"/>
        <v>3.5263395492602788E-2</v>
      </c>
      <c r="BY85" s="23">
        <f t="shared" si="56"/>
        <v>4.0000434341797148E-2</v>
      </c>
      <c r="BZ85" s="23">
        <f t="shared" si="57"/>
        <v>1.6683409721388428E-2</v>
      </c>
      <c r="CA85" s="23">
        <f t="shared" si="58"/>
        <v>3.4640466637548807E-2</v>
      </c>
      <c r="CB85" s="23">
        <f t="shared" si="59"/>
        <v>-1.3180453819444434E-3</v>
      </c>
      <c r="CC85" s="23">
        <f t="shared" si="60"/>
        <v>-7.2539861111111065E-4</v>
      </c>
      <c r="CD85" s="23">
        <f t="shared" si="61"/>
        <v>-1.0415284722222222E-3</v>
      </c>
      <c r="CE85" s="23">
        <f t="shared" si="62"/>
        <v>-1.3262083333333334E-4</v>
      </c>
      <c r="CF85" s="23">
        <f t="shared" si="63"/>
        <v>0</v>
      </c>
      <c r="CG85" s="23">
        <f t="shared" si="64"/>
        <v>9.0405461202482003E-3</v>
      </c>
      <c r="CH85" s="23">
        <f t="shared" si="65"/>
        <v>1.5002023067737832E-2</v>
      </c>
      <c r="CI85" s="23">
        <f t="shared" si="66"/>
        <v>9.110456659010252E-3</v>
      </c>
    </row>
    <row r="86" spans="1:87" x14ac:dyDescent="0.2">
      <c r="A86" s="20">
        <v>77</v>
      </c>
      <c r="B86" s="21">
        <v>40968</v>
      </c>
      <c r="C86" s="20">
        <v>202.869</v>
      </c>
      <c r="D86" s="20">
        <v>1129.5640000000001</v>
      </c>
      <c r="E86" s="20">
        <v>1850.0160000000001</v>
      </c>
      <c r="F86" s="20">
        <v>1516.3779999999999</v>
      </c>
      <c r="G86" s="20">
        <v>1808.0530000000001</v>
      </c>
      <c r="H86" s="20">
        <v>143.613</v>
      </c>
      <c r="I86" s="20">
        <v>363.00400000000002</v>
      </c>
      <c r="J86" s="20">
        <v>470.53800000000001</v>
      </c>
      <c r="K86" s="20">
        <v>105.986</v>
      </c>
      <c r="L86" s="20">
        <v>640.976</v>
      </c>
      <c r="M86" s="20">
        <v>772.47799999999995</v>
      </c>
      <c r="N86" s="20">
        <v>234.68299999999999</v>
      </c>
      <c r="O86" s="20">
        <v>244.48599999999999</v>
      </c>
      <c r="P86" s="20">
        <v>103.462</v>
      </c>
      <c r="Q86" s="20">
        <v>193.59700000000001</v>
      </c>
      <c r="R86" s="20">
        <v>253.084</v>
      </c>
      <c r="S86" s="20">
        <v>2189.0500000000002</v>
      </c>
      <c r="T86" s="20">
        <v>2512.11</v>
      </c>
      <c r="U86" s="20">
        <v>5871.51</v>
      </c>
      <c r="V86" s="20">
        <v>9723.24</v>
      </c>
      <c r="W86" s="20">
        <v>0.24349999999999999</v>
      </c>
      <c r="X86" s="20">
        <v>0.1084</v>
      </c>
      <c r="Y86" s="20">
        <v>0.49680000000000002</v>
      </c>
      <c r="Z86" s="20">
        <v>-4.9299999999999997E-2</v>
      </c>
      <c r="AA86" s="20">
        <v>1</v>
      </c>
      <c r="AB86" s="20">
        <v>0.75049999999999994</v>
      </c>
      <c r="AC86" s="20">
        <v>0.62829999999999997</v>
      </c>
      <c r="AD86" s="20">
        <v>81.150000000000006</v>
      </c>
      <c r="AE86" s="21">
        <f t="shared" si="38"/>
        <v>40968</v>
      </c>
      <c r="AF86" s="22" cm="1">
        <f t="array" ref="AF86">IF(INDEX(calc_types,1,AF$7)="INDEX",C86/C85-1,IF(INDEX(calc_types,1,AF$7)="CASH", C85/1200,C85/C86-1))</f>
        <v>-1.1336080279156224E-4</v>
      </c>
      <c r="AG86" s="22" cm="1">
        <f t="array" ref="AG86">IF(INDEX(calc_types,1,AG$7)="INDEX",D86/D85-1,IF(INDEX(calc_types,1,AG$7)="CASH", D85/1200,D85/D86-1))</f>
        <v>-1.4082925712344263E-3</v>
      </c>
      <c r="AH86" s="22" cm="1">
        <f t="array" ref="AH86">IF(INDEX(calc_types,1,AH$7)="INDEX",E86/E85-1,IF(INDEX(calc_types,1,AH$7)="CASH", E85/1200,E85/E86-1))</f>
        <v>-5.2399206134551291E-3</v>
      </c>
      <c r="AI86" s="22" cm="1">
        <f t="array" ref="AI86">IF(INDEX(calc_types,1,AI$7)="INDEX",F86/F85-1,IF(INDEX(calc_types,1,AI$7)="CASH", F85/1200,F85/F86-1))</f>
        <v>4.7142214445063946E-3</v>
      </c>
      <c r="AJ86" s="22" cm="1">
        <f t="array" ref="AJ86">IF(INDEX(calc_types,1,AJ$7)="INDEX",G86/G85-1,IF(INDEX(calc_types,1,AJ$7)="CASH", G85/1200,G85/G86-1))</f>
        <v>8.8804545185694472E-3</v>
      </c>
      <c r="AK86" s="22" cm="1">
        <f t="array" ref="AK86">IF(INDEX(calc_types,1,AK$7)="INDEX",H86/H85-1,IF(INDEX(calc_types,1,AK$7)="CASH", H85/1200,H85/H86-1))</f>
        <v>-3.202027022323195E-4</v>
      </c>
      <c r="AL86" s="22" cm="1">
        <f t="array" ref="AL86">IF(INDEX(calc_types,1,AL$7)="INDEX",I86/I85-1,IF(INDEX(calc_types,1,AL$7)="CASH", I85/1200,I85/I86-1))</f>
        <v>-2.919225579025575E-4</v>
      </c>
      <c r="AM86" s="22" cm="1">
        <f t="array" ref="AM86">IF(INDEX(calc_types,1,AM$7)="INDEX",J86/J85-1,IF(INDEX(calc_types,1,AM$7)="CASH", J85/1200,J85/J86-1))</f>
        <v>2.9336734693874433E-4</v>
      </c>
      <c r="AN86" s="22" cm="1">
        <f t="array" ref="AN86">IF(INDEX(calc_types,1,AN$7)="INDEX",K86/K85-1,IF(INDEX(calc_types,1,AN$7)="CASH", K85/1200,K85/K86-1))</f>
        <v>1.698626000301573E-4</v>
      </c>
      <c r="AO86" s="22" cm="1">
        <f t="array" ref="AO86">IF(INDEX(calc_types,1,AO$7)="INDEX",L86/L85-1,IF(INDEX(calc_types,1,AO$7)="CASH", L85/1200,L85/L86-1))</f>
        <v>-8.8069195889284302E-4</v>
      </c>
      <c r="AP86" s="22" cm="1">
        <f t="array" ref="AP86">IF(INDEX(calc_types,1,AP$7)="INDEX",M86/M85-1,IF(INDEX(calc_types,1,AP$7)="CASH", M85/1200,M85/M86-1))</f>
        <v>-6.8605661132092877E-5</v>
      </c>
      <c r="AQ86" s="22" cm="1">
        <f t="array" ref="AQ86">IF(INDEX(calc_types,1,AQ$7)="INDEX",N86/N85-1,IF(INDEX(calc_types,1,AQ$7)="CASH", N85/1200,N85/N86-1))</f>
        <v>1.1403353775475411E-2</v>
      </c>
      <c r="AR86" s="22" cm="1">
        <f t="array" ref="AR86">IF(INDEX(calc_types,1,AR$7)="INDEX",O86/O85-1,IF(INDEX(calc_types,1,AR$7)="CASH", O85/1200,O85/O86-1))</f>
        <v>1.722093473186681E-2</v>
      </c>
      <c r="AS86" s="22" cm="1">
        <f t="array" ref="AS86">IF(INDEX(calc_types,1,AS$7)="INDEX",P86/P85-1,IF(INDEX(calc_types,1,AS$7)="CASH", P85/1200,P85/P86-1))</f>
        <v>8.6996027181429625E-5</v>
      </c>
      <c r="AT86" s="22" cm="1">
        <f t="array" ref="AT86">IF(INDEX(calc_types,1,AT$7)="INDEX",Q86/Q85-1,IF(INDEX(calc_types,1,AT$7)="CASH", Q85/1200,Q85/Q86-1))</f>
        <v>6.7712156141119806E-4</v>
      </c>
      <c r="AU86" s="22" cm="1">
        <f t="array" ref="AU86">IF(INDEX(calc_types,1,AU$7)="INDEX",R86/R85-1,IF(INDEX(calc_types,1,AU$7)="CASH", R85/1200,R85/R86-1))</f>
        <v>2.1580825139879689E-3</v>
      </c>
      <c r="AV86" s="22" cm="1">
        <f t="array" ref="AV86">IF(INDEX(calc_types,1,AV$7)="INDEX",S86/S85-1,IF(INDEX(calc_types,1,AV$7)="CASH", S85/1200,S85/S86-1))</f>
        <v>4.244447407520302E-2</v>
      </c>
      <c r="AW86" s="22" cm="1">
        <f t="array" ref="AW86">IF(INDEX(calc_types,1,AW$7)="INDEX",T86/T85-1,IF(INDEX(calc_types,1,AW$7)="CASH", T85/1200,T85/T86-1))</f>
        <v>3.9496660680443441E-2</v>
      </c>
      <c r="AX86" s="22" cm="1">
        <f t="array" ref="AX86">IF(INDEX(calc_types,1,AX$7)="INDEX",U86/U85-1,IF(INDEX(calc_types,1,AX$7)="CASH", U85/1200,U85/U86-1))</f>
        <v>3.3423624641606864E-2</v>
      </c>
      <c r="AY86" s="22" cm="1">
        <f t="array" ref="AY86">IF(INDEX(calc_types,1,AY$7)="INDEX",V86/V85-1,IF(INDEX(calc_types,1,AY$7)="CASH", V85/1200,V85/V86-1))</f>
        <v>0.10459857472470913</v>
      </c>
      <c r="AZ86" s="22" cm="1">
        <f t="array" ref="AZ86">IF(INDEX(calc_types,1,AZ$7)="INDEX",W86/W85-1,IF(INDEX(calc_types,1,AZ$7)="CASH", W85/1200,W85/W86-1))</f>
        <v>2.2062499999999998E-4</v>
      </c>
      <c r="BA86" s="22" cm="1">
        <f t="array" ref="BA86">IF(INDEX(calc_types,1,BA$7)="INDEX",X86/X85-1,IF(INDEX(calc_types,1,BA$7)="CASH", X85/1200,X85/X86-1))</f>
        <v>1.6533333333333333E-4</v>
      </c>
      <c r="BB86" s="22" cm="1">
        <f t="array" ref="BB86">IF(INDEX(calc_types,1,BB$7)="INDEX",Y86/Y85-1,IF(INDEX(calc_types,1,BB$7)="CASH", Y85/1200,Y85/Y86-1))</f>
        <v>4.5850000000000003E-4</v>
      </c>
      <c r="BC86" s="22" cm="1">
        <f t="array" ref="BC86">IF(INDEX(calc_types,1,BC$7)="INDEX",Z86/Z85-1,IF(INDEX(calc_types,1,BC$7)="CASH", Z85/1200,Z85/Z86-1))</f>
        <v>-8.5333333333333339E-5</v>
      </c>
      <c r="BD86" s="22" cm="1">
        <f t="array" ref="BD86">IF(INDEX(calc_types,1,BD$7)="INDEX",AA86/AA85-1,IF(INDEX(calc_types,1,BD$7)="CASH", AA85/1200,AA85/AA86-1))</f>
        <v>0</v>
      </c>
      <c r="BE86" s="22" cm="1">
        <f t="array" ref="BE86">IF(INDEX(calc_types,1,BE$7)="INDEX",AB86/AB85-1,IF(INDEX(calc_types,1,BE$7)="CASH", AB85/1200,AB85/AB86-1))</f>
        <v>1.8387741505663024E-2</v>
      </c>
      <c r="BF86" s="22" cm="1">
        <f t="array" ref="BF86">IF(INDEX(calc_types,1,BF$7)="INDEX",AC86/AC85-1,IF(INDEX(calc_types,1,BF$7)="CASH", AC85/1200,AC85/AC86-1))</f>
        <v>9.8678975011936565E-3</v>
      </c>
      <c r="BG86" s="22" cm="1">
        <f t="array" ref="BG86">IF(INDEX(calc_types,1,BG$7)="INDEX",AD86/AD85-1,IF(INDEX(calc_types,1,BG$7)="CASH", AD85/1200,AD85/AD86-1))</f>
        <v>-6.0135551447936031E-2</v>
      </c>
      <c r="BH86" s="23">
        <f t="shared" si="39"/>
        <v>-1.6481633884124066E-3</v>
      </c>
      <c r="BI86" s="23">
        <f t="shared" si="40"/>
        <v>-3.1603656560857604E-3</v>
      </c>
      <c r="BJ86" s="23">
        <f t="shared" si="41"/>
        <v>-7.6477756900951363E-3</v>
      </c>
      <c r="BK86" s="23">
        <f t="shared" si="42"/>
        <v>2.0642249312737846E-3</v>
      </c>
      <c r="BL86" s="23">
        <f t="shared" si="43"/>
        <v>5.5006198530173408E-3</v>
      </c>
      <c r="BM86" s="23">
        <f t="shared" si="44"/>
        <v>-1.0633157311727107E-3</v>
      </c>
      <c r="BN86" s="23">
        <f t="shared" si="45"/>
        <v>-1.1564906355194583E-3</v>
      </c>
      <c r="BO86" s="23">
        <f t="shared" si="46"/>
        <v>-1.0290104471529762E-3</v>
      </c>
      <c r="BP86" s="23">
        <f t="shared" si="47"/>
        <v>-1.1976925544508763E-3</v>
      </c>
      <c r="BQ86" s="23">
        <f t="shared" si="48"/>
        <v>-2.568393571550402E-3</v>
      </c>
      <c r="BR86" s="23">
        <f t="shared" si="49"/>
        <v>-2.2307923090975649E-3</v>
      </c>
      <c r="BS86" s="23">
        <f t="shared" si="50"/>
        <v>8.62028795356873E-3</v>
      </c>
      <c r="BT86" s="23">
        <f t="shared" si="51"/>
        <v>1.3929863552481837E-2</v>
      </c>
      <c r="BU86" s="23">
        <f t="shared" si="52"/>
        <v>2.5075450460644114E-5</v>
      </c>
      <c r="BV86" s="23">
        <f t="shared" si="53"/>
        <v>5.380629432803828E-4</v>
      </c>
      <c r="BW86" s="23">
        <f t="shared" si="54"/>
        <v>1.8186898581330486E-3</v>
      </c>
      <c r="BX86" s="23">
        <f t="shared" si="55"/>
        <v>3.3262540903155134E-2</v>
      </c>
      <c r="BY86" s="23">
        <f t="shared" si="56"/>
        <v>3.6281969080646542E-2</v>
      </c>
      <c r="BZ86" s="23">
        <f t="shared" si="57"/>
        <v>3.0486699419309867E-2</v>
      </c>
      <c r="CA86" s="23">
        <f t="shared" si="58"/>
        <v>9.8181013013342686E-2</v>
      </c>
      <c r="CB86" s="23">
        <f t="shared" si="59"/>
        <v>-1.3435037152777769E-3</v>
      </c>
      <c r="CC86" s="23">
        <f t="shared" si="60"/>
        <v>-5.9923194444444397E-4</v>
      </c>
      <c r="CD86" s="23">
        <f t="shared" si="61"/>
        <v>-1.0829451388888888E-3</v>
      </c>
      <c r="CE86" s="23">
        <f t="shared" si="62"/>
        <v>-3.5787500000000036E-5</v>
      </c>
      <c r="CF86" s="23">
        <f t="shared" si="63"/>
        <v>0</v>
      </c>
      <c r="CG86" s="23">
        <f t="shared" si="64"/>
        <v>1.8138741636116635E-2</v>
      </c>
      <c r="CH86" s="23">
        <f t="shared" si="65"/>
        <v>1.0685523405810901E-2</v>
      </c>
      <c r="CI86" s="23">
        <f t="shared" si="66"/>
        <v>-5.9416336430462374E-2</v>
      </c>
    </row>
    <row r="87" spans="1:87" x14ac:dyDescent="0.2">
      <c r="A87" s="20">
        <v>78</v>
      </c>
      <c r="B87" s="21">
        <v>40999</v>
      </c>
      <c r="C87" s="20">
        <v>202.886</v>
      </c>
      <c r="D87" s="20">
        <v>1128.9280000000001</v>
      </c>
      <c r="E87" s="20">
        <v>1842.027</v>
      </c>
      <c r="F87" s="20">
        <v>1520.838</v>
      </c>
      <c r="G87" s="20">
        <v>1812.873</v>
      </c>
      <c r="H87" s="20">
        <v>143.642</v>
      </c>
      <c r="I87" s="20">
        <v>363.06200000000001</v>
      </c>
      <c r="J87" s="20">
        <v>470.81099999999998</v>
      </c>
      <c r="K87" s="20">
        <v>106.006</v>
      </c>
      <c r="L87" s="20">
        <v>641.16700000000003</v>
      </c>
      <c r="M87" s="20">
        <v>772.03200000000004</v>
      </c>
      <c r="N87" s="20">
        <v>235.86099999999999</v>
      </c>
      <c r="O87" s="20">
        <v>245.96700000000001</v>
      </c>
      <c r="P87" s="20">
        <v>103.473</v>
      </c>
      <c r="Q87" s="20">
        <v>193.58799999999999</v>
      </c>
      <c r="R87" s="20">
        <v>253.09700000000001</v>
      </c>
      <c r="S87" s="20">
        <v>2260.0500000000002</v>
      </c>
      <c r="T87" s="20">
        <v>2477.2800000000002</v>
      </c>
      <c r="U87" s="20">
        <v>5768.45</v>
      </c>
      <c r="V87" s="20">
        <v>10083.56</v>
      </c>
      <c r="W87" s="20">
        <v>0.24124999999999999</v>
      </c>
      <c r="X87" s="20">
        <v>8.4000000000000005E-2</v>
      </c>
      <c r="Y87" s="20">
        <v>0.47749999999999998</v>
      </c>
      <c r="Z87" s="20">
        <v>-4.2099999999999999E-2</v>
      </c>
      <c r="AA87" s="20">
        <v>1</v>
      </c>
      <c r="AB87" s="20">
        <v>0.74950000000000006</v>
      </c>
      <c r="AC87" s="20">
        <v>0.62460000000000004</v>
      </c>
      <c r="AD87" s="20">
        <v>82.87</v>
      </c>
      <c r="AE87" s="21">
        <f t="shared" si="38"/>
        <v>40999</v>
      </c>
      <c r="AF87" s="22" cm="1">
        <f t="array" ref="AF87">IF(INDEX(calc_types,1,AF$7)="INDEX",C87/C86-1,IF(INDEX(calc_types,1,AF$7)="CASH", C86/1200,C86/C87-1))</f>
        <v>8.379791885393395E-5</v>
      </c>
      <c r="AG87" s="22" cm="1">
        <f t="array" ref="AG87">IF(INDEX(calc_types,1,AG$7)="INDEX",D87/D86-1,IF(INDEX(calc_types,1,AG$7)="CASH", D86/1200,D86/D87-1))</f>
        <v>-5.6304910567261945E-4</v>
      </c>
      <c r="AH87" s="22" cm="1">
        <f t="array" ref="AH87">IF(INDEX(calc_types,1,AH$7)="INDEX",E87/E86-1,IF(INDEX(calc_types,1,AH$7)="CASH", E86/1200,E86/E87-1))</f>
        <v>-4.3183410305640546E-3</v>
      </c>
      <c r="AI87" s="22" cm="1">
        <f t="array" ref="AI87">IF(INDEX(calc_types,1,AI$7)="INDEX",F87/F86-1,IF(INDEX(calc_types,1,AI$7)="CASH", F86/1200,F86/F87-1))</f>
        <v>2.941219141928908E-3</v>
      </c>
      <c r="AJ87" s="22" cm="1">
        <f t="array" ref="AJ87">IF(INDEX(calc_types,1,AJ$7)="INDEX",G87/G86-1,IF(INDEX(calc_types,1,AJ$7)="CASH", G86/1200,G86/G87-1))</f>
        <v>2.6658510563573046E-3</v>
      </c>
      <c r="AK87" s="22" cm="1">
        <f t="array" ref="AK87">IF(INDEX(calc_types,1,AK$7)="INDEX",H87/H86-1,IF(INDEX(calc_types,1,AK$7)="CASH", H86/1200,H86/H87-1))</f>
        <v>2.0193158001013956E-4</v>
      </c>
      <c r="AL87" s="22" cm="1">
        <f t="array" ref="AL87">IF(INDEX(calc_types,1,AL$7)="INDEX",I87/I86-1,IF(INDEX(calc_types,1,AL$7)="CASH", I86/1200,I86/I87-1))</f>
        <v>1.5977785368748165E-4</v>
      </c>
      <c r="AM87" s="22" cm="1">
        <f t="array" ref="AM87">IF(INDEX(calc_types,1,AM$7)="INDEX",J87/J86-1,IF(INDEX(calc_types,1,AM$7)="CASH", J86/1200,J86/J87-1))</f>
        <v>5.8018693495531792E-4</v>
      </c>
      <c r="AN87" s="22" cm="1">
        <f t="array" ref="AN87">IF(INDEX(calc_types,1,AN$7)="INDEX",K87/K86-1,IF(INDEX(calc_types,1,AN$7)="CASH", K86/1200,K86/K87-1))</f>
        <v>1.887041684749402E-4</v>
      </c>
      <c r="AO87" s="22" cm="1">
        <f t="array" ref="AO87">IF(INDEX(calc_types,1,AO$7)="INDEX",L87/L86-1,IF(INDEX(calc_types,1,AO$7)="CASH", L86/1200,L86/L87-1))</f>
        <v>2.9798307580941596E-4</v>
      </c>
      <c r="AP87" s="22" cm="1">
        <f t="array" ref="AP87">IF(INDEX(calc_types,1,AP$7)="INDEX",M87/M86-1,IF(INDEX(calc_types,1,AP$7)="CASH", M86/1200,M86/M87-1))</f>
        <v>-5.7736272100938901E-4</v>
      </c>
      <c r="AQ87" s="22" cm="1">
        <f t="array" ref="AQ87">IF(INDEX(calc_types,1,AQ$7)="INDEX",N87/N86-1,IF(INDEX(calc_types,1,AQ$7)="CASH", N86/1200,N86/N87-1))</f>
        <v>5.0195369924537214E-3</v>
      </c>
      <c r="AR87" s="22" cm="1">
        <f t="array" ref="AR87">IF(INDEX(calc_types,1,AR$7)="INDEX",O87/O86-1,IF(INDEX(calc_types,1,AR$7)="CASH", O86/1200,O86/O87-1))</f>
        <v>6.0576065705195692E-3</v>
      </c>
      <c r="AS87" s="22" cm="1">
        <f t="array" ref="AS87">IF(INDEX(calc_types,1,AS$7)="INDEX",P87/P86-1,IF(INDEX(calc_types,1,AS$7)="CASH", P86/1200,P86/P87-1))</f>
        <v>1.0631922831572105E-4</v>
      </c>
      <c r="AT87" s="22" cm="1">
        <f t="array" ref="AT87">IF(INDEX(calc_types,1,AT$7)="INDEX",Q87/Q86-1,IF(INDEX(calc_types,1,AT$7)="CASH", Q86/1200,Q86/Q87-1))</f>
        <v>-4.648832368281397E-5</v>
      </c>
      <c r="AU87" s="22" cm="1">
        <f t="array" ref="AU87">IF(INDEX(calc_types,1,AU$7)="INDEX",R87/R86-1,IF(INDEX(calc_types,1,AU$7)="CASH", R86/1200,R86/R87-1))</f>
        <v>5.1366344770986672E-5</v>
      </c>
      <c r="AV87" s="22" cm="1">
        <f t="array" ref="AV87">IF(INDEX(calc_types,1,AV$7)="INDEX",S87/S86-1,IF(INDEX(calc_types,1,AV$7)="CASH", S86/1200,S86/S87-1))</f>
        <v>3.243416093739282E-2</v>
      </c>
      <c r="AW87" s="22" cm="1">
        <f t="array" ref="AW87">IF(INDEX(calc_types,1,AW$7)="INDEX",T87/T86-1,IF(INDEX(calc_types,1,AW$7)="CASH", T86/1200,T86/T87-1))</f>
        <v>-1.386483872123434E-2</v>
      </c>
      <c r="AX87" s="22" cm="1">
        <f t="array" ref="AX87">IF(INDEX(calc_types,1,AX$7)="INDEX",U87/U86-1,IF(INDEX(calc_types,1,AX$7)="CASH", U86/1200,U86/U87-1))</f>
        <v>-1.7552554623938343E-2</v>
      </c>
      <c r="AY87" s="22" cm="1">
        <f t="array" ref="AY87">IF(INDEX(calc_types,1,AY$7)="INDEX",V87/V86-1,IF(INDEX(calc_types,1,AY$7)="CASH", V86/1200,V86/V87-1))</f>
        <v>3.7057606312299152E-2</v>
      </c>
      <c r="AZ87" s="22" cm="1">
        <f t="array" ref="AZ87">IF(INDEX(calc_types,1,AZ$7)="INDEX",W87/W86-1,IF(INDEX(calc_types,1,AZ$7)="CASH", W86/1200,W86/W87-1))</f>
        <v>2.0291666666666667E-4</v>
      </c>
      <c r="BA87" s="22" cm="1">
        <f t="array" ref="BA87">IF(INDEX(calc_types,1,BA$7)="INDEX",X87/X86-1,IF(INDEX(calc_types,1,BA$7)="CASH", X86/1200,X86/X87-1))</f>
        <v>9.0333333333333325E-5</v>
      </c>
      <c r="BB87" s="22" cm="1">
        <f t="array" ref="BB87">IF(INDEX(calc_types,1,BB$7)="INDEX",Y87/Y86-1,IF(INDEX(calc_types,1,BB$7)="CASH", Y86/1200,Y86/Y87-1))</f>
        <v>4.1400000000000003E-4</v>
      </c>
      <c r="BC87" s="22" cm="1">
        <f t="array" ref="BC87">IF(INDEX(calc_types,1,BC$7)="INDEX",Z87/Z86-1,IF(INDEX(calc_types,1,BC$7)="CASH", Z86/1200,Z86/Z87-1))</f>
        <v>-4.1083333333333334E-5</v>
      </c>
      <c r="BD87" s="22" cm="1">
        <f t="array" ref="BD87">IF(INDEX(calc_types,1,BD$7)="INDEX",AA87/AA86-1,IF(INDEX(calc_types,1,BD$7)="CASH", AA86/1200,AA86/AA87-1))</f>
        <v>0</v>
      </c>
      <c r="BE87" s="22" cm="1">
        <f t="array" ref="BE87">IF(INDEX(calc_types,1,BE$7)="INDEX",AB87/AB86-1,IF(INDEX(calc_types,1,BE$7)="CASH", AB86/1200,AB86/AB87-1))</f>
        <v>1.3342228152100066E-3</v>
      </c>
      <c r="BF87" s="22" cm="1">
        <f t="array" ref="BF87">IF(INDEX(calc_types,1,BF$7)="INDEX",AC87/AC86-1,IF(INDEX(calc_types,1,BF$7)="CASH", AC86/1200,AC86/AC87-1))</f>
        <v>5.9237912263847559E-3</v>
      </c>
      <c r="BG87" s="22" cm="1">
        <f t="array" ref="BG87">IF(INDEX(calc_types,1,BG$7)="INDEX",AD87/AD86-1,IF(INDEX(calc_types,1,BG$7)="CASH", AD86/1200,AD86/AD87-1))</f>
        <v>-2.0755400024134119E-2</v>
      </c>
      <c r="BH87" s="23">
        <f t="shared" si="39"/>
        <v>-1.4510046667669104E-3</v>
      </c>
      <c r="BI87" s="23">
        <f t="shared" si="40"/>
        <v>-2.3151221905239536E-3</v>
      </c>
      <c r="BJ87" s="23">
        <f t="shared" si="41"/>
        <v>-6.7261961072040619E-3</v>
      </c>
      <c r="BK87" s="23">
        <f t="shared" si="42"/>
        <v>2.9122262869629798E-4</v>
      </c>
      <c r="BL87" s="23">
        <f t="shared" si="43"/>
        <v>-7.1398360919480144E-4</v>
      </c>
      <c r="BM87" s="23">
        <f t="shared" si="44"/>
        <v>-5.4118144893025165E-4</v>
      </c>
      <c r="BN87" s="23">
        <f t="shared" si="45"/>
        <v>-7.0479022392941901E-4</v>
      </c>
      <c r="BO87" s="23">
        <f t="shared" si="46"/>
        <v>-7.4219085913640264E-4</v>
      </c>
      <c r="BP87" s="23">
        <f t="shared" si="47"/>
        <v>-1.1788509860060933E-3</v>
      </c>
      <c r="BQ87" s="23">
        <f t="shared" si="48"/>
        <v>-1.3897185368481433E-3</v>
      </c>
      <c r="BR87" s="23">
        <f t="shared" si="49"/>
        <v>-2.7395493689748611E-3</v>
      </c>
      <c r="BS87" s="23">
        <f t="shared" si="50"/>
        <v>2.2364711705470403E-3</v>
      </c>
      <c r="BT87" s="23">
        <f t="shared" si="51"/>
        <v>2.7665353911345957E-3</v>
      </c>
      <c r="BU87" s="23">
        <f t="shared" si="52"/>
        <v>4.4398651594935537E-5</v>
      </c>
      <c r="BV87" s="23">
        <f t="shared" si="53"/>
        <v>-1.8554694181362926E-4</v>
      </c>
      <c r="BW87" s="23">
        <f t="shared" si="54"/>
        <v>-2.8802631108393366E-4</v>
      </c>
      <c r="BX87" s="23">
        <f t="shared" si="55"/>
        <v>2.3252227765344934E-2</v>
      </c>
      <c r="BY87" s="23">
        <f t="shared" si="56"/>
        <v>-1.7079530321031239E-2</v>
      </c>
      <c r="BZ87" s="23">
        <f t="shared" si="57"/>
        <v>-2.048947984623534E-2</v>
      </c>
      <c r="CA87" s="23">
        <f t="shared" si="58"/>
        <v>3.0640044600932705E-2</v>
      </c>
      <c r="CB87" s="23">
        <f t="shared" si="59"/>
        <v>-1.36121204861111E-3</v>
      </c>
      <c r="CC87" s="23">
        <f t="shared" si="60"/>
        <v>-6.7423194444444395E-4</v>
      </c>
      <c r="CD87" s="23">
        <f t="shared" si="61"/>
        <v>-1.1274451388888888E-3</v>
      </c>
      <c r="CE87" s="23">
        <f t="shared" si="62"/>
        <v>8.4624999999999685E-6</v>
      </c>
      <c r="CF87" s="23">
        <f t="shared" si="63"/>
        <v>0</v>
      </c>
      <c r="CG87" s="23">
        <f t="shared" si="64"/>
        <v>1.0852229456636169E-3</v>
      </c>
      <c r="CH87" s="23">
        <f t="shared" si="65"/>
        <v>6.7414171310020005E-3</v>
      </c>
      <c r="CI87" s="23">
        <f t="shared" si="66"/>
        <v>-2.0036185006660462E-2</v>
      </c>
    </row>
    <row r="88" spans="1:87" x14ac:dyDescent="0.2">
      <c r="A88" s="20">
        <v>79</v>
      </c>
      <c r="B88" s="21">
        <v>41029</v>
      </c>
      <c r="C88" s="20">
        <v>202.93199999999999</v>
      </c>
      <c r="D88" s="20">
        <v>1131.3050000000001</v>
      </c>
      <c r="E88" s="20">
        <v>1858.345</v>
      </c>
      <c r="F88" s="20">
        <v>1523.9649999999999</v>
      </c>
      <c r="G88" s="20">
        <v>1824.502</v>
      </c>
      <c r="H88" s="20">
        <v>143.68299999999999</v>
      </c>
      <c r="I88" s="20">
        <v>363.95100000000002</v>
      </c>
      <c r="J88" s="20">
        <v>474.34100000000001</v>
      </c>
      <c r="K88" s="20">
        <v>106.057</v>
      </c>
      <c r="L88" s="20">
        <v>641.20000000000005</v>
      </c>
      <c r="M88" s="20">
        <v>771.37199999999996</v>
      </c>
      <c r="N88" s="20">
        <v>235.554</v>
      </c>
      <c r="O88" s="20">
        <v>244.50800000000001</v>
      </c>
      <c r="P88" s="20">
        <v>103.486</v>
      </c>
      <c r="Q88" s="20">
        <v>193.67400000000001</v>
      </c>
      <c r="R88" s="20">
        <v>253.721</v>
      </c>
      <c r="S88" s="20">
        <v>2245.04</v>
      </c>
      <c r="T88" s="20">
        <v>2306.4299999999998</v>
      </c>
      <c r="U88" s="20">
        <v>5737.78</v>
      </c>
      <c r="V88" s="20">
        <v>9520.89</v>
      </c>
      <c r="W88" s="20">
        <v>0.23874999999999999</v>
      </c>
      <c r="X88" s="20">
        <v>0.1051</v>
      </c>
      <c r="Y88" s="20">
        <v>0.45839999999999997</v>
      </c>
      <c r="Z88" s="20">
        <v>-6.2300000000000001E-2</v>
      </c>
      <c r="AA88" s="20">
        <v>1</v>
      </c>
      <c r="AB88" s="20">
        <v>0.75539999999999996</v>
      </c>
      <c r="AC88" s="20">
        <v>0.61599999999999999</v>
      </c>
      <c r="AD88" s="20">
        <v>79.819999999999993</v>
      </c>
      <c r="AE88" s="21">
        <f t="shared" si="38"/>
        <v>41029</v>
      </c>
      <c r="AF88" s="22" cm="1">
        <f t="array" ref="AF88">IF(INDEX(calc_types,1,AF$7)="INDEX",C88/C87-1,IF(INDEX(calc_types,1,AF$7)="CASH", C87/1200,C87/C88-1))</f>
        <v>2.2672831047976238E-4</v>
      </c>
      <c r="AG88" s="22" cm="1">
        <f t="array" ref="AG88">IF(INDEX(calc_types,1,AG$7)="INDEX",D88/D87-1,IF(INDEX(calc_types,1,AG$7)="CASH", D87/1200,D87/D88-1))</f>
        <v>2.1055372884719592E-3</v>
      </c>
      <c r="AH88" s="22" cm="1">
        <f t="array" ref="AH88">IF(INDEX(calc_types,1,AH$7)="INDEX",E88/E87-1,IF(INDEX(calc_types,1,AH$7)="CASH", E87/1200,E87/E88-1))</f>
        <v>8.8587192261568859E-3</v>
      </c>
      <c r="AI88" s="22" cm="1">
        <f t="array" ref="AI88">IF(INDEX(calc_types,1,AI$7)="INDEX",F88/F87-1,IF(INDEX(calc_types,1,AI$7)="CASH", F87/1200,F87/F88-1))</f>
        <v>2.0561032799022438E-3</v>
      </c>
      <c r="AJ88" s="22" cm="1">
        <f t="array" ref="AJ88">IF(INDEX(calc_types,1,AJ$7)="INDEX",G88/G87-1,IF(INDEX(calc_types,1,AJ$7)="CASH", G87/1200,G87/G88-1))</f>
        <v>6.4146799031150614E-3</v>
      </c>
      <c r="AK88" s="22" cm="1">
        <f t="array" ref="AK88">IF(INDEX(calc_types,1,AK$7)="INDEX",H88/H87-1,IF(INDEX(calc_types,1,AK$7)="CASH", H87/1200,H87/H88-1))</f>
        <v>2.8543183748475087E-4</v>
      </c>
      <c r="AL88" s="22" cm="1">
        <f t="array" ref="AL88">IF(INDEX(calc_types,1,AL$7)="INDEX",I88/I87-1,IF(INDEX(calc_types,1,AL$7)="CASH", I87/1200,I87/I88-1))</f>
        <v>2.4486175914857355E-3</v>
      </c>
      <c r="AM88" s="22" cm="1">
        <f t="array" ref="AM88">IF(INDEX(calc_types,1,AM$7)="INDEX",J88/J87-1,IF(INDEX(calc_types,1,AM$7)="CASH", J87/1200,J87/J88-1))</f>
        <v>7.4977007758951775E-3</v>
      </c>
      <c r="AN88" s="22" cm="1">
        <f t="array" ref="AN88">IF(INDEX(calc_types,1,AN$7)="INDEX",K88/K87-1,IF(INDEX(calc_types,1,AN$7)="CASH", K87/1200,K87/K88-1))</f>
        <v>4.8110484312213764E-4</v>
      </c>
      <c r="AO88" s="22" cm="1">
        <f t="array" ref="AO88">IF(INDEX(calc_types,1,AO$7)="INDEX",L88/L87-1,IF(INDEX(calc_types,1,AO$7)="CASH", L87/1200,L87/L88-1))</f>
        <v>5.1468650133390526E-5</v>
      </c>
      <c r="AP88" s="22" cm="1">
        <f t="array" ref="AP88">IF(INDEX(calc_types,1,AP$7)="INDEX",M88/M87-1,IF(INDEX(calc_types,1,AP$7)="CASH", M87/1200,M87/M88-1))</f>
        <v>-8.5488684406875848E-4</v>
      </c>
      <c r="AQ88" s="22" cm="1">
        <f t="array" ref="AQ88">IF(INDEX(calc_types,1,AQ$7)="INDEX",N88/N87-1,IF(INDEX(calc_types,1,AQ$7)="CASH", N87/1200,N87/N88-1))</f>
        <v>-1.3016140862626147E-3</v>
      </c>
      <c r="AR88" s="22" cm="1">
        <f t="array" ref="AR88">IF(INDEX(calc_types,1,AR$7)="INDEX",O88/O87-1,IF(INDEX(calc_types,1,AR$7)="CASH", O87/1200,O87/O88-1))</f>
        <v>-5.9316900234583914E-3</v>
      </c>
      <c r="AS88" s="22" cm="1">
        <f t="array" ref="AS88">IF(INDEX(calc_types,1,AS$7)="INDEX",P88/P87-1,IF(INDEX(calc_types,1,AS$7)="CASH", P87/1200,P87/P88-1))</f>
        <v>1.2563663950992954E-4</v>
      </c>
      <c r="AT88" s="22" cm="1">
        <f t="array" ref="AT88">IF(INDEX(calc_types,1,AT$7)="INDEX",Q88/Q87-1,IF(INDEX(calc_types,1,AT$7)="CASH", Q87/1200,Q87/Q88-1))</f>
        <v>4.4424241171969747E-4</v>
      </c>
      <c r="AU88" s="22" cm="1">
        <f t="array" ref="AU88">IF(INDEX(calc_types,1,AU$7)="INDEX",R88/R87-1,IF(INDEX(calc_types,1,AU$7)="CASH", R87/1200,R87/R88-1))</f>
        <v>2.4654579074425698E-3</v>
      </c>
      <c r="AV88" s="22" cm="1">
        <f t="array" ref="AV88">IF(INDEX(calc_types,1,AV$7)="INDEX",S88/S87-1,IF(INDEX(calc_types,1,AV$7)="CASH", S87/1200,S87/S88-1))</f>
        <v>-6.6414459857083719E-3</v>
      </c>
      <c r="AW88" s="22" cm="1">
        <f t="array" ref="AW88">IF(INDEX(calc_types,1,AW$7)="INDEX",T88/T87-1,IF(INDEX(calc_types,1,AW$7)="CASH", T87/1200,T87/T88-1))</f>
        <v>-6.8966770005812972E-2</v>
      </c>
      <c r="AX88" s="22" cm="1">
        <f t="array" ref="AX88">IF(INDEX(calc_types,1,AX$7)="INDEX",U88/U87-1,IF(INDEX(calc_types,1,AX$7)="CASH", U87/1200,U87/U88-1))</f>
        <v>-5.3168528807565618E-3</v>
      </c>
      <c r="AY88" s="22" cm="1">
        <f t="array" ref="AY88">IF(INDEX(calc_types,1,AY$7)="INDEX",V88/V87-1,IF(INDEX(calc_types,1,AY$7)="CASH", V87/1200,V87/V88-1))</f>
        <v>-5.5800729107577052E-2</v>
      </c>
      <c r="AZ88" s="22" cm="1">
        <f t="array" ref="AZ88">IF(INDEX(calc_types,1,AZ$7)="INDEX",W88/W87-1,IF(INDEX(calc_types,1,AZ$7)="CASH", W87/1200,W87/W88-1))</f>
        <v>2.0104166666666667E-4</v>
      </c>
      <c r="BA88" s="22" cm="1">
        <f t="array" ref="BA88">IF(INDEX(calc_types,1,BA$7)="INDEX",X88/X87-1,IF(INDEX(calc_types,1,BA$7)="CASH", X87/1200,X87/X88-1))</f>
        <v>7.0000000000000007E-5</v>
      </c>
      <c r="BB88" s="22" cm="1">
        <f t="array" ref="BB88">IF(INDEX(calc_types,1,BB$7)="INDEX",Y88/Y87-1,IF(INDEX(calc_types,1,BB$7)="CASH", Y87/1200,Y87/Y88-1))</f>
        <v>3.9791666666666664E-4</v>
      </c>
      <c r="BC88" s="22" cm="1">
        <f t="array" ref="BC88">IF(INDEX(calc_types,1,BC$7)="INDEX",Z88/Z87-1,IF(INDEX(calc_types,1,BC$7)="CASH", Z87/1200,Z87/Z88-1))</f>
        <v>-3.508333333333333E-5</v>
      </c>
      <c r="BD88" s="22" cm="1">
        <f t="array" ref="BD88">IF(INDEX(calc_types,1,BD$7)="INDEX",AA88/AA87-1,IF(INDEX(calc_types,1,BD$7)="CASH", AA87/1200,AA87/AA88-1))</f>
        <v>0</v>
      </c>
      <c r="BE88" s="22" cm="1">
        <f t="array" ref="BE88">IF(INDEX(calc_types,1,BE$7)="INDEX",AB88/AB87-1,IF(INDEX(calc_types,1,BE$7)="CASH", AB87/1200,AB87/AB88-1))</f>
        <v>-7.8104315594386131E-3</v>
      </c>
      <c r="BF88" s="22" cm="1">
        <f t="array" ref="BF88">IF(INDEX(calc_types,1,BF$7)="INDEX",AC88/AC87-1,IF(INDEX(calc_types,1,BF$7)="CASH", AC87/1200,AC87/AC88-1))</f>
        <v>1.3961038961038952E-2</v>
      </c>
      <c r="BG88" s="22" cm="1">
        <f t="array" ref="BG88">IF(INDEX(calc_types,1,BG$7)="INDEX",AD88/AD87-1,IF(INDEX(calc_types,1,BG$7)="CASH", AD87/1200,AD87/AD88-1))</f>
        <v>3.8210974693059452E-2</v>
      </c>
      <c r="BH88" s="23">
        <f t="shared" si="39"/>
        <v>-1.308074275141082E-3</v>
      </c>
      <c r="BI88" s="23">
        <f t="shared" si="40"/>
        <v>3.5346420362062508E-4</v>
      </c>
      <c r="BJ88" s="23">
        <f t="shared" si="41"/>
        <v>6.4508641495168786E-3</v>
      </c>
      <c r="BK88" s="23">
        <f t="shared" si="42"/>
        <v>-5.9389323333036616E-4</v>
      </c>
      <c r="BL88" s="23">
        <f t="shared" si="43"/>
        <v>3.0348452375629554E-3</v>
      </c>
      <c r="BM88" s="23">
        <f t="shared" si="44"/>
        <v>-4.5768119145564033E-4</v>
      </c>
      <c r="BN88" s="23">
        <f t="shared" si="45"/>
        <v>1.5840495138688348E-3</v>
      </c>
      <c r="BO88" s="23">
        <f t="shared" si="46"/>
        <v>6.1753229818034567E-3</v>
      </c>
      <c r="BP88" s="23">
        <f t="shared" si="47"/>
        <v>-8.8645031135889591E-4</v>
      </c>
      <c r="BQ88" s="23">
        <f t="shared" si="48"/>
        <v>-1.6362329625241687E-3</v>
      </c>
      <c r="BR88" s="23">
        <f t="shared" si="49"/>
        <v>-3.0170734920342305E-3</v>
      </c>
      <c r="BS88" s="23">
        <f t="shared" si="50"/>
        <v>-4.0846799081692958E-3</v>
      </c>
      <c r="BT88" s="23">
        <f t="shared" si="51"/>
        <v>-9.2227612028433648E-3</v>
      </c>
      <c r="BU88" s="23">
        <f t="shared" si="52"/>
        <v>6.3716062789144026E-5</v>
      </c>
      <c r="BV88" s="23">
        <f t="shared" si="53"/>
        <v>3.0518379358888221E-4</v>
      </c>
      <c r="BW88" s="23">
        <f t="shared" si="54"/>
        <v>2.1260652515876495E-3</v>
      </c>
      <c r="BX88" s="23">
        <f t="shared" si="55"/>
        <v>-1.5823379157756258E-2</v>
      </c>
      <c r="BY88" s="23">
        <f t="shared" si="56"/>
        <v>-7.218146160560987E-2</v>
      </c>
      <c r="BZ88" s="23">
        <f t="shared" si="57"/>
        <v>-8.2537781030535603E-3</v>
      </c>
      <c r="CA88" s="23">
        <f t="shared" si="58"/>
        <v>-6.2218290818943499E-2</v>
      </c>
      <c r="CB88" s="23">
        <f t="shared" si="59"/>
        <v>-1.3630870486111102E-3</v>
      </c>
      <c r="CC88" s="23">
        <f t="shared" si="60"/>
        <v>-6.945652777777773E-4</v>
      </c>
      <c r="CD88" s="23">
        <f t="shared" si="61"/>
        <v>-1.1435284722222223E-3</v>
      </c>
      <c r="CE88" s="23">
        <f t="shared" si="62"/>
        <v>1.4462499999999972E-5</v>
      </c>
      <c r="CF88" s="23">
        <f t="shared" si="63"/>
        <v>0</v>
      </c>
      <c r="CG88" s="23">
        <f t="shared" si="64"/>
        <v>-8.0594314289850026E-3</v>
      </c>
      <c r="CH88" s="23">
        <f t="shared" si="65"/>
        <v>1.4778664865656196E-2</v>
      </c>
      <c r="CI88" s="23">
        <f t="shared" si="66"/>
        <v>3.8930189710533109E-2</v>
      </c>
    </row>
    <row r="89" spans="1:87" x14ac:dyDescent="0.2">
      <c r="A89" s="20">
        <v>80</v>
      </c>
      <c r="B89" s="21">
        <v>41060</v>
      </c>
      <c r="C89" s="20">
        <v>202.97499999999999</v>
      </c>
      <c r="D89" s="20">
        <v>1131.77</v>
      </c>
      <c r="E89" s="20">
        <v>1865.9090000000001</v>
      </c>
      <c r="F89" s="20">
        <v>1521.2850000000001</v>
      </c>
      <c r="G89" s="20">
        <v>1821.07</v>
      </c>
      <c r="H89" s="20">
        <v>143.75200000000001</v>
      </c>
      <c r="I89" s="20">
        <v>364.59100000000001</v>
      </c>
      <c r="J89" s="20">
        <v>478.64100000000002</v>
      </c>
      <c r="K89" s="20">
        <v>106.167</v>
      </c>
      <c r="L89" s="20">
        <v>644.46900000000005</v>
      </c>
      <c r="M89" s="20">
        <v>782.87699999999995</v>
      </c>
      <c r="N89" s="20">
        <v>235.00700000000001</v>
      </c>
      <c r="O89" s="20">
        <v>244.405</v>
      </c>
      <c r="P89" s="20">
        <v>103.494</v>
      </c>
      <c r="Q89" s="20">
        <v>193.72300000000001</v>
      </c>
      <c r="R89" s="20">
        <v>254.203</v>
      </c>
      <c r="S89" s="20">
        <v>2108.39</v>
      </c>
      <c r="T89" s="20">
        <v>2118.94</v>
      </c>
      <c r="U89" s="20">
        <v>5320.86</v>
      </c>
      <c r="V89" s="20">
        <v>8542.73</v>
      </c>
      <c r="W89" s="20">
        <v>0.23874999999999999</v>
      </c>
      <c r="X89" s="20">
        <v>8.2500000000000004E-2</v>
      </c>
      <c r="Y89" s="20">
        <v>0.4108</v>
      </c>
      <c r="Z89" s="20">
        <v>-0.12130000000000001</v>
      </c>
      <c r="AA89" s="20">
        <v>1</v>
      </c>
      <c r="AB89" s="20">
        <v>0.80869999999999997</v>
      </c>
      <c r="AC89" s="20">
        <v>0.64910000000000001</v>
      </c>
      <c r="AD89" s="20">
        <v>78.319999999999993</v>
      </c>
      <c r="AE89" s="21">
        <f t="shared" si="38"/>
        <v>41060</v>
      </c>
      <c r="AF89" s="22" cm="1">
        <f t="array" ref="AF89">IF(INDEX(calc_types,1,AF$7)="INDEX",C89/C88-1,IF(INDEX(calc_types,1,AF$7)="CASH", C88/1200,C88/C89-1))</f>
        <v>2.1189363924856153E-4</v>
      </c>
      <c r="AG89" s="22" cm="1">
        <f t="array" ref="AG89">IF(INDEX(calc_types,1,AG$7)="INDEX",D89/D88-1,IF(INDEX(calc_types,1,AG$7)="CASH", D88/1200,D88/D89-1))</f>
        <v>4.1102973999040948E-4</v>
      </c>
      <c r="AH89" s="22" cm="1">
        <f t="array" ref="AH89">IF(INDEX(calc_types,1,AH$7)="INDEX",E89/E88-1,IF(INDEX(calc_types,1,AH$7)="CASH", E88/1200,E88/E89-1))</f>
        <v>4.0702883479655227E-3</v>
      </c>
      <c r="AI89" s="22" cm="1">
        <f t="array" ref="AI89">IF(INDEX(calc_types,1,AI$7)="INDEX",F89/F88-1,IF(INDEX(calc_types,1,AI$7)="CASH", F88/1200,F88/F89-1))</f>
        <v>-1.758570570846385E-3</v>
      </c>
      <c r="AJ89" s="22" cm="1">
        <f t="array" ref="AJ89">IF(INDEX(calc_types,1,AJ$7)="INDEX",G89/G88-1,IF(INDEX(calc_types,1,AJ$7)="CASH", G88/1200,G88/G89-1))</f>
        <v>-1.8810612430131268E-3</v>
      </c>
      <c r="AK89" s="22" cm="1">
        <f t="array" ref="AK89">IF(INDEX(calc_types,1,AK$7)="INDEX",H89/H88-1,IF(INDEX(calc_types,1,AK$7)="CASH", H88/1200,H88/H89-1))</f>
        <v>4.8022382606172087E-4</v>
      </c>
      <c r="AL89" s="22" cm="1">
        <f t="array" ref="AL89">IF(INDEX(calc_types,1,AL$7)="INDEX",I89/I88-1,IF(INDEX(calc_types,1,AL$7)="CASH", I88/1200,I88/I89-1))</f>
        <v>1.7584784764981265E-3</v>
      </c>
      <c r="AM89" s="22" cm="1">
        <f t="array" ref="AM89">IF(INDEX(calc_types,1,AM$7)="INDEX",J89/J88-1,IF(INDEX(calc_types,1,AM$7)="CASH", J88/1200,J88/J89-1))</f>
        <v>9.0652083627602575E-3</v>
      </c>
      <c r="AN89" s="22" cm="1">
        <f t="array" ref="AN89">IF(INDEX(calc_types,1,AN$7)="INDEX",K89/K88-1,IF(INDEX(calc_types,1,AN$7)="CASH", K88/1200,K88/K89-1))</f>
        <v>1.0371781211990783E-3</v>
      </c>
      <c r="AO89" s="22" cm="1">
        <f t="array" ref="AO89">IF(INDEX(calc_types,1,AO$7)="INDEX",L89/L88-1,IF(INDEX(calc_types,1,AO$7)="CASH", L88/1200,L88/L89-1))</f>
        <v>5.0982532751091547E-3</v>
      </c>
      <c r="AP89" s="22" cm="1">
        <f t="array" ref="AP89">IF(INDEX(calc_types,1,AP$7)="INDEX",M89/M88-1,IF(INDEX(calc_types,1,AP$7)="CASH", M88/1200,M88/M89-1))</f>
        <v>1.4914982654283593E-2</v>
      </c>
      <c r="AQ89" s="22" cm="1">
        <f t="array" ref="AQ89">IF(INDEX(calc_types,1,AQ$7)="INDEX",N89/N88-1,IF(INDEX(calc_types,1,AQ$7)="CASH", N88/1200,N88/N89-1))</f>
        <v>-2.3221851465056176E-3</v>
      </c>
      <c r="AR89" s="22" cm="1">
        <f t="array" ref="AR89">IF(INDEX(calc_types,1,AR$7)="INDEX",O89/O88-1,IF(INDEX(calc_types,1,AR$7)="CASH", O88/1200,O88/O89-1))</f>
        <v>-4.212541102950329E-4</v>
      </c>
      <c r="AS89" s="22" cm="1">
        <f t="array" ref="AS89">IF(INDEX(calc_types,1,AS$7)="INDEX",P89/P88-1,IF(INDEX(calc_types,1,AS$7)="CASH", P88/1200,P88/P89-1))</f>
        <v>7.7305142724526377E-5</v>
      </c>
      <c r="AT89" s="22" cm="1">
        <f t="array" ref="AT89">IF(INDEX(calc_types,1,AT$7)="INDEX",Q89/Q88-1,IF(INDEX(calc_types,1,AT$7)="CASH", Q88/1200,Q88/Q89-1))</f>
        <v>2.5300246806492233E-4</v>
      </c>
      <c r="AU89" s="22" cm="1">
        <f t="array" ref="AU89">IF(INDEX(calc_types,1,AU$7)="INDEX",R89/R88-1,IF(INDEX(calc_types,1,AU$7)="CASH", R88/1200,R88/R89-1))</f>
        <v>1.8997245005341057E-3</v>
      </c>
      <c r="AV89" s="22" cm="1">
        <f t="array" ref="AV89">IF(INDEX(calc_types,1,AV$7)="INDEX",S89/S88-1,IF(INDEX(calc_types,1,AV$7)="CASH", S88/1200,S88/S89-1))</f>
        <v>-6.0867512382852929E-2</v>
      </c>
      <c r="AW89" s="22" cm="1">
        <f t="array" ref="AW89">IF(INDEX(calc_types,1,AW$7)="INDEX",T89/T88-1,IF(INDEX(calc_types,1,AW$7)="CASH", T88/1200,T88/T89-1))</f>
        <v>-8.1290132369072454E-2</v>
      </c>
      <c r="AX89" s="22" cm="1">
        <f t="array" ref="AX89">IF(INDEX(calc_types,1,AX$7)="INDEX",U89/U88-1,IF(INDEX(calc_types,1,AX$7)="CASH", U88/1200,U88/U89-1))</f>
        <v>-7.2662249162568138E-2</v>
      </c>
      <c r="AY89" s="22" cm="1">
        <f t="array" ref="AY89">IF(INDEX(calc_types,1,AY$7)="INDEX",V89/V88-1,IF(INDEX(calc_types,1,AY$7)="CASH", V88/1200,V88/V89-1))</f>
        <v>-0.10273829442415572</v>
      </c>
      <c r="AZ89" s="22" cm="1">
        <f t="array" ref="AZ89">IF(INDEX(calc_types,1,AZ$7)="INDEX",W89/W88-1,IF(INDEX(calc_types,1,AZ$7)="CASH", W88/1200,W88/W89-1))</f>
        <v>1.9895833333333332E-4</v>
      </c>
      <c r="BA89" s="22" cm="1">
        <f t="array" ref="BA89">IF(INDEX(calc_types,1,BA$7)="INDEX",X89/X88-1,IF(INDEX(calc_types,1,BA$7)="CASH", X88/1200,X88/X89-1))</f>
        <v>8.7583333333333339E-5</v>
      </c>
      <c r="BB89" s="22" cm="1">
        <f t="array" ref="BB89">IF(INDEX(calc_types,1,BB$7)="INDEX",Y89/Y88-1,IF(INDEX(calc_types,1,BB$7)="CASH", Y88/1200,Y88/Y89-1))</f>
        <v>3.8199999999999996E-4</v>
      </c>
      <c r="BC89" s="22" cm="1">
        <f t="array" ref="BC89">IF(INDEX(calc_types,1,BC$7)="INDEX",Z89/Z88-1,IF(INDEX(calc_types,1,BC$7)="CASH", Z88/1200,Z88/Z89-1))</f>
        <v>-5.191666666666667E-5</v>
      </c>
      <c r="BD89" s="22" cm="1">
        <f t="array" ref="BD89">IF(INDEX(calc_types,1,BD$7)="INDEX",AA89/AA88-1,IF(INDEX(calc_types,1,BD$7)="CASH", AA88/1200,AA88/AA89-1))</f>
        <v>0</v>
      </c>
      <c r="BE89" s="22" cm="1">
        <f t="array" ref="BE89">IF(INDEX(calc_types,1,BE$7)="INDEX",AB89/AB88-1,IF(INDEX(calc_types,1,BE$7)="CASH", AB88/1200,AB88/AB89-1))</f>
        <v>-6.5908247805119391E-2</v>
      </c>
      <c r="BF89" s="22" cm="1">
        <f t="array" ref="BF89">IF(INDEX(calc_types,1,BF$7)="INDEX",AC89/AC88-1,IF(INDEX(calc_types,1,BF$7)="CASH", AC88/1200,AC88/AC89-1))</f>
        <v>-5.0993683561854852E-2</v>
      </c>
      <c r="BG89" s="22" cm="1">
        <f t="array" ref="BG89">IF(INDEX(calc_types,1,BG$7)="INDEX",AD89/AD88-1,IF(INDEX(calc_types,1,BG$7)="CASH", AD88/1200,AD88/AD89-1))</f>
        <v>1.9152196118488174E-2</v>
      </c>
      <c r="BH89" s="23">
        <f t="shared" si="39"/>
        <v>-1.3229089463722829E-3</v>
      </c>
      <c r="BI89" s="23">
        <f t="shared" si="40"/>
        <v>-1.3410433448609246E-3</v>
      </c>
      <c r="BJ89" s="23">
        <f t="shared" si="41"/>
        <v>1.6624332713255159E-3</v>
      </c>
      <c r="BK89" s="23">
        <f t="shared" si="42"/>
        <v>-4.408567084078995E-3</v>
      </c>
      <c r="BL89" s="23">
        <f t="shared" si="43"/>
        <v>-5.2608959085652333E-3</v>
      </c>
      <c r="BM89" s="23">
        <f t="shared" si="44"/>
        <v>-2.6288920287867034E-4</v>
      </c>
      <c r="BN89" s="23">
        <f t="shared" si="45"/>
        <v>8.9391039888122583E-4</v>
      </c>
      <c r="BO89" s="23">
        <f t="shared" si="46"/>
        <v>7.7428305686685368E-3</v>
      </c>
      <c r="BP89" s="23">
        <f t="shared" si="47"/>
        <v>-3.3037703328195529E-4</v>
      </c>
      <c r="BQ89" s="23">
        <f t="shared" si="48"/>
        <v>3.4105516624515957E-3</v>
      </c>
      <c r="BR89" s="23">
        <f t="shared" si="49"/>
        <v>1.275279600631812E-2</v>
      </c>
      <c r="BS89" s="23">
        <f t="shared" si="50"/>
        <v>-5.1052509684122987E-3</v>
      </c>
      <c r="BT89" s="23">
        <f t="shared" si="51"/>
        <v>-3.7123252896800064E-3</v>
      </c>
      <c r="BU89" s="23">
        <f t="shared" si="52"/>
        <v>1.5384566003740865E-5</v>
      </c>
      <c r="BV89" s="23">
        <f t="shared" si="53"/>
        <v>1.1394384993410704E-4</v>
      </c>
      <c r="BW89" s="23">
        <f t="shared" si="54"/>
        <v>1.5603318446791854E-3</v>
      </c>
      <c r="BX89" s="23">
        <f t="shared" si="55"/>
        <v>-7.0049445554900808E-2</v>
      </c>
      <c r="BY89" s="23">
        <f t="shared" si="56"/>
        <v>-8.4504823968869353E-2</v>
      </c>
      <c r="BZ89" s="23">
        <f t="shared" si="57"/>
        <v>-7.5599174384865131E-2</v>
      </c>
      <c r="CA89" s="23">
        <f t="shared" si="58"/>
        <v>-0.10915585613552216</v>
      </c>
      <c r="CB89" s="23">
        <f t="shared" si="59"/>
        <v>-1.3651703819444435E-3</v>
      </c>
      <c r="CC89" s="23">
        <f t="shared" si="60"/>
        <v>-6.7698194444444399E-4</v>
      </c>
      <c r="CD89" s="23">
        <f t="shared" si="61"/>
        <v>-1.1594451388888889E-3</v>
      </c>
      <c r="CE89" s="23">
        <f t="shared" si="62"/>
        <v>-2.3708333333333684E-6</v>
      </c>
      <c r="CF89" s="23">
        <f t="shared" si="63"/>
        <v>0</v>
      </c>
      <c r="CG89" s="23">
        <f t="shared" si="64"/>
        <v>-6.6157247674665784E-2</v>
      </c>
      <c r="CH89" s="23">
        <f t="shared" si="65"/>
        <v>-5.0176057657237608E-2</v>
      </c>
      <c r="CI89" s="23">
        <f t="shared" si="66"/>
        <v>1.9871411135961831E-2</v>
      </c>
    </row>
    <row r="90" spans="1:87" x14ac:dyDescent="0.2">
      <c r="A90" s="20">
        <v>81</v>
      </c>
      <c r="B90" s="21">
        <v>41090</v>
      </c>
      <c r="C90" s="20">
        <v>202.976</v>
      </c>
      <c r="D90" s="20">
        <v>1131.116</v>
      </c>
      <c r="E90" s="20">
        <v>1863.3150000000001</v>
      </c>
      <c r="F90" s="20">
        <v>1526.316</v>
      </c>
      <c r="G90" s="20">
        <v>1832.356</v>
      </c>
      <c r="H90" s="20">
        <v>143.76</v>
      </c>
      <c r="I90" s="20">
        <v>363.89800000000002</v>
      </c>
      <c r="J90" s="20">
        <v>474.67500000000001</v>
      </c>
      <c r="K90" s="20">
        <v>106.163</v>
      </c>
      <c r="L90" s="20">
        <v>643.64700000000005</v>
      </c>
      <c r="M90" s="20">
        <v>780.01199999999994</v>
      </c>
      <c r="N90" s="20">
        <v>236.25200000000001</v>
      </c>
      <c r="O90" s="20">
        <v>246.86699999999999</v>
      </c>
      <c r="P90" s="20">
        <v>103.504</v>
      </c>
      <c r="Q90" s="20">
        <v>193.74199999999999</v>
      </c>
      <c r="R90" s="20">
        <v>254.33199999999999</v>
      </c>
      <c r="S90" s="20">
        <v>2194.2199999999998</v>
      </c>
      <c r="T90" s="20">
        <v>2264.7199999999998</v>
      </c>
      <c r="U90" s="20">
        <v>5571.15</v>
      </c>
      <c r="V90" s="20">
        <v>9006.7800000000007</v>
      </c>
      <c r="W90" s="20">
        <v>0.24575</v>
      </c>
      <c r="X90" s="20">
        <v>-3.9399999999999998E-2</v>
      </c>
      <c r="Y90" s="20">
        <v>0.32729999999999998</v>
      </c>
      <c r="Z90" s="20">
        <v>-0.26519999999999999</v>
      </c>
      <c r="AA90" s="20">
        <v>1</v>
      </c>
      <c r="AB90" s="20">
        <v>0.78990000000000005</v>
      </c>
      <c r="AC90" s="20">
        <v>0.63670000000000004</v>
      </c>
      <c r="AD90" s="20">
        <v>79.790000000000006</v>
      </c>
      <c r="AE90" s="21">
        <f t="shared" si="38"/>
        <v>41090</v>
      </c>
      <c r="AF90" s="22" cm="1">
        <f t="array" ref="AF90">IF(INDEX(calc_types,1,AF$7)="INDEX",C90/C89-1,IF(INDEX(calc_types,1,AF$7)="CASH", C89/1200,C89/C90-1))</f>
        <v>4.9267151127629916E-6</v>
      </c>
      <c r="AG90" s="22" cm="1">
        <f t="array" ref="AG90">IF(INDEX(calc_types,1,AG$7)="INDEX",D90/D89-1,IF(INDEX(calc_types,1,AG$7)="CASH", D89/1200,D89/D90-1))</f>
        <v>-5.7785592479031589E-4</v>
      </c>
      <c r="AH90" s="22" cm="1">
        <f t="array" ref="AH90">IF(INDEX(calc_types,1,AH$7)="INDEX",E90/E89-1,IF(INDEX(calc_types,1,AH$7)="CASH", E89/1200,E89/E90-1))</f>
        <v>-1.3902071322878795E-3</v>
      </c>
      <c r="AI90" s="22" cm="1">
        <f t="array" ref="AI90">IF(INDEX(calc_types,1,AI$7)="INDEX",F90/F89-1,IF(INDEX(calc_types,1,AI$7)="CASH", F89/1200,F89/F90-1))</f>
        <v>3.3070726392490091E-3</v>
      </c>
      <c r="AJ90" s="22" cm="1">
        <f t="array" ref="AJ90">IF(INDEX(calc_types,1,AJ$7)="INDEX",G90/G89-1,IF(INDEX(calc_types,1,AJ$7)="CASH", G89/1200,G89/G90-1))</f>
        <v>6.1974553421890732E-3</v>
      </c>
      <c r="AK90" s="22" cm="1">
        <f t="array" ref="AK90">IF(INDEX(calc_types,1,AK$7)="INDEX",H90/H89-1,IF(INDEX(calc_types,1,AK$7)="CASH", H89/1200,H89/H90-1))</f>
        <v>5.5651399632594689E-5</v>
      </c>
      <c r="AL90" s="22" cm="1">
        <f t="array" ref="AL90">IF(INDEX(calc_types,1,AL$7)="INDEX",I90/I89-1,IF(INDEX(calc_types,1,AL$7)="CASH", I89/1200,I89/I90-1))</f>
        <v>-1.9007600297319405E-3</v>
      </c>
      <c r="AM90" s="22" cm="1">
        <f t="array" ref="AM90">IF(INDEX(calc_types,1,AM$7)="INDEX",J90/J89-1,IF(INDEX(calc_types,1,AM$7)="CASH", J89/1200,J89/J90-1))</f>
        <v>-8.2859596231831256E-3</v>
      </c>
      <c r="AN90" s="22" cm="1">
        <f t="array" ref="AN90">IF(INDEX(calc_types,1,AN$7)="INDEX",K90/K89-1,IF(INDEX(calc_types,1,AN$7)="CASH", K89/1200,K89/K90-1))</f>
        <v>-3.7676490811655583E-5</v>
      </c>
      <c r="AO90" s="22" cm="1">
        <f t="array" ref="AO90">IF(INDEX(calc_types,1,AO$7)="INDEX",L90/L89-1,IF(INDEX(calc_types,1,AO$7)="CASH", L89/1200,L89/L90-1))</f>
        <v>-1.2754686416258654E-3</v>
      </c>
      <c r="AP90" s="22" cm="1">
        <f t="array" ref="AP90">IF(INDEX(calc_types,1,AP$7)="INDEX",M90/M89-1,IF(INDEX(calc_types,1,AP$7)="CASH", M89/1200,M89/M90-1))</f>
        <v>-3.6595787077663422E-3</v>
      </c>
      <c r="AQ90" s="22" cm="1">
        <f t="array" ref="AQ90">IF(INDEX(calc_types,1,AQ$7)="INDEX",N90/N89-1,IF(INDEX(calc_types,1,AQ$7)="CASH", N89/1200,N89/N90-1))</f>
        <v>5.2977145361627898E-3</v>
      </c>
      <c r="AR90" s="22" cm="1">
        <f t="array" ref="AR90">IF(INDEX(calc_types,1,AR$7)="INDEX",O90/O89-1,IF(INDEX(calc_types,1,AR$7)="CASH", O89/1200,O89/O90-1))</f>
        <v>1.0073443669319282E-2</v>
      </c>
      <c r="AS90" s="22" cm="1">
        <f t="array" ref="AS90">IF(INDEX(calc_types,1,AS$7)="INDEX",P90/P89-1,IF(INDEX(calc_types,1,AS$7)="CASH", P89/1200,P89/P90-1))</f>
        <v>9.6623958876884686E-5</v>
      </c>
      <c r="AT90" s="22" cm="1">
        <f t="array" ref="AT90">IF(INDEX(calc_types,1,AT$7)="INDEX",Q90/Q89-1,IF(INDEX(calc_types,1,AT$7)="CASH", Q89/1200,Q89/Q90-1))</f>
        <v>9.807818379847788E-5</v>
      </c>
      <c r="AU90" s="22" cm="1">
        <f t="array" ref="AU90">IF(INDEX(calc_types,1,AU$7)="INDEX",R90/R89-1,IF(INDEX(calc_types,1,AU$7)="CASH", R89/1200,R89/R90-1))</f>
        <v>5.0746844057703022E-4</v>
      </c>
      <c r="AV90" s="22" cm="1">
        <f t="array" ref="AV90">IF(INDEX(calc_types,1,AV$7)="INDEX",S90/S89-1,IF(INDEX(calc_types,1,AV$7)="CASH", S89/1200,S89/S90-1))</f>
        <v>4.0708787273701752E-2</v>
      </c>
      <c r="AW90" s="22" cm="1">
        <f t="array" ref="AW90">IF(INDEX(calc_types,1,AW$7)="INDEX",T90/T89-1,IF(INDEX(calc_types,1,AW$7)="CASH", T89/1200,T89/T90-1))</f>
        <v>6.8798550218505339E-2</v>
      </c>
      <c r="AX90" s="22" cm="1">
        <f t="array" ref="AX90">IF(INDEX(calc_types,1,AX$7)="INDEX",U90/U89-1,IF(INDEX(calc_types,1,AX$7)="CASH", U89/1200,U89/U90-1))</f>
        <v>4.703938836954924E-2</v>
      </c>
      <c r="AY90" s="22" cm="1">
        <f t="array" ref="AY90">IF(INDEX(calc_types,1,AY$7)="INDEX",V90/V89-1,IF(INDEX(calc_types,1,AY$7)="CASH", V89/1200,V89/V90-1))</f>
        <v>5.4321042570700584E-2</v>
      </c>
      <c r="AZ90" s="22" cm="1">
        <f t="array" ref="AZ90">IF(INDEX(calc_types,1,AZ$7)="INDEX",W90/W89-1,IF(INDEX(calc_types,1,AZ$7)="CASH", W89/1200,W89/W90-1))</f>
        <v>1.9895833333333332E-4</v>
      </c>
      <c r="BA90" s="22" cm="1">
        <f t="array" ref="BA90">IF(INDEX(calc_types,1,BA$7)="INDEX",X90/X89-1,IF(INDEX(calc_types,1,BA$7)="CASH", X89/1200,X89/X90-1))</f>
        <v>6.8750000000000004E-5</v>
      </c>
      <c r="BB90" s="22" cm="1">
        <f t="array" ref="BB90">IF(INDEX(calc_types,1,BB$7)="INDEX",Y90/Y89-1,IF(INDEX(calc_types,1,BB$7)="CASH", Y89/1200,Y89/Y90-1))</f>
        <v>3.4233333333333332E-4</v>
      </c>
      <c r="BC90" s="22" cm="1">
        <f t="array" ref="BC90">IF(INDEX(calc_types,1,BC$7)="INDEX",Z90/Z89-1,IF(INDEX(calc_types,1,BC$7)="CASH", Z89/1200,Z89/Z90-1))</f>
        <v>-1.0108333333333334E-4</v>
      </c>
      <c r="BD90" s="22" cm="1">
        <f t="array" ref="BD90">IF(INDEX(calc_types,1,BD$7)="INDEX",AA90/AA89-1,IF(INDEX(calc_types,1,BD$7)="CASH", AA89/1200,AA89/AA90-1))</f>
        <v>0</v>
      </c>
      <c r="BE90" s="22" cm="1">
        <f t="array" ref="BE90">IF(INDEX(calc_types,1,BE$7)="INDEX",AB90/AB89-1,IF(INDEX(calc_types,1,BE$7)="CASH", AB89/1200,AB89/AB90-1))</f>
        <v>2.3800481073553481E-2</v>
      </c>
      <c r="BF90" s="22" cm="1">
        <f t="array" ref="BF90">IF(INDEX(calc_types,1,BF$7)="INDEX",AC90/AC89-1,IF(INDEX(calc_types,1,BF$7)="CASH", AC89/1200,AC89/AC90-1))</f>
        <v>1.9475420135071309E-2</v>
      </c>
      <c r="BG90" s="22" cm="1">
        <f t="array" ref="BG90">IF(INDEX(calc_types,1,BG$7)="INDEX",AD90/AD89-1,IF(INDEX(calc_types,1,BG$7)="CASH", AD89/1200,AD89/AD90-1))</f>
        <v>-1.842336132347433E-2</v>
      </c>
      <c r="BH90" s="23">
        <f t="shared" si="39"/>
        <v>-1.5298758705080814E-3</v>
      </c>
      <c r="BI90" s="23">
        <f t="shared" si="40"/>
        <v>-2.32992900964165E-3</v>
      </c>
      <c r="BJ90" s="23">
        <f t="shared" si="41"/>
        <v>-3.7980622089278863E-3</v>
      </c>
      <c r="BK90" s="23">
        <f t="shared" si="42"/>
        <v>6.5707612601639907E-4</v>
      </c>
      <c r="BL90" s="23">
        <f t="shared" si="43"/>
        <v>2.8176206766369672E-3</v>
      </c>
      <c r="BM90" s="23">
        <f t="shared" si="44"/>
        <v>-6.8746162930779652E-4</v>
      </c>
      <c r="BN90" s="23">
        <f t="shared" si="45"/>
        <v>-2.7653281073488412E-3</v>
      </c>
      <c r="BO90" s="23">
        <f t="shared" si="46"/>
        <v>-9.6083374172748464E-3</v>
      </c>
      <c r="BP90" s="23">
        <f t="shared" si="47"/>
        <v>-1.4052316452926891E-3</v>
      </c>
      <c r="BQ90" s="23">
        <f t="shared" si="48"/>
        <v>-2.9631702542834244E-3</v>
      </c>
      <c r="BR90" s="23">
        <f t="shared" si="49"/>
        <v>-5.8217653557318142E-3</v>
      </c>
      <c r="BS90" s="23">
        <f t="shared" si="50"/>
        <v>2.5146487142561087E-3</v>
      </c>
      <c r="BT90" s="23">
        <f t="shared" si="51"/>
        <v>6.7823724899343085E-3</v>
      </c>
      <c r="BU90" s="23">
        <f t="shared" si="52"/>
        <v>3.4703382156099175E-5</v>
      </c>
      <c r="BV90" s="23">
        <f t="shared" si="53"/>
        <v>-4.0980434332337407E-5</v>
      </c>
      <c r="BW90" s="23">
        <f t="shared" si="54"/>
        <v>1.6807578472210989E-4</v>
      </c>
      <c r="BX90" s="23">
        <f t="shared" si="55"/>
        <v>3.1526854101653866E-2</v>
      </c>
      <c r="BY90" s="23">
        <f t="shared" si="56"/>
        <v>6.558385861870844E-2</v>
      </c>
      <c r="BZ90" s="23">
        <f t="shared" si="57"/>
        <v>4.410246314725224E-2</v>
      </c>
      <c r="CA90" s="23">
        <f t="shared" si="58"/>
        <v>4.7903480859334137E-2</v>
      </c>
      <c r="CB90" s="23">
        <f t="shared" si="59"/>
        <v>-1.3651703819444435E-3</v>
      </c>
      <c r="CC90" s="23">
        <f t="shared" si="60"/>
        <v>-6.9581527777777725E-4</v>
      </c>
      <c r="CD90" s="23">
        <f t="shared" si="61"/>
        <v>-1.1991118055555555E-3</v>
      </c>
      <c r="CE90" s="23">
        <f t="shared" si="62"/>
        <v>-5.153750000000004E-5</v>
      </c>
      <c r="CF90" s="23">
        <f t="shared" si="63"/>
        <v>0</v>
      </c>
      <c r="CG90" s="23">
        <f t="shared" si="64"/>
        <v>2.3551481204007092E-2</v>
      </c>
      <c r="CH90" s="23">
        <f t="shared" si="65"/>
        <v>2.0293046039688553E-2</v>
      </c>
      <c r="CI90" s="23">
        <f t="shared" si="66"/>
        <v>-1.7704146306000673E-2</v>
      </c>
    </row>
    <row r="91" spans="1:87" x14ac:dyDescent="0.2">
      <c r="A91" s="20">
        <v>82</v>
      </c>
      <c r="B91" s="21">
        <v>41121</v>
      </c>
      <c r="C91" s="20">
        <v>203.04900000000001</v>
      </c>
      <c r="D91" s="20">
        <v>1133.817</v>
      </c>
      <c r="E91" s="20">
        <v>1875.4010000000001</v>
      </c>
      <c r="F91" s="20">
        <v>1538.0150000000001</v>
      </c>
      <c r="G91" s="20">
        <v>1860.2809999999999</v>
      </c>
      <c r="H91" s="20">
        <v>143.85</v>
      </c>
      <c r="I91" s="20">
        <v>365.24299999999999</v>
      </c>
      <c r="J91" s="20">
        <v>479.94600000000003</v>
      </c>
      <c r="K91" s="20">
        <v>106.295</v>
      </c>
      <c r="L91" s="20">
        <v>646.65899999999999</v>
      </c>
      <c r="M91" s="20">
        <v>787.99300000000005</v>
      </c>
      <c r="N91" s="20">
        <v>239.411</v>
      </c>
      <c r="O91" s="20">
        <v>252.86799999999999</v>
      </c>
      <c r="P91" s="20">
        <v>103.514</v>
      </c>
      <c r="Q91" s="20">
        <v>193.76300000000001</v>
      </c>
      <c r="R91" s="20">
        <v>254.548</v>
      </c>
      <c r="S91" s="20">
        <v>2223.85</v>
      </c>
      <c r="T91" s="20">
        <v>2325.7199999999998</v>
      </c>
      <c r="U91" s="20">
        <v>5635.28</v>
      </c>
      <c r="V91" s="20">
        <v>8695.06</v>
      </c>
      <c r="W91" s="20">
        <v>0.2457</v>
      </c>
      <c r="X91" s="20">
        <v>-0.15409999999999999</v>
      </c>
      <c r="Y91" s="20">
        <v>0.26490000000000002</v>
      </c>
      <c r="Z91" s="20">
        <v>-0.1113</v>
      </c>
      <c r="AA91" s="20">
        <v>1</v>
      </c>
      <c r="AB91" s="20">
        <v>0.81279999999999997</v>
      </c>
      <c r="AC91" s="20">
        <v>0.63780000000000003</v>
      </c>
      <c r="AD91" s="20">
        <v>78.12</v>
      </c>
      <c r="AE91" s="21">
        <f t="shared" si="38"/>
        <v>41121</v>
      </c>
      <c r="AF91" s="22" cm="1">
        <f t="array" ref="AF91">IF(INDEX(calc_types,1,AF$7)="INDEX",C91/C90-1,IF(INDEX(calc_types,1,AF$7)="CASH", C90/1200,C90/C91-1))</f>
        <v>3.596484313417303E-4</v>
      </c>
      <c r="AG91" s="22" cm="1">
        <f t="array" ref="AG91">IF(INDEX(calc_types,1,AG$7)="INDEX",D91/D90-1,IF(INDEX(calc_types,1,AG$7)="CASH", D90/1200,D90/D91-1))</f>
        <v>2.3879071642518568E-3</v>
      </c>
      <c r="AH91" s="22" cm="1">
        <f t="array" ref="AH91">IF(INDEX(calc_types,1,AH$7)="INDEX",E91/E90-1,IF(INDEX(calc_types,1,AH$7)="CASH", E90/1200,E90/E91-1))</f>
        <v>6.4862892210926226E-3</v>
      </c>
      <c r="AI91" s="22" cm="1">
        <f t="array" ref="AI91">IF(INDEX(calc_types,1,AI$7)="INDEX",F91/F90-1,IF(INDEX(calc_types,1,AI$7)="CASH", F90/1200,F90/F91-1))</f>
        <v>7.6648610117433513E-3</v>
      </c>
      <c r="AJ91" s="22" cm="1">
        <f t="array" ref="AJ91">IF(INDEX(calc_types,1,AJ$7)="INDEX",G91/G90-1,IF(INDEX(calc_types,1,AJ$7)="CASH", G90/1200,G90/G91-1))</f>
        <v>1.5239942456596767E-2</v>
      </c>
      <c r="AK91" s="22" cm="1">
        <f t="array" ref="AK91">IF(INDEX(calc_types,1,AK$7)="INDEX",H91/H90-1,IF(INDEX(calc_types,1,AK$7)="CASH", H90/1200,H90/H91-1))</f>
        <v>6.2604340567617989E-4</v>
      </c>
      <c r="AL91" s="22" cm="1">
        <f t="array" ref="AL91">IF(INDEX(calc_types,1,AL$7)="INDEX",I91/I90-1,IF(INDEX(calc_types,1,AL$7)="CASH", I90/1200,I90/I91-1))</f>
        <v>3.6960906627681034E-3</v>
      </c>
      <c r="AM91" s="22" cm="1">
        <f t="array" ref="AM91">IF(INDEX(calc_types,1,AM$7)="INDEX",J91/J90-1,IF(INDEX(calc_types,1,AM$7)="CASH", J90/1200,J90/J91-1))</f>
        <v>1.1104439879917827E-2</v>
      </c>
      <c r="AN91" s="22" cm="1">
        <f t="array" ref="AN91">IF(INDEX(calc_types,1,AN$7)="INDEX",K91/K90-1,IF(INDEX(calc_types,1,AN$7)="CASH", K90/1200,K90/K91-1))</f>
        <v>1.2433710426420497E-3</v>
      </c>
      <c r="AO91" s="22" cm="1">
        <f t="array" ref="AO91">IF(INDEX(calc_types,1,AO$7)="INDEX",L91/L90-1,IF(INDEX(calc_types,1,AO$7)="CASH", L90/1200,L90/L91-1))</f>
        <v>4.6795836848458894E-3</v>
      </c>
      <c r="AP91" s="22" cm="1">
        <f t="array" ref="AP91">IF(INDEX(calc_types,1,AP$7)="INDEX",M91/M90-1,IF(INDEX(calc_types,1,AP$7)="CASH", M90/1200,M90/M91-1))</f>
        <v>1.0231893868299702E-2</v>
      </c>
      <c r="AQ91" s="22" cm="1">
        <f t="array" ref="AQ91">IF(INDEX(calc_types,1,AQ$7)="INDEX",N91/N90-1,IF(INDEX(calc_types,1,AQ$7)="CASH", N90/1200,N90/N91-1))</f>
        <v>1.3371315375107828E-2</v>
      </c>
      <c r="AR91" s="22" cm="1">
        <f t="array" ref="AR91">IF(INDEX(calc_types,1,AR$7)="INDEX",O91/O90-1,IF(INDEX(calc_types,1,AR$7)="CASH", O90/1200,O90/O91-1))</f>
        <v>2.4308635824148217E-2</v>
      </c>
      <c r="AS91" s="22" cm="1">
        <f t="array" ref="AS91">IF(INDEX(calc_types,1,AS$7)="INDEX",P91/P90-1,IF(INDEX(calc_types,1,AS$7)="CASH", P90/1200,P90/P91-1))</f>
        <v>9.6614623589230675E-5</v>
      </c>
      <c r="AT91" s="22" cm="1">
        <f t="array" ref="AT91">IF(INDEX(calc_types,1,AT$7)="INDEX",Q91/Q90-1,IF(INDEX(calc_types,1,AT$7)="CASH", Q90/1200,Q90/Q91-1))</f>
        <v>1.083915722972506E-4</v>
      </c>
      <c r="AU91" s="22" cm="1">
        <f t="array" ref="AU91">IF(INDEX(calc_types,1,AU$7)="INDEX",R91/R90-1,IF(INDEX(calc_types,1,AU$7)="CASH", R90/1200,R90/R91-1))</f>
        <v>8.4928361354452697E-4</v>
      </c>
      <c r="AV91" s="22" cm="1">
        <f t="array" ref="AV91">IF(INDEX(calc_types,1,AV$7)="INDEX",S91/S90-1,IF(INDEX(calc_types,1,AV$7)="CASH", S90/1200,S90/S91-1))</f>
        <v>1.3503659614806152E-2</v>
      </c>
      <c r="AW91" s="22" cm="1">
        <f t="array" ref="AW91">IF(INDEX(calc_types,1,AW$7)="INDEX",T91/T90-1,IF(INDEX(calc_types,1,AW$7)="CASH", T90/1200,T90/T91-1))</f>
        <v>2.6934897029213367E-2</v>
      </c>
      <c r="AX91" s="22" cm="1">
        <f t="array" ref="AX91">IF(INDEX(calc_types,1,AX$7)="INDEX",U91/U90-1,IF(INDEX(calc_types,1,AX$7)="CASH", U90/1200,U90/U91-1))</f>
        <v>1.1511088374931644E-2</v>
      </c>
      <c r="AY91" s="22" cm="1">
        <f t="array" ref="AY91">IF(INDEX(calc_types,1,AY$7)="INDEX",V91/V90-1,IF(INDEX(calc_types,1,AY$7)="CASH", V90/1200,V90/V91-1))</f>
        <v>-3.460948307830336E-2</v>
      </c>
      <c r="AZ91" s="22" cm="1">
        <f t="array" ref="AZ91">IF(INDEX(calc_types,1,AZ$7)="INDEX",W91/W90-1,IF(INDEX(calc_types,1,AZ$7)="CASH", W90/1200,W90/W91-1))</f>
        <v>2.0479166666666665E-4</v>
      </c>
      <c r="BA91" s="22" cm="1">
        <f t="array" ref="BA91">IF(INDEX(calc_types,1,BA$7)="INDEX",X91/X90-1,IF(INDEX(calc_types,1,BA$7)="CASH", X90/1200,X90/X91-1))</f>
        <v>-3.283333333333333E-5</v>
      </c>
      <c r="BB91" s="22" cm="1">
        <f t="array" ref="BB91">IF(INDEX(calc_types,1,BB$7)="INDEX",Y91/Y90-1,IF(INDEX(calc_types,1,BB$7)="CASH", Y90/1200,Y90/Y91-1))</f>
        <v>2.7274999999999999E-4</v>
      </c>
      <c r="BC91" s="22" cm="1">
        <f t="array" ref="BC91">IF(INDEX(calc_types,1,BC$7)="INDEX",Z91/Z90-1,IF(INDEX(calc_types,1,BC$7)="CASH", Z90/1200,Z90/Z91-1))</f>
        <v>-2.2100000000000001E-4</v>
      </c>
      <c r="BD91" s="22" cm="1">
        <f t="array" ref="BD91">IF(INDEX(calc_types,1,BD$7)="INDEX",AA91/AA90-1,IF(INDEX(calc_types,1,BD$7)="CASH", AA90/1200,AA90/AA91-1))</f>
        <v>0</v>
      </c>
      <c r="BE91" s="22" cm="1">
        <f t="array" ref="BE91">IF(INDEX(calc_types,1,BE$7)="INDEX",AB91/AB90-1,IF(INDEX(calc_types,1,BE$7)="CASH", AB90/1200,AB90/AB91-1))</f>
        <v>-2.8174212598425119E-2</v>
      </c>
      <c r="BF91" s="22" cm="1">
        <f t="array" ref="BF91">IF(INDEX(calc_types,1,BF$7)="INDEX",AC91/AC90-1,IF(INDEX(calc_types,1,BF$7)="CASH", AC90/1200,AC90/AC91-1))</f>
        <v>-1.7246785826278144E-3</v>
      </c>
      <c r="BG91" s="22" cm="1">
        <f t="array" ref="BG91">IF(INDEX(calc_types,1,BG$7)="INDEX",AD91/AD90-1,IF(INDEX(calc_types,1,BG$7)="CASH", AD90/1200,AD90/AD91-1))</f>
        <v>2.137736815156166E-2</v>
      </c>
      <c r="BH91" s="23">
        <f t="shared" si="39"/>
        <v>-1.1751541542791141E-3</v>
      </c>
      <c r="BI91" s="23">
        <f t="shared" si="40"/>
        <v>6.3583407940052267E-4</v>
      </c>
      <c r="BJ91" s="23">
        <f t="shared" si="41"/>
        <v>4.0784341444526154E-3</v>
      </c>
      <c r="BK91" s="23">
        <f t="shared" si="42"/>
        <v>5.0148644985107413E-3</v>
      </c>
      <c r="BL91" s="23">
        <f t="shared" si="43"/>
        <v>1.186010779104466E-2</v>
      </c>
      <c r="BM91" s="23">
        <f t="shared" si="44"/>
        <v>-1.1706962326421132E-4</v>
      </c>
      <c r="BN91" s="23">
        <f t="shared" si="45"/>
        <v>2.8315225851512026E-3</v>
      </c>
      <c r="BO91" s="23">
        <f t="shared" si="46"/>
        <v>9.782062085826106E-3</v>
      </c>
      <c r="BP91" s="23">
        <f t="shared" si="47"/>
        <v>-1.2418411183898388E-4</v>
      </c>
      <c r="BQ91" s="23">
        <f t="shared" si="48"/>
        <v>2.9918820721883304E-3</v>
      </c>
      <c r="BR91" s="23">
        <f t="shared" si="49"/>
        <v>8.0697072203342289E-3</v>
      </c>
      <c r="BS91" s="23">
        <f t="shared" si="50"/>
        <v>1.0588249553201147E-2</v>
      </c>
      <c r="BT91" s="23">
        <f t="shared" si="51"/>
        <v>2.1017564644763245E-2</v>
      </c>
      <c r="BU91" s="23">
        <f t="shared" si="52"/>
        <v>3.4694046868445164E-5</v>
      </c>
      <c r="BV91" s="23">
        <f t="shared" si="53"/>
        <v>-3.0667045833564682E-5</v>
      </c>
      <c r="BW91" s="23">
        <f t="shared" si="54"/>
        <v>5.0989095768960669E-4</v>
      </c>
      <c r="BX91" s="23">
        <f t="shared" si="55"/>
        <v>4.3217264427582655E-3</v>
      </c>
      <c r="BY91" s="23">
        <f t="shared" si="56"/>
        <v>2.3720205429416469E-2</v>
      </c>
      <c r="BZ91" s="23">
        <f t="shared" si="57"/>
        <v>8.5741631526346455E-3</v>
      </c>
      <c r="CA91" s="23">
        <f t="shared" si="58"/>
        <v>-4.1027044789669807E-2</v>
      </c>
      <c r="CB91" s="23">
        <f t="shared" si="59"/>
        <v>-1.3593370486111101E-3</v>
      </c>
      <c r="CC91" s="23">
        <f t="shared" si="60"/>
        <v>-7.9739861111111055E-4</v>
      </c>
      <c r="CD91" s="23">
        <f t="shared" si="61"/>
        <v>-1.2686951388888889E-3</v>
      </c>
      <c r="CE91" s="23">
        <f t="shared" si="62"/>
        <v>-1.7145416666666672E-4</v>
      </c>
      <c r="CF91" s="23">
        <f t="shared" si="63"/>
        <v>0</v>
      </c>
      <c r="CG91" s="23">
        <f t="shared" si="64"/>
        <v>-2.8423212467971509E-2</v>
      </c>
      <c r="CH91" s="23">
        <f t="shared" si="65"/>
        <v>-9.0705267801056977E-4</v>
      </c>
      <c r="CI91" s="23">
        <f t="shared" si="66"/>
        <v>2.2096583169035316E-2</v>
      </c>
    </row>
    <row r="92" spans="1:87" x14ac:dyDescent="0.2">
      <c r="A92" s="20">
        <v>83</v>
      </c>
      <c r="B92" s="21">
        <v>41152</v>
      </c>
      <c r="C92" s="20">
        <v>203.06700000000001</v>
      </c>
      <c r="D92" s="20">
        <v>1133.9159999999999</v>
      </c>
      <c r="E92" s="20">
        <v>1877.3969999999999</v>
      </c>
      <c r="F92" s="20">
        <v>1544.057</v>
      </c>
      <c r="G92" s="20">
        <v>1874.6389999999999</v>
      </c>
      <c r="H92" s="20">
        <v>143.797</v>
      </c>
      <c r="I92" s="20">
        <v>364.98500000000001</v>
      </c>
      <c r="J92" s="20">
        <v>479.45600000000002</v>
      </c>
      <c r="K92" s="20">
        <v>106.262</v>
      </c>
      <c r="L92" s="20">
        <v>646.22400000000005</v>
      </c>
      <c r="M92" s="20">
        <v>787.91099999999994</v>
      </c>
      <c r="N92" s="20">
        <v>240.99799999999999</v>
      </c>
      <c r="O92" s="20">
        <v>255.85499999999999</v>
      </c>
      <c r="P92" s="20">
        <v>103.51900000000001</v>
      </c>
      <c r="Q92" s="20">
        <v>193.78899999999999</v>
      </c>
      <c r="R92" s="20">
        <v>254.458</v>
      </c>
      <c r="S92" s="20">
        <v>2272.09</v>
      </c>
      <c r="T92" s="20">
        <v>2440.71</v>
      </c>
      <c r="U92" s="20">
        <v>5711.48</v>
      </c>
      <c r="V92" s="20">
        <v>8839.91</v>
      </c>
      <c r="W92" s="20">
        <v>0.23050000000000001</v>
      </c>
      <c r="X92" s="20">
        <v>-0.12720000000000001</v>
      </c>
      <c r="Y92" s="20">
        <v>0.36420000000000002</v>
      </c>
      <c r="Z92" s="20">
        <v>-3.9E-2</v>
      </c>
      <c r="AA92" s="20">
        <v>1</v>
      </c>
      <c r="AB92" s="20">
        <v>0.79520000000000002</v>
      </c>
      <c r="AC92" s="20">
        <v>0.63029999999999997</v>
      </c>
      <c r="AD92" s="20">
        <v>78.39</v>
      </c>
      <c r="AE92" s="21">
        <f t="shared" si="38"/>
        <v>41152</v>
      </c>
      <c r="AF92" s="22" cm="1">
        <f t="array" ref="AF92">IF(INDEX(calc_types,1,AF$7)="INDEX",C92/C91-1,IF(INDEX(calc_types,1,AF$7)="CASH", C91/1200,C91/C92-1))</f>
        <v>8.8648552812431447E-5</v>
      </c>
      <c r="AG92" s="22" cm="1">
        <f t="array" ref="AG92">IF(INDEX(calc_types,1,AG$7)="INDEX",D92/D91-1,IF(INDEX(calc_types,1,AG$7)="CASH", D91/1200,D91/D92-1))</f>
        <v>8.7315677926858015E-5</v>
      </c>
      <c r="AH92" s="22" cm="1">
        <f t="array" ref="AH92">IF(INDEX(calc_types,1,AH$7)="INDEX",E92/E91-1,IF(INDEX(calc_types,1,AH$7)="CASH", E91/1200,E91/E92-1))</f>
        <v>1.0643057138179923E-3</v>
      </c>
      <c r="AI92" s="22" cm="1">
        <f t="array" ref="AI92">IF(INDEX(calc_types,1,AI$7)="INDEX",F92/F91-1,IF(INDEX(calc_types,1,AI$7)="CASH", F91/1200,F91/F92-1))</f>
        <v>3.9284402297765642E-3</v>
      </c>
      <c r="AJ92" s="22" cm="1">
        <f t="array" ref="AJ92">IF(INDEX(calc_types,1,AJ$7)="INDEX",G92/G91-1,IF(INDEX(calc_types,1,AJ$7)="CASH", G91/1200,G91/G92-1))</f>
        <v>7.7181888112602959E-3</v>
      </c>
      <c r="AK92" s="22" cm="1">
        <f t="array" ref="AK92">IF(INDEX(calc_types,1,AK$7)="INDEX",H92/H91-1,IF(INDEX(calc_types,1,AK$7)="CASH", H91/1200,H91/H92-1))</f>
        <v>-3.6843934654151589E-4</v>
      </c>
      <c r="AL92" s="22" cm="1">
        <f t="array" ref="AL92">IF(INDEX(calc_types,1,AL$7)="INDEX",I92/I91-1,IF(INDEX(calc_types,1,AL$7)="CASH", I91/1200,I91/I92-1))</f>
        <v>-7.0637904080295133E-4</v>
      </c>
      <c r="AM92" s="22" cm="1">
        <f t="array" ref="AM92">IF(INDEX(calc_types,1,AM$7)="INDEX",J92/J91-1,IF(INDEX(calc_types,1,AM$7)="CASH", J91/1200,J91/J92-1))</f>
        <v>-1.0209481900047557E-3</v>
      </c>
      <c r="AN92" s="22" cm="1">
        <f t="array" ref="AN92">IF(INDEX(calc_types,1,AN$7)="INDEX",K92/K91-1,IF(INDEX(calc_types,1,AN$7)="CASH", K91/1200,K91/K92-1))</f>
        <v>-3.104567477303366E-4</v>
      </c>
      <c r="AO92" s="22" cm="1">
        <f t="array" ref="AO92">IF(INDEX(calc_types,1,AO$7)="INDEX",L92/L91-1,IF(INDEX(calc_types,1,AO$7)="CASH", L91/1200,L91/L92-1))</f>
        <v>-6.7268838754264149E-4</v>
      </c>
      <c r="AP92" s="22" cm="1">
        <f t="array" ref="AP92">IF(INDEX(calc_types,1,AP$7)="INDEX",M92/M91-1,IF(INDEX(calc_types,1,AP$7)="CASH", M91/1200,M91/M92-1))</f>
        <v>-1.0406183811295655E-4</v>
      </c>
      <c r="AQ92" s="22" cm="1">
        <f t="array" ref="AQ92">IF(INDEX(calc_types,1,AQ$7)="INDEX",N92/N91-1,IF(INDEX(calc_types,1,AQ$7)="CASH", N91/1200,N91/N92-1))</f>
        <v>6.6287681017163091E-3</v>
      </c>
      <c r="AR92" s="22" cm="1">
        <f t="array" ref="AR92">IF(INDEX(calc_types,1,AR$7)="INDEX",O92/O91-1,IF(INDEX(calc_types,1,AR$7)="CASH", O91/1200,O91/O92-1))</f>
        <v>1.1812487147444539E-2</v>
      </c>
      <c r="AS92" s="22" cm="1">
        <f t="array" ref="AS92">IF(INDEX(calc_types,1,AS$7)="INDEX",P92/P91-1,IF(INDEX(calc_types,1,AS$7)="CASH", P91/1200,P91/P92-1))</f>
        <v>4.8302645052844539E-5</v>
      </c>
      <c r="AT92" s="22" cm="1">
        <f t="array" ref="AT92">IF(INDEX(calc_types,1,AT$7)="INDEX",Q92/Q91-1,IF(INDEX(calc_types,1,AT$7)="CASH", Q91/1200,Q91/Q92-1))</f>
        <v>1.3418454503688615E-4</v>
      </c>
      <c r="AU92" s="22" cm="1">
        <f t="array" ref="AU92">IF(INDEX(calc_types,1,AU$7)="INDEX",R92/R91-1,IF(INDEX(calc_types,1,AU$7)="CASH", R91/1200,R91/R92-1))</f>
        <v>-3.5356789289253676E-4</v>
      </c>
      <c r="AV92" s="22" cm="1">
        <f t="array" ref="AV92">IF(INDEX(calc_types,1,AV$7)="INDEX",S92/S91-1,IF(INDEX(calc_types,1,AV$7)="CASH", S91/1200,S91/S92-1))</f>
        <v>2.1692110529037523E-2</v>
      </c>
      <c r="AW92" s="22" cm="1">
        <f t="array" ref="AW92">IF(INDEX(calc_types,1,AW$7)="INDEX",T92/T91-1,IF(INDEX(calc_types,1,AW$7)="CASH", T91/1200,T91/T92-1))</f>
        <v>4.9442753211908608E-2</v>
      </c>
      <c r="AX92" s="22" cm="1">
        <f t="array" ref="AX92">IF(INDEX(calc_types,1,AX$7)="INDEX",U92/U91-1,IF(INDEX(calc_types,1,AX$7)="CASH", U91/1200,U91/U92-1))</f>
        <v>1.3521954543518566E-2</v>
      </c>
      <c r="AY92" s="22" cm="1">
        <f t="array" ref="AY92">IF(INDEX(calc_types,1,AY$7)="INDEX",V92/V91-1,IF(INDEX(calc_types,1,AY$7)="CASH", V91/1200,V91/V92-1))</f>
        <v>1.6658884470032387E-2</v>
      </c>
      <c r="AZ92" s="22" cm="1">
        <f t="array" ref="AZ92">IF(INDEX(calc_types,1,AZ$7)="INDEX",W92/W91-1,IF(INDEX(calc_types,1,AZ$7)="CASH", W91/1200,W91/W92-1))</f>
        <v>2.0474999999999999E-4</v>
      </c>
      <c r="BA92" s="22" cm="1">
        <f t="array" ref="BA92">IF(INDEX(calc_types,1,BA$7)="INDEX",X92/X91-1,IF(INDEX(calc_types,1,BA$7)="CASH", X91/1200,X91/X92-1))</f>
        <v>-1.2841666666666665E-4</v>
      </c>
      <c r="BB92" s="22" cm="1">
        <f t="array" ref="BB92">IF(INDEX(calc_types,1,BB$7)="INDEX",Y92/Y91-1,IF(INDEX(calc_types,1,BB$7)="CASH", Y91/1200,Y91/Y92-1))</f>
        <v>2.2075000000000003E-4</v>
      </c>
      <c r="BC92" s="22" cm="1">
        <f t="array" ref="BC92">IF(INDEX(calc_types,1,BC$7)="INDEX",Z92/Z91-1,IF(INDEX(calc_types,1,BC$7)="CASH", Z91/1200,Z91/Z92-1))</f>
        <v>-9.2749999999999991E-5</v>
      </c>
      <c r="BD92" s="22" cm="1">
        <f t="array" ref="BD92">IF(INDEX(calc_types,1,BD$7)="INDEX",AA92/AA91-1,IF(INDEX(calc_types,1,BD$7)="CASH", AA91/1200,AA91/AA92-1))</f>
        <v>0</v>
      </c>
      <c r="BE92" s="22" cm="1">
        <f t="array" ref="BE92">IF(INDEX(calc_types,1,BE$7)="INDEX",AB92/AB91-1,IF(INDEX(calc_types,1,BE$7)="CASH", AB91/1200,AB91/AB92-1))</f>
        <v>2.2132796780684139E-2</v>
      </c>
      <c r="BF92" s="22" cm="1">
        <f t="array" ref="BF92">IF(INDEX(calc_types,1,BF$7)="INDEX",AC92/AC91-1,IF(INDEX(calc_types,1,BF$7)="CASH", AC91/1200,AC91/AC92-1))</f>
        <v>1.1899095668729265E-2</v>
      </c>
      <c r="BG92" s="22" cm="1">
        <f t="array" ref="BG92">IF(INDEX(calc_types,1,BG$7)="INDEX",AD92/AD91-1,IF(INDEX(calc_types,1,BG$7)="CASH", AD91/1200,AD91/AD92-1))</f>
        <v>-3.4443168771526311E-3</v>
      </c>
      <c r="BH92" s="23">
        <f t="shared" si="39"/>
        <v>-1.4461540328084129E-3</v>
      </c>
      <c r="BI92" s="23">
        <f t="shared" si="40"/>
        <v>-1.6647574069244761E-3</v>
      </c>
      <c r="BJ92" s="23">
        <f t="shared" si="41"/>
        <v>-1.3435493628220145E-3</v>
      </c>
      <c r="BK92" s="23">
        <f t="shared" si="42"/>
        <v>1.2784437165439541E-3</v>
      </c>
      <c r="BL92" s="23">
        <f t="shared" si="43"/>
        <v>4.3383541457081894E-3</v>
      </c>
      <c r="BM92" s="23">
        <f t="shared" si="44"/>
        <v>-1.1115523754819071E-3</v>
      </c>
      <c r="BN92" s="23">
        <f t="shared" si="45"/>
        <v>-1.5709471184198521E-3</v>
      </c>
      <c r="BO92" s="23">
        <f t="shared" si="46"/>
        <v>-2.3433259840964765E-3</v>
      </c>
      <c r="BP92" s="23">
        <f t="shared" si="47"/>
        <v>-1.6780119022113702E-3</v>
      </c>
      <c r="BQ92" s="23">
        <f t="shared" si="48"/>
        <v>-2.3603900002002005E-3</v>
      </c>
      <c r="BR92" s="23">
        <f t="shared" si="49"/>
        <v>-2.2662484860784286E-3</v>
      </c>
      <c r="BS92" s="23">
        <f t="shared" si="50"/>
        <v>3.845702279809628E-3</v>
      </c>
      <c r="BT92" s="23">
        <f t="shared" si="51"/>
        <v>8.5214159680595657E-3</v>
      </c>
      <c r="BU92" s="23">
        <f t="shared" si="52"/>
        <v>-1.3617931667940972E-5</v>
      </c>
      <c r="BV92" s="23">
        <f t="shared" si="53"/>
        <v>-4.8740730939291377E-6</v>
      </c>
      <c r="BW92" s="23">
        <f t="shared" si="54"/>
        <v>-6.9296054874745704E-4</v>
      </c>
      <c r="BX92" s="23">
        <f t="shared" si="55"/>
        <v>1.2510177356989637E-2</v>
      </c>
      <c r="BY92" s="23">
        <f t="shared" si="56"/>
        <v>4.6228061612111709E-2</v>
      </c>
      <c r="BZ92" s="23">
        <f t="shared" si="57"/>
        <v>1.0585029321221568E-2</v>
      </c>
      <c r="CA92" s="23">
        <f t="shared" si="58"/>
        <v>1.024132275866594E-2</v>
      </c>
      <c r="CB92" s="23">
        <f t="shared" si="59"/>
        <v>-1.3593787152777767E-3</v>
      </c>
      <c r="CC92" s="23">
        <f t="shared" si="60"/>
        <v>-8.9298194444444392E-4</v>
      </c>
      <c r="CD92" s="23">
        <f t="shared" si="61"/>
        <v>-1.3206951388888889E-3</v>
      </c>
      <c r="CE92" s="23">
        <f t="shared" si="62"/>
        <v>-4.3204166666666689E-5</v>
      </c>
      <c r="CF92" s="23">
        <f t="shared" si="63"/>
        <v>0</v>
      </c>
      <c r="CG92" s="23">
        <f t="shared" si="64"/>
        <v>2.1883796911137749E-2</v>
      </c>
      <c r="CH92" s="23">
        <f t="shared" si="65"/>
        <v>1.2716721573346509E-2</v>
      </c>
      <c r="CI92" s="23">
        <f t="shared" si="66"/>
        <v>-2.725101859678974E-3</v>
      </c>
    </row>
    <row r="93" spans="1:87" x14ac:dyDescent="0.2">
      <c r="A93" s="20">
        <v>84</v>
      </c>
      <c r="B93" s="21">
        <v>41182</v>
      </c>
      <c r="C93" s="20">
        <v>203.11500000000001</v>
      </c>
      <c r="D93" s="20">
        <v>1134.0129999999999</v>
      </c>
      <c r="E93" s="20">
        <v>1877.431</v>
      </c>
      <c r="F93" s="20">
        <v>1551.172</v>
      </c>
      <c r="G93" s="20">
        <v>1890.171</v>
      </c>
      <c r="H93" s="20">
        <v>143.81700000000001</v>
      </c>
      <c r="I93" s="20">
        <v>364.654</v>
      </c>
      <c r="J93" s="20">
        <v>478.53500000000003</v>
      </c>
      <c r="K93" s="20">
        <v>106.267</v>
      </c>
      <c r="L93" s="20">
        <v>645.423</v>
      </c>
      <c r="M93" s="20">
        <v>786.05600000000004</v>
      </c>
      <c r="N93" s="20">
        <v>243.02600000000001</v>
      </c>
      <c r="O93" s="20">
        <v>259.10500000000002</v>
      </c>
      <c r="P93" s="20">
        <v>103.53</v>
      </c>
      <c r="Q93" s="20">
        <v>193.80799999999999</v>
      </c>
      <c r="R93" s="20">
        <v>254.60900000000001</v>
      </c>
      <c r="S93" s="20">
        <v>2329.71</v>
      </c>
      <c r="T93" s="20">
        <v>2454.2600000000002</v>
      </c>
      <c r="U93" s="20">
        <v>5742.07</v>
      </c>
      <c r="V93" s="20">
        <v>8870.16</v>
      </c>
      <c r="W93" s="20">
        <v>0.21425</v>
      </c>
      <c r="X93" s="20">
        <v>-0.1384</v>
      </c>
      <c r="Y93" s="20">
        <v>0.32800000000000001</v>
      </c>
      <c r="Z93" s="20">
        <v>-8.0799999999999997E-2</v>
      </c>
      <c r="AA93" s="20">
        <v>1</v>
      </c>
      <c r="AB93" s="20">
        <v>0.77769999999999995</v>
      </c>
      <c r="AC93" s="20">
        <v>0.61850000000000005</v>
      </c>
      <c r="AD93" s="20">
        <v>77.959999999999994</v>
      </c>
      <c r="AE93" s="21">
        <f t="shared" si="38"/>
        <v>41182</v>
      </c>
      <c r="AF93" s="22" cm="1">
        <f t="array" ref="AF93">IF(INDEX(calc_types,1,AF$7)="INDEX",C93/C92-1,IF(INDEX(calc_types,1,AF$7)="CASH", C92/1200,C92/C93-1))</f>
        <v>2.3637518651486999E-4</v>
      </c>
      <c r="AG93" s="22" cm="1">
        <f t="array" ref="AG93">IF(INDEX(calc_types,1,AG$7)="INDEX",D93/D92-1,IF(INDEX(calc_types,1,AG$7)="CASH", D92/1200,D92/D93-1))</f>
        <v>8.554425548279454E-5</v>
      </c>
      <c r="AH93" s="22" cm="1">
        <f t="array" ref="AH93">IF(INDEX(calc_types,1,AH$7)="INDEX",E93/E92-1,IF(INDEX(calc_types,1,AH$7)="CASH", E92/1200,E92/E93-1))</f>
        <v>1.8110181277730675E-5</v>
      </c>
      <c r="AI93" s="22" cm="1">
        <f t="array" ref="AI93">IF(INDEX(calc_types,1,AI$7)="INDEX",F93/F92-1,IF(INDEX(calc_types,1,AI$7)="CASH", F92/1200,F92/F93-1))</f>
        <v>4.6079905081224393E-3</v>
      </c>
      <c r="AJ93" s="22" cm="1">
        <f t="array" ref="AJ93">IF(INDEX(calc_types,1,AJ$7)="INDEX",G93/G92-1,IF(INDEX(calc_types,1,AJ$7)="CASH", G92/1200,G92/G93-1))</f>
        <v>8.2853285352539885E-3</v>
      </c>
      <c r="AK93" s="22" cm="1">
        <f t="array" ref="AK93">IF(INDEX(calc_types,1,AK$7)="INDEX",H93/H92-1,IF(INDEX(calc_types,1,AK$7)="CASH", H92/1200,H92/H93-1))</f>
        <v>1.3908496004799709E-4</v>
      </c>
      <c r="AL93" s="22" cm="1">
        <f t="array" ref="AL93">IF(INDEX(calc_types,1,AL$7)="INDEX",I93/I92-1,IF(INDEX(calc_types,1,AL$7)="CASH", I92/1200,I92/I93-1))</f>
        <v>-9.0688658438020653E-4</v>
      </c>
      <c r="AM93" s="22" cm="1">
        <f t="array" ref="AM93">IF(INDEX(calc_types,1,AM$7)="INDEX",J93/J92-1,IF(INDEX(calc_types,1,AM$7)="CASH", J92/1200,J92/J93-1))</f>
        <v>-1.9209270506573839E-3</v>
      </c>
      <c r="AN93" s="22" cm="1">
        <f t="array" ref="AN93">IF(INDEX(calc_types,1,AN$7)="INDEX",K93/K92-1,IF(INDEX(calc_types,1,AN$7)="CASH", K92/1200,K92/K93-1))</f>
        <v>4.7053509250716274E-5</v>
      </c>
      <c r="AO93" s="22" cm="1">
        <f t="array" ref="AO93">IF(INDEX(calc_types,1,AO$7)="INDEX",L93/L92-1,IF(INDEX(calc_types,1,AO$7)="CASH", L92/1200,L92/L93-1))</f>
        <v>-1.2395082819580683E-3</v>
      </c>
      <c r="AP93" s="22" cm="1">
        <f t="array" ref="AP93">IF(INDEX(calc_types,1,AP$7)="INDEX",M93/M92-1,IF(INDEX(calc_types,1,AP$7)="CASH", M92/1200,M92/M93-1))</f>
        <v>-2.3543268211764223E-3</v>
      </c>
      <c r="AQ93" s="22" cm="1">
        <f t="array" ref="AQ93">IF(INDEX(calc_types,1,AQ$7)="INDEX",N93/N92-1,IF(INDEX(calc_types,1,AQ$7)="CASH", N92/1200,N92/N93-1))</f>
        <v>8.415007593424173E-3</v>
      </c>
      <c r="AR93" s="22" cm="1">
        <f t="array" ref="AR93">IF(INDEX(calc_types,1,AR$7)="INDEX",O93/O92-1,IF(INDEX(calc_types,1,AR$7)="CASH", O92/1200,O92/O93-1))</f>
        <v>1.2702507279513942E-2</v>
      </c>
      <c r="AS93" s="22" cm="1">
        <f t="array" ref="AS93">IF(INDEX(calc_types,1,AS$7)="INDEX",P93/P92-1,IF(INDEX(calc_types,1,AS$7)="CASH", P92/1200,P92/P93-1))</f>
        <v>1.0626068644392639E-4</v>
      </c>
      <c r="AT93" s="22" cm="1">
        <f t="array" ref="AT93">IF(INDEX(calc_types,1,AT$7)="INDEX",Q93/Q92-1,IF(INDEX(calc_types,1,AT$7)="CASH", Q92/1200,Q92/Q93-1))</f>
        <v>9.8044780663553155E-5</v>
      </c>
      <c r="AU93" s="22" cm="1">
        <f t="array" ref="AU93">IF(INDEX(calc_types,1,AU$7)="INDEX",R93/R92-1,IF(INDEX(calc_types,1,AU$7)="CASH", R92/1200,R92/R93-1))</f>
        <v>5.934181672417882E-4</v>
      </c>
      <c r="AV93" s="22" cm="1">
        <f t="array" ref="AV93">IF(INDEX(calc_types,1,AV$7)="INDEX",S93/S92-1,IF(INDEX(calc_types,1,AV$7)="CASH", S92/1200,S92/S93-1))</f>
        <v>2.5359910919021678E-2</v>
      </c>
      <c r="AW93" s="22" cm="1">
        <f t="array" ref="AW93">IF(INDEX(calc_types,1,AW$7)="INDEX",T93/T92-1,IF(INDEX(calc_types,1,AW$7)="CASH", T92/1200,T92/T93-1))</f>
        <v>5.5516632455310244E-3</v>
      </c>
      <c r="AX93" s="22" cm="1">
        <f t="array" ref="AX93">IF(INDEX(calc_types,1,AX$7)="INDEX",U93/U92-1,IF(INDEX(calc_types,1,AX$7)="CASH", U92/1200,U92/U93-1))</f>
        <v>5.3558797369508415E-3</v>
      </c>
      <c r="AY93" s="22" cm="1">
        <f t="array" ref="AY93">IF(INDEX(calc_types,1,AY$7)="INDEX",V93/V92-1,IF(INDEX(calc_types,1,AY$7)="CASH", V92/1200,V92/V93-1))</f>
        <v>3.4219805405257819E-3</v>
      </c>
      <c r="AZ93" s="22" cm="1">
        <f t="array" ref="AZ93">IF(INDEX(calc_types,1,AZ$7)="INDEX",W93/W92-1,IF(INDEX(calc_types,1,AZ$7)="CASH", W92/1200,W92/W93-1))</f>
        <v>1.9208333333333333E-4</v>
      </c>
      <c r="BA93" s="22" cm="1">
        <f t="array" ref="BA93">IF(INDEX(calc_types,1,BA$7)="INDEX",X93/X92-1,IF(INDEX(calc_types,1,BA$7)="CASH", X92/1200,X92/X93-1))</f>
        <v>-1.06E-4</v>
      </c>
      <c r="BB93" s="22" cm="1">
        <f t="array" ref="BB93">IF(INDEX(calc_types,1,BB$7)="INDEX",Y93/Y92-1,IF(INDEX(calc_types,1,BB$7)="CASH", Y92/1200,Y92/Y93-1))</f>
        <v>3.035E-4</v>
      </c>
      <c r="BC93" s="22" cm="1">
        <f t="array" ref="BC93">IF(INDEX(calc_types,1,BC$7)="INDEX",Z93/Z92-1,IF(INDEX(calc_types,1,BC$7)="CASH", Z92/1200,Z92/Z93-1))</f>
        <v>-3.2499999999999997E-5</v>
      </c>
      <c r="BD93" s="22" cm="1">
        <f t="array" ref="BD93">IF(INDEX(calc_types,1,BD$7)="INDEX",AA93/AA92-1,IF(INDEX(calc_types,1,BD$7)="CASH", AA92/1200,AA92/AA93-1))</f>
        <v>0</v>
      </c>
      <c r="BE93" s="22" cm="1">
        <f t="array" ref="BE93">IF(INDEX(calc_types,1,BE$7)="INDEX",AB93/AB92-1,IF(INDEX(calc_types,1,BE$7)="CASH", AB92/1200,AB92/AB93-1))</f>
        <v>2.2502250225022502E-2</v>
      </c>
      <c r="BF93" s="22" cm="1">
        <f t="array" ref="BF93">IF(INDEX(calc_types,1,BF$7)="INDEX",AC93/AC92-1,IF(INDEX(calc_types,1,BF$7)="CASH", AC92/1200,AC92/AC93-1))</f>
        <v>1.9078415521422754E-2</v>
      </c>
      <c r="BG93" s="22" cm="1">
        <f t="array" ref="BG93">IF(INDEX(calc_types,1,BG$7)="INDEX",AD93/AD92-1,IF(INDEX(calc_types,1,BG$7)="CASH", AD92/1200,AD92/AD93-1))</f>
        <v>5.5156490507952682E-3</v>
      </c>
      <c r="BH93" s="23">
        <f t="shared" si="39"/>
        <v>-1.2984273991059744E-3</v>
      </c>
      <c r="BI93" s="23">
        <f t="shared" si="40"/>
        <v>-1.6665288293685396E-3</v>
      </c>
      <c r="BJ93" s="23">
        <f t="shared" si="41"/>
        <v>-2.3897448953622761E-3</v>
      </c>
      <c r="BK93" s="23">
        <f t="shared" si="42"/>
        <v>1.9579939948898293E-3</v>
      </c>
      <c r="BL93" s="23">
        <f t="shared" si="43"/>
        <v>4.905493869701882E-3</v>
      </c>
      <c r="BM93" s="23">
        <f t="shared" si="44"/>
        <v>-6.0402806889239412E-4</v>
      </c>
      <c r="BN93" s="23">
        <f t="shared" si="45"/>
        <v>-1.7714546619971073E-3</v>
      </c>
      <c r="BO93" s="23">
        <f t="shared" si="46"/>
        <v>-3.2433048447491047E-3</v>
      </c>
      <c r="BP93" s="23">
        <f t="shared" si="47"/>
        <v>-1.3205016452303173E-3</v>
      </c>
      <c r="BQ93" s="23">
        <f t="shared" si="48"/>
        <v>-2.9272098946156273E-3</v>
      </c>
      <c r="BR93" s="23">
        <f t="shared" si="49"/>
        <v>-4.5165134691418944E-3</v>
      </c>
      <c r="BS93" s="23">
        <f t="shared" si="50"/>
        <v>5.6319417715174919E-3</v>
      </c>
      <c r="BT93" s="23">
        <f t="shared" si="51"/>
        <v>9.4114361001289681E-3</v>
      </c>
      <c r="BU93" s="23">
        <f t="shared" si="52"/>
        <v>4.4340109723140878E-5</v>
      </c>
      <c r="BV93" s="23">
        <f t="shared" si="53"/>
        <v>-4.1013837467262132E-5</v>
      </c>
      <c r="BW93" s="23">
        <f t="shared" si="54"/>
        <v>2.5402551138686786E-4</v>
      </c>
      <c r="BX93" s="23">
        <f t="shared" si="55"/>
        <v>1.6177977746973791E-2</v>
      </c>
      <c r="BY93" s="23">
        <f t="shared" si="56"/>
        <v>2.3369716457341278E-3</v>
      </c>
      <c r="BZ93" s="23">
        <f t="shared" si="57"/>
        <v>2.4189545146538435E-3</v>
      </c>
      <c r="CA93" s="23">
        <f t="shared" si="58"/>
        <v>-2.9955811708406643E-3</v>
      </c>
      <c r="CB93" s="23">
        <f t="shared" si="59"/>
        <v>-1.3720453819444434E-3</v>
      </c>
      <c r="CC93" s="23">
        <f t="shared" si="60"/>
        <v>-8.7056527777777724E-4</v>
      </c>
      <c r="CD93" s="23">
        <f t="shared" si="61"/>
        <v>-1.2379451388888889E-3</v>
      </c>
      <c r="CE93" s="23">
        <f t="shared" si="62"/>
        <v>1.7045833333333305E-5</v>
      </c>
      <c r="CF93" s="23">
        <f t="shared" si="63"/>
        <v>0</v>
      </c>
      <c r="CG93" s="23">
        <f t="shared" si="64"/>
        <v>2.2253250355476113E-2</v>
      </c>
      <c r="CH93" s="23">
        <f t="shared" si="65"/>
        <v>1.9896041426039998E-2</v>
      </c>
      <c r="CI93" s="23">
        <f t="shared" si="66"/>
        <v>6.2348640682689249E-3</v>
      </c>
    </row>
    <row r="94" spans="1:87" x14ac:dyDescent="0.2">
      <c r="A94" s="20">
        <v>85</v>
      </c>
      <c r="B94" s="21">
        <v>41213</v>
      </c>
      <c r="C94" s="20">
        <v>203.12799999999999</v>
      </c>
      <c r="D94" s="20">
        <v>1133.383</v>
      </c>
      <c r="E94" s="20">
        <v>1873.229</v>
      </c>
      <c r="F94" s="20">
        <v>1555.8219999999999</v>
      </c>
      <c r="G94" s="20">
        <v>1901.43</v>
      </c>
      <c r="H94" s="20">
        <v>143.79</v>
      </c>
      <c r="I94" s="20">
        <v>364.56200000000001</v>
      </c>
      <c r="J94" s="20">
        <v>478.58699999999999</v>
      </c>
      <c r="K94" s="20">
        <v>106.28700000000001</v>
      </c>
      <c r="L94" s="20">
        <v>644.47400000000005</v>
      </c>
      <c r="M94" s="20">
        <v>783.51800000000003</v>
      </c>
      <c r="N94" s="20">
        <v>244.624</v>
      </c>
      <c r="O94" s="20">
        <v>262.13099999999997</v>
      </c>
      <c r="P94" s="20">
        <v>103.539</v>
      </c>
      <c r="Q94" s="20">
        <v>193.82599999999999</v>
      </c>
      <c r="R94" s="20">
        <v>254.63800000000001</v>
      </c>
      <c r="S94" s="20">
        <v>2285.7600000000002</v>
      </c>
      <c r="T94" s="20">
        <v>2503.64</v>
      </c>
      <c r="U94" s="20">
        <v>5782.7</v>
      </c>
      <c r="V94" s="20">
        <v>8928.2900000000009</v>
      </c>
      <c r="W94" s="20">
        <v>0.21199999999999999</v>
      </c>
      <c r="X94" s="20">
        <v>-0.10249999999999999</v>
      </c>
      <c r="Y94" s="20">
        <v>0.33600000000000002</v>
      </c>
      <c r="Z94" s="20">
        <v>-7.4899999999999994E-2</v>
      </c>
      <c r="AA94" s="20">
        <v>1</v>
      </c>
      <c r="AB94" s="20">
        <v>0.77190000000000003</v>
      </c>
      <c r="AC94" s="20">
        <v>0.62</v>
      </c>
      <c r="AD94" s="20">
        <v>79.77</v>
      </c>
      <c r="AE94" s="21">
        <f t="shared" si="38"/>
        <v>41213</v>
      </c>
      <c r="AF94" s="22" cm="1">
        <f t="array" ref="AF94">IF(INDEX(calc_types,1,AF$7)="INDEX",C94/C93-1,IF(INDEX(calc_types,1,AF$7)="CASH", C93/1200,C93/C94-1))</f>
        <v>6.4003150924252239E-5</v>
      </c>
      <c r="AG94" s="22" cm="1">
        <f t="array" ref="AG94">IF(INDEX(calc_types,1,AG$7)="INDEX",D94/D93-1,IF(INDEX(calc_types,1,AG$7)="CASH", D93/1200,D93/D94-1))</f>
        <v>-5.555491868257656E-4</v>
      </c>
      <c r="AH94" s="22" cm="1">
        <f t="array" ref="AH94">IF(INDEX(calc_types,1,AH$7)="INDEX",E94/E93-1,IF(INDEX(calc_types,1,AH$7)="CASH", E93/1200,E93/E94-1))</f>
        <v>-2.2381648113831698E-3</v>
      </c>
      <c r="AI94" s="22" cm="1">
        <f t="array" ref="AI94">IF(INDEX(calc_types,1,AI$7)="INDEX",F94/F93-1,IF(INDEX(calc_types,1,AI$7)="CASH", F93/1200,F93/F94-1))</f>
        <v>2.9977333268005335E-3</v>
      </c>
      <c r="AJ94" s="22" cm="1">
        <f t="array" ref="AJ94">IF(INDEX(calc_types,1,AJ$7)="INDEX",G94/G93-1,IF(INDEX(calc_types,1,AJ$7)="CASH", G93/1200,G93/G94-1))</f>
        <v>5.9566039263114767E-3</v>
      </c>
      <c r="AK94" s="22" cm="1">
        <f t="array" ref="AK94">IF(INDEX(calc_types,1,AK$7)="INDEX",H94/H93-1,IF(INDEX(calc_types,1,AK$7)="CASH", H93/1200,H93/H94-1))</f>
        <v>-1.8773858445120251E-4</v>
      </c>
      <c r="AL94" s="22" cm="1">
        <f t="array" ref="AL94">IF(INDEX(calc_types,1,AL$7)="INDEX",I94/I93-1,IF(INDEX(calc_types,1,AL$7)="CASH", I93/1200,I93/I94-1))</f>
        <v>-2.5229395536585653E-4</v>
      </c>
      <c r="AM94" s="22" cm="1">
        <f t="array" ref="AM94">IF(INDEX(calc_types,1,AM$7)="INDEX",J94/J93-1,IF(INDEX(calc_types,1,AM$7)="CASH", J93/1200,J93/J94-1))</f>
        <v>1.0866498793182799E-4</v>
      </c>
      <c r="AN94" s="22" cm="1">
        <f t="array" ref="AN94">IF(INDEX(calc_types,1,AN$7)="INDEX",K94/K93-1,IF(INDEX(calc_types,1,AN$7)="CASH", K93/1200,K93/K94-1))</f>
        <v>1.8820518128870312E-4</v>
      </c>
      <c r="AO94" s="22" cm="1">
        <f t="array" ref="AO94">IF(INDEX(calc_types,1,AO$7)="INDEX",L94/L93-1,IF(INDEX(calc_types,1,AO$7)="CASH", L93/1200,L93/L94-1))</f>
        <v>-1.4703535510819377E-3</v>
      </c>
      <c r="AP94" s="22" cm="1">
        <f t="array" ref="AP94">IF(INDEX(calc_types,1,AP$7)="INDEX",M94/M93-1,IF(INDEX(calc_types,1,AP$7)="CASH", M93/1200,M93/M94-1))</f>
        <v>-3.2287775934539686E-3</v>
      </c>
      <c r="AQ94" s="22" cm="1">
        <f t="array" ref="AQ94">IF(INDEX(calc_types,1,AQ$7)="INDEX",N94/N93-1,IF(INDEX(calc_types,1,AQ$7)="CASH", N93/1200,N93/N94-1))</f>
        <v>6.5754281434906581E-3</v>
      </c>
      <c r="AR94" s="22" cm="1">
        <f t="array" ref="AR94">IF(INDEX(calc_types,1,AR$7)="INDEX",O94/O93-1,IF(INDEX(calc_types,1,AR$7)="CASH", O93/1200,O93/O94-1))</f>
        <v>1.1678663090252783E-2</v>
      </c>
      <c r="AS94" s="22" cm="1">
        <f t="array" ref="AS94">IF(INDEX(calc_types,1,AS$7)="INDEX",P94/P93-1,IF(INDEX(calc_types,1,AS$7)="CASH", P93/1200,P93/P94-1))</f>
        <v>8.6931324253747277E-5</v>
      </c>
      <c r="AT94" s="22" cm="1">
        <f t="array" ref="AT94">IF(INDEX(calc_types,1,AT$7)="INDEX",Q94/Q93-1,IF(INDEX(calc_types,1,AT$7)="CASH", Q93/1200,Q93/Q94-1))</f>
        <v>9.2875423099103571E-5</v>
      </c>
      <c r="AU94" s="22" cm="1">
        <f t="array" ref="AU94">IF(INDEX(calc_types,1,AU$7)="INDEX",R94/R93-1,IF(INDEX(calc_types,1,AU$7)="CASH", R93/1200,R93/R94-1))</f>
        <v>1.1390013707290869E-4</v>
      </c>
      <c r="AV94" s="22" cm="1">
        <f t="array" ref="AV94">IF(INDEX(calc_types,1,AV$7)="INDEX",S94/S93-1,IF(INDEX(calc_types,1,AV$7)="CASH", S93/1200,S93/S94-1))</f>
        <v>-1.8865008949611628E-2</v>
      </c>
      <c r="AW94" s="22" cm="1">
        <f t="array" ref="AW94">IF(INDEX(calc_types,1,AW$7)="INDEX",T94/T93-1,IF(INDEX(calc_types,1,AW$7)="CASH", T93/1200,T93/T94-1))</f>
        <v>2.0120117672943971E-2</v>
      </c>
      <c r="AX94" s="22" cm="1">
        <f t="array" ref="AX94">IF(INDEX(calc_types,1,AX$7)="INDEX",U94/U93-1,IF(INDEX(calc_types,1,AX$7)="CASH", U93/1200,U93/U94-1))</f>
        <v>7.0758454703616636E-3</v>
      </c>
      <c r="AY94" s="22" cm="1">
        <f t="array" ref="AY94">IF(INDEX(calc_types,1,AY$7)="INDEX",V94/V93-1,IF(INDEX(calc_types,1,AY$7)="CASH", V93/1200,V93/V94-1))</f>
        <v>6.5534330835070875E-3</v>
      </c>
      <c r="AZ94" s="22" cm="1">
        <f t="array" ref="AZ94">IF(INDEX(calc_types,1,AZ$7)="INDEX",W94/W93-1,IF(INDEX(calc_types,1,AZ$7)="CASH", W93/1200,W93/W94-1))</f>
        <v>1.7854166666666667E-4</v>
      </c>
      <c r="BA94" s="22" cm="1">
        <f t="array" ref="BA94">IF(INDEX(calc_types,1,BA$7)="INDEX",X94/X93-1,IF(INDEX(calc_types,1,BA$7)="CASH", X93/1200,X93/X94-1))</f>
        <v>-1.1533333333333334E-4</v>
      </c>
      <c r="BB94" s="22" cm="1">
        <f t="array" ref="BB94">IF(INDEX(calc_types,1,BB$7)="INDEX",Y94/Y93-1,IF(INDEX(calc_types,1,BB$7)="CASH", Y93/1200,Y93/Y94-1))</f>
        <v>2.7333333333333333E-4</v>
      </c>
      <c r="BC94" s="22" cm="1">
        <f t="array" ref="BC94">IF(INDEX(calc_types,1,BC$7)="INDEX",Z94/Z93-1,IF(INDEX(calc_types,1,BC$7)="CASH", Z93/1200,Z93/Z94-1))</f>
        <v>-6.7333333333333335E-5</v>
      </c>
      <c r="BD94" s="22" cm="1">
        <f t="array" ref="BD94">IF(INDEX(calc_types,1,BD$7)="INDEX",AA94/AA93-1,IF(INDEX(calc_types,1,BD$7)="CASH", AA93/1200,AA93/AA94-1))</f>
        <v>0</v>
      </c>
      <c r="BE94" s="22" cm="1">
        <f t="array" ref="BE94">IF(INDEX(calc_types,1,BE$7)="INDEX",AB94/AB93-1,IF(INDEX(calc_types,1,BE$7)="CASH", AB93/1200,AB93/AB94-1))</f>
        <v>7.5139266744395083E-3</v>
      </c>
      <c r="BF94" s="22" cm="1">
        <f t="array" ref="BF94">IF(INDEX(calc_types,1,BF$7)="INDEX",AC94/AC93-1,IF(INDEX(calc_types,1,BF$7)="CASH", AC93/1200,AC93/AC94-1))</f>
        <v>-2.4193548387095865E-3</v>
      </c>
      <c r="BG94" s="22" cm="1">
        <f t="array" ref="BG94">IF(INDEX(calc_types,1,BG$7)="INDEX",AD94/AD93-1,IF(INDEX(calc_types,1,BG$7)="CASH", AD93/1200,AD93/AD94-1))</f>
        <v>-2.2690234423968891E-2</v>
      </c>
      <c r="BH94" s="23">
        <f t="shared" si="39"/>
        <v>-1.4707994346965922E-3</v>
      </c>
      <c r="BI94" s="23">
        <f t="shared" si="40"/>
        <v>-2.3076222716770997E-3</v>
      </c>
      <c r="BJ94" s="23">
        <f t="shared" si="41"/>
        <v>-4.6460198880231771E-3</v>
      </c>
      <c r="BK94" s="23">
        <f t="shared" si="42"/>
        <v>3.477368135679235E-4</v>
      </c>
      <c r="BL94" s="23">
        <f t="shared" si="43"/>
        <v>2.5767692607593707E-3</v>
      </c>
      <c r="BM94" s="23">
        <f t="shared" si="44"/>
        <v>-9.3085161339159371E-4</v>
      </c>
      <c r="BN94" s="23">
        <f t="shared" si="45"/>
        <v>-1.1168620329827573E-3</v>
      </c>
      <c r="BO94" s="23">
        <f t="shared" si="46"/>
        <v>-1.2137128061598926E-3</v>
      </c>
      <c r="BP94" s="23">
        <f t="shared" si="47"/>
        <v>-1.1793499731923304E-3</v>
      </c>
      <c r="BQ94" s="23">
        <f t="shared" si="48"/>
        <v>-3.1580551637394967E-3</v>
      </c>
      <c r="BR94" s="23">
        <f t="shared" si="49"/>
        <v>-5.3909642414194407E-3</v>
      </c>
      <c r="BS94" s="23">
        <f t="shared" si="50"/>
        <v>3.792362321583977E-3</v>
      </c>
      <c r="BT94" s="23">
        <f t="shared" si="51"/>
        <v>8.3875919108678098E-3</v>
      </c>
      <c r="BU94" s="23">
        <f t="shared" si="52"/>
        <v>2.5010747532961766E-5</v>
      </c>
      <c r="BV94" s="23">
        <f t="shared" si="53"/>
        <v>-4.6183195031711716E-5</v>
      </c>
      <c r="BW94" s="23">
        <f t="shared" si="54"/>
        <v>-2.2549251878201164E-4</v>
      </c>
      <c r="BX94" s="23">
        <f t="shared" si="55"/>
        <v>-2.8046942121659514E-2</v>
      </c>
      <c r="BY94" s="23">
        <f t="shared" si="56"/>
        <v>1.6905426073147073E-2</v>
      </c>
      <c r="BZ94" s="23">
        <f t="shared" si="57"/>
        <v>4.1389202480646651E-3</v>
      </c>
      <c r="CA94" s="23">
        <f t="shared" si="58"/>
        <v>1.358713721406413E-4</v>
      </c>
      <c r="CB94" s="23">
        <f t="shared" si="59"/>
        <v>-1.3855870486111101E-3</v>
      </c>
      <c r="CC94" s="23">
        <f t="shared" si="60"/>
        <v>-8.7989861111111055E-4</v>
      </c>
      <c r="CD94" s="23">
        <f t="shared" si="61"/>
        <v>-1.2681118055555556E-3</v>
      </c>
      <c r="CE94" s="23">
        <f t="shared" si="62"/>
        <v>-1.7787500000000033E-5</v>
      </c>
      <c r="CF94" s="23">
        <f t="shared" si="63"/>
        <v>0</v>
      </c>
      <c r="CG94" s="23">
        <f t="shared" si="64"/>
        <v>7.2649268048931188E-3</v>
      </c>
      <c r="CH94" s="23">
        <f t="shared" si="65"/>
        <v>-1.6017289340923418E-3</v>
      </c>
      <c r="CI94" s="23">
        <f t="shared" si="66"/>
        <v>-2.1971019406495235E-2</v>
      </c>
    </row>
    <row r="95" spans="1:87" x14ac:dyDescent="0.2">
      <c r="A95" s="20">
        <v>86</v>
      </c>
      <c r="B95" s="21">
        <v>41243</v>
      </c>
      <c r="C95" s="20">
        <v>203.173</v>
      </c>
      <c r="D95" s="20">
        <v>1134.3920000000001</v>
      </c>
      <c r="E95" s="20">
        <v>1880.539</v>
      </c>
      <c r="F95" s="20">
        <v>1557.163</v>
      </c>
      <c r="G95" s="20">
        <v>1906.41</v>
      </c>
      <c r="H95" s="20">
        <v>143.78800000000001</v>
      </c>
      <c r="I95" s="20">
        <v>364.745</v>
      </c>
      <c r="J95" s="20">
        <v>480.10500000000002</v>
      </c>
      <c r="K95" s="20">
        <v>106.279</v>
      </c>
      <c r="L95" s="20">
        <v>644.14700000000005</v>
      </c>
      <c r="M95" s="20">
        <v>783.77300000000002</v>
      </c>
      <c r="N95" s="20">
        <v>245.72399999999999</v>
      </c>
      <c r="O95" s="20">
        <v>264.74299999999999</v>
      </c>
      <c r="P95" s="20">
        <v>103.54300000000001</v>
      </c>
      <c r="Q95" s="20">
        <v>193.834</v>
      </c>
      <c r="R95" s="20">
        <v>254.773</v>
      </c>
      <c r="S95" s="20">
        <v>2297</v>
      </c>
      <c r="T95" s="20">
        <v>2575.25</v>
      </c>
      <c r="U95" s="20">
        <v>5866.82</v>
      </c>
      <c r="V95" s="20">
        <v>9446.01</v>
      </c>
      <c r="W95" s="20">
        <v>0.2145</v>
      </c>
      <c r="X95" s="20">
        <v>-0.17849999999999999</v>
      </c>
      <c r="Y95" s="20">
        <v>0.31</v>
      </c>
      <c r="Z95" s="20">
        <v>-0.2298</v>
      </c>
      <c r="AA95" s="20">
        <v>1</v>
      </c>
      <c r="AB95" s="20">
        <v>0.76990000000000003</v>
      </c>
      <c r="AC95" s="20">
        <v>0.62450000000000006</v>
      </c>
      <c r="AD95" s="20">
        <v>82.48</v>
      </c>
      <c r="AE95" s="21">
        <f t="shared" si="38"/>
        <v>41243</v>
      </c>
      <c r="AF95" s="22" cm="1">
        <f t="array" ref="AF95">IF(INDEX(calc_types,1,AF$7)="INDEX",C95/C94-1,IF(INDEX(calc_types,1,AF$7)="CASH", C94/1200,C94/C95-1))</f>
        <v>2.2153518963419216E-4</v>
      </c>
      <c r="AG95" s="22" cm="1">
        <f t="array" ref="AG95">IF(INDEX(calc_types,1,AG$7)="INDEX",D95/D94-1,IF(INDEX(calc_types,1,AG$7)="CASH", D94/1200,D94/D95-1))</f>
        <v>8.9025510352636061E-4</v>
      </c>
      <c r="AH95" s="22" cm="1">
        <f t="array" ref="AH95">IF(INDEX(calc_types,1,AH$7)="INDEX",E95/E94-1,IF(INDEX(calc_types,1,AH$7)="CASH", E94/1200,E94/E95-1))</f>
        <v>3.9023525687462701E-3</v>
      </c>
      <c r="AI95" s="22" cm="1">
        <f t="array" ref="AI95">IF(INDEX(calc_types,1,AI$7)="INDEX",F95/F94-1,IF(INDEX(calc_types,1,AI$7)="CASH", F94/1200,F94/F95-1))</f>
        <v>8.6192379333893676E-4</v>
      </c>
      <c r="AJ95" s="22" cm="1">
        <f t="array" ref="AJ95">IF(INDEX(calc_types,1,AJ$7)="INDEX",G95/G94-1,IF(INDEX(calc_types,1,AJ$7)="CASH", G94/1200,G94/G95-1))</f>
        <v>2.6190814281883412E-3</v>
      </c>
      <c r="AK95" s="22" cm="1">
        <f t="array" ref="AK95">IF(INDEX(calc_types,1,AK$7)="INDEX",H95/H94-1,IF(INDEX(calc_types,1,AK$7)="CASH", H94/1200,H94/H95-1))</f>
        <v>-1.3909173099513339E-5</v>
      </c>
      <c r="AL95" s="22" cm="1">
        <f t="array" ref="AL95">IF(INDEX(calc_types,1,AL$7)="INDEX",I95/I94-1,IF(INDEX(calc_types,1,AL$7)="CASH", I94/1200,I94/I95-1))</f>
        <v>5.0197222968928479E-4</v>
      </c>
      <c r="AM95" s="22" cm="1">
        <f t="array" ref="AM95">IF(INDEX(calc_types,1,AM$7)="INDEX",J95/J94-1,IF(INDEX(calc_types,1,AM$7)="CASH", J94/1200,J94/J95-1))</f>
        <v>3.1718370954498809E-3</v>
      </c>
      <c r="AN95" s="22" cm="1">
        <f t="array" ref="AN95">IF(INDEX(calc_types,1,AN$7)="INDEX",K95/K94-1,IF(INDEX(calc_types,1,AN$7)="CASH", K94/1200,K94/K95-1))</f>
        <v>-7.526790670553396E-5</v>
      </c>
      <c r="AO95" s="22" cm="1">
        <f t="array" ref="AO95">IF(INDEX(calc_types,1,AO$7)="INDEX",L95/L94-1,IF(INDEX(calc_types,1,AO$7)="CASH", L94/1200,L94/L95-1))</f>
        <v>-5.0739052312431809E-4</v>
      </c>
      <c r="AP95" s="22" cm="1">
        <f t="array" ref="AP95">IF(INDEX(calc_types,1,AP$7)="INDEX",M95/M94-1,IF(INDEX(calc_types,1,AP$7)="CASH", M94/1200,M94/M95-1))</f>
        <v>3.2545519056359495E-4</v>
      </c>
      <c r="AQ95" s="22" cm="1">
        <f t="array" ref="AQ95">IF(INDEX(calc_types,1,AQ$7)="INDEX",N95/N94-1,IF(INDEX(calc_types,1,AQ$7)="CASH", N94/1200,N94/N95-1))</f>
        <v>4.4966969716788707E-3</v>
      </c>
      <c r="AR95" s="22" cm="1">
        <f t="array" ref="AR95">IF(INDEX(calc_types,1,AR$7)="INDEX",O95/O94-1,IF(INDEX(calc_types,1,AR$7)="CASH", O94/1200,O94/O95-1))</f>
        <v>9.9644834071515032E-3</v>
      </c>
      <c r="AS95" s="22" cm="1">
        <f t="array" ref="AS95">IF(INDEX(calc_types,1,AS$7)="INDEX",P95/P94-1,IF(INDEX(calc_types,1,AS$7)="CASH", P94/1200,P94/P95-1))</f>
        <v>3.8632785713588191E-5</v>
      </c>
      <c r="AT95" s="22" cm="1">
        <f t="array" ref="AT95">IF(INDEX(calc_types,1,AT$7)="INDEX",Q95/Q94-1,IF(INDEX(calc_types,1,AT$7)="CASH", Q94/1200,Q94/Q95-1))</f>
        <v>4.1274132469348856E-5</v>
      </c>
      <c r="AU95" s="22" cm="1">
        <f t="array" ref="AU95">IF(INDEX(calc_types,1,AU$7)="INDEX",R95/R94-1,IF(INDEX(calc_types,1,AU$7)="CASH", R94/1200,R94/R95-1))</f>
        <v>5.3016439023245709E-4</v>
      </c>
      <c r="AV95" s="22" cm="1">
        <f t="array" ref="AV95">IF(INDEX(calc_types,1,AV$7)="INDEX",S95/S94-1,IF(INDEX(calc_types,1,AV$7)="CASH", S94/1200,S94/S95-1))</f>
        <v>4.9174016519668573E-3</v>
      </c>
      <c r="AW95" s="22" cm="1">
        <f t="array" ref="AW95">IF(INDEX(calc_types,1,AW$7)="INDEX",T95/T94-1,IF(INDEX(calc_types,1,AW$7)="CASH", T94/1200,T94/T95-1))</f>
        <v>2.8602354971162036E-2</v>
      </c>
      <c r="AX95" s="22" cm="1">
        <f t="array" ref="AX95">IF(INDEX(calc_types,1,AX$7)="INDEX",U95/U94-1,IF(INDEX(calc_types,1,AX$7)="CASH", U94/1200,U94/U95-1))</f>
        <v>1.454683798225731E-2</v>
      </c>
      <c r="AY95" s="22" cm="1">
        <f t="array" ref="AY95">IF(INDEX(calc_types,1,AY$7)="INDEX",V95/V94-1,IF(INDEX(calc_types,1,AY$7)="CASH", V94/1200,V94/V95-1))</f>
        <v>5.7986467733462943E-2</v>
      </c>
      <c r="AZ95" s="22" cm="1">
        <f t="array" ref="AZ95">IF(INDEX(calc_types,1,AZ$7)="INDEX",W95/W94-1,IF(INDEX(calc_types,1,AZ$7)="CASH", W94/1200,W94/W95-1))</f>
        <v>1.7666666666666666E-4</v>
      </c>
      <c r="BA95" s="22" cm="1">
        <f t="array" ref="BA95">IF(INDEX(calc_types,1,BA$7)="INDEX",X95/X94-1,IF(INDEX(calc_types,1,BA$7)="CASH", X94/1200,X94/X95-1))</f>
        <v>-8.5416666666666665E-5</v>
      </c>
      <c r="BB95" s="22" cm="1">
        <f t="array" ref="BB95">IF(INDEX(calc_types,1,BB$7)="INDEX",Y95/Y94-1,IF(INDEX(calc_types,1,BB$7)="CASH", Y94/1200,Y94/Y95-1))</f>
        <v>2.8000000000000003E-4</v>
      </c>
      <c r="BC95" s="22" cm="1">
        <f t="array" ref="BC95">IF(INDEX(calc_types,1,BC$7)="INDEX",Z95/Z94-1,IF(INDEX(calc_types,1,BC$7)="CASH", Z94/1200,Z94/Z95-1))</f>
        <v>-6.2416666666666661E-5</v>
      </c>
      <c r="BD95" s="22" cm="1">
        <f t="array" ref="BD95">IF(INDEX(calc_types,1,BD$7)="INDEX",AA95/AA94-1,IF(INDEX(calc_types,1,BD$7)="CASH", AA94/1200,AA94/AA95-1))</f>
        <v>0</v>
      </c>
      <c r="BE95" s="22" cm="1">
        <f t="array" ref="BE95">IF(INDEX(calc_types,1,BE$7)="INDEX",AB95/AB94-1,IF(INDEX(calc_types,1,BE$7)="CASH", AB94/1200,AB94/AB95-1))</f>
        <v>2.5977399662293621E-3</v>
      </c>
      <c r="BF95" s="22" cm="1">
        <f t="array" ref="BF95">IF(INDEX(calc_types,1,BF$7)="INDEX",AC95/AC94-1,IF(INDEX(calc_types,1,BF$7)="CASH", AC94/1200,AC94/AC95-1))</f>
        <v>-7.2057646116894247E-3</v>
      </c>
      <c r="BG95" s="22" cm="1">
        <f t="array" ref="BG95">IF(INDEX(calc_types,1,BG$7)="INDEX",AD95/AD94-1,IF(INDEX(calc_types,1,BG$7)="CASH", AD94/1200,AD94/AD95-1))</f>
        <v>-3.2856450048496688E-2</v>
      </c>
      <c r="BH95" s="23">
        <f t="shared" si="39"/>
        <v>-1.3132673959866522E-3</v>
      </c>
      <c r="BI95" s="23">
        <f t="shared" si="40"/>
        <v>-8.618179813249735E-4</v>
      </c>
      <c r="BJ95" s="23">
        <f t="shared" si="41"/>
        <v>1.4944974921062633E-3</v>
      </c>
      <c r="BK95" s="23">
        <f t="shared" si="42"/>
        <v>-1.7880727198936732E-3</v>
      </c>
      <c r="BL95" s="23">
        <f t="shared" si="43"/>
        <v>-7.6075323736376479E-4</v>
      </c>
      <c r="BM95" s="23">
        <f t="shared" si="44"/>
        <v>-7.5702220203990454E-4</v>
      </c>
      <c r="BN95" s="23">
        <f t="shared" si="45"/>
        <v>-3.6259584792761588E-4</v>
      </c>
      <c r="BO95" s="23">
        <f t="shared" si="46"/>
        <v>1.8494593013581603E-3</v>
      </c>
      <c r="BP95" s="23">
        <f t="shared" si="47"/>
        <v>-1.4428230611865675E-3</v>
      </c>
      <c r="BQ95" s="23">
        <f t="shared" si="48"/>
        <v>-2.1950921357818771E-3</v>
      </c>
      <c r="BR95" s="23">
        <f t="shared" si="49"/>
        <v>-1.8367314574018771E-3</v>
      </c>
      <c r="BS95" s="23">
        <f t="shared" si="50"/>
        <v>1.7136311497721896E-3</v>
      </c>
      <c r="BT95" s="23">
        <f t="shared" si="51"/>
        <v>6.6734122277665297E-3</v>
      </c>
      <c r="BU95" s="23">
        <f t="shared" si="52"/>
        <v>-2.328779100719732E-5</v>
      </c>
      <c r="BV95" s="23">
        <f t="shared" si="53"/>
        <v>-9.778448566146643E-5</v>
      </c>
      <c r="BW95" s="23">
        <f t="shared" si="54"/>
        <v>1.9077173437753676E-4</v>
      </c>
      <c r="BX95" s="23">
        <f t="shared" si="55"/>
        <v>-4.2645315200810288E-3</v>
      </c>
      <c r="BY95" s="23">
        <f t="shared" si="56"/>
        <v>2.5387663371365138E-2</v>
      </c>
      <c r="BZ95" s="23">
        <f t="shared" si="57"/>
        <v>1.1609912759960312E-2</v>
      </c>
      <c r="CA95" s="23">
        <f t="shared" si="58"/>
        <v>5.1568906022096496E-2</v>
      </c>
      <c r="CB95" s="23">
        <f t="shared" si="59"/>
        <v>-1.3874620486111103E-3</v>
      </c>
      <c r="CC95" s="23">
        <f t="shared" si="60"/>
        <v>-8.4998194444444396E-4</v>
      </c>
      <c r="CD95" s="23">
        <f t="shared" si="61"/>
        <v>-1.2614451388888888E-3</v>
      </c>
      <c r="CE95" s="23">
        <f t="shared" si="62"/>
        <v>-1.2870833333333359E-5</v>
      </c>
      <c r="CF95" s="23">
        <f t="shared" si="63"/>
        <v>0</v>
      </c>
      <c r="CG95" s="23">
        <f t="shared" si="64"/>
        <v>2.3487400966829726E-3</v>
      </c>
      <c r="CH95" s="23">
        <f t="shared" si="65"/>
        <v>-6.3881387070721801E-3</v>
      </c>
      <c r="CI95" s="23">
        <f t="shared" si="66"/>
        <v>-3.2137235031023031E-2</v>
      </c>
    </row>
    <row r="96" spans="1:87" x14ac:dyDescent="0.2">
      <c r="A96" s="20">
        <v>87</v>
      </c>
      <c r="B96" s="21">
        <v>41274</v>
      </c>
      <c r="C96" s="20">
        <v>203.227</v>
      </c>
      <c r="D96" s="20">
        <v>1134.7750000000001</v>
      </c>
      <c r="E96" s="20">
        <v>1877.664</v>
      </c>
      <c r="F96" s="20">
        <v>1560.204</v>
      </c>
      <c r="G96" s="20">
        <v>1908.154</v>
      </c>
      <c r="H96" s="20">
        <v>143.786</v>
      </c>
      <c r="I96" s="20">
        <v>364.89600000000002</v>
      </c>
      <c r="J96" s="20">
        <v>481.54599999999999</v>
      </c>
      <c r="K96" s="20">
        <v>106.319</v>
      </c>
      <c r="L96" s="20">
        <v>644.40300000000002</v>
      </c>
      <c r="M96" s="20">
        <v>783.48699999999997</v>
      </c>
      <c r="N96" s="20">
        <v>246.72200000000001</v>
      </c>
      <c r="O96" s="20">
        <v>266.83800000000002</v>
      </c>
      <c r="P96" s="20">
        <v>103.54600000000001</v>
      </c>
      <c r="Q96" s="20">
        <v>193.83799999999999</v>
      </c>
      <c r="R96" s="20">
        <v>254.79900000000001</v>
      </c>
      <c r="S96" s="20">
        <v>2316.52</v>
      </c>
      <c r="T96" s="20">
        <v>2635.93</v>
      </c>
      <c r="U96" s="20">
        <v>5897.81</v>
      </c>
      <c r="V96" s="20">
        <v>10395.18</v>
      </c>
      <c r="W96" s="20">
        <v>0.2087</v>
      </c>
      <c r="X96" s="20">
        <v>-9.8299999999999998E-2</v>
      </c>
      <c r="Y96" s="20">
        <v>0.30890000000000001</v>
      </c>
      <c r="Z96" s="20">
        <v>-7.6600000000000001E-2</v>
      </c>
      <c r="AA96" s="20">
        <v>1</v>
      </c>
      <c r="AB96" s="20">
        <v>0.75800000000000001</v>
      </c>
      <c r="AC96" s="20">
        <v>0.61539999999999995</v>
      </c>
      <c r="AD96" s="20">
        <v>86.75</v>
      </c>
      <c r="AE96" s="21">
        <f t="shared" si="38"/>
        <v>41274</v>
      </c>
      <c r="AF96" s="22" cm="1">
        <f t="array" ref="AF96">IF(INDEX(calc_types,1,AF$7)="INDEX",C96/C95-1,IF(INDEX(calc_types,1,AF$7)="CASH", C95/1200,C95/C96-1))</f>
        <v>2.6578334719662422E-4</v>
      </c>
      <c r="AG96" s="22" cm="1">
        <f t="array" ref="AG96">IF(INDEX(calc_types,1,AG$7)="INDEX",D96/D95-1,IF(INDEX(calc_types,1,AG$7)="CASH", D95/1200,D95/D96-1))</f>
        <v>3.3762579425800077E-4</v>
      </c>
      <c r="AH96" s="22" cm="1">
        <f t="array" ref="AH96">IF(INDEX(calc_types,1,AH$7)="INDEX",E96/E95-1,IF(INDEX(calc_types,1,AH$7)="CASH", E95/1200,E95/E96-1))</f>
        <v>-1.5288170040610449E-3</v>
      </c>
      <c r="AI96" s="22" cm="1">
        <f t="array" ref="AI96">IF(INDEX(calc_types,1,AI$7)="INDEX",F96/F95-1,IF(INDEX(calc_types,1,AI$7)="CASH", F95/1200,F95/F96-1))</f>
        <v>1.9529105173961003E-3</v>
      </c>
      <c r="AJ96" s="22" cm="1">
        <f t="array" ref="AJ96">IF(INDEX(calc_types,1,AJ$7)="INDEX",G96/G95-1,IF(INDEX(calc_types,1,AJ$7)="CASH", G95/1200,G95/G96-1))</f>
        <v>9.1480846197833365E-4</v>
      </c>
      <c r="AK96" s="22" cm="1">
        <f t="array" ref="AK96">IF(INDEX(calc_types,1,AK$7)="INDEX",H96/H95-1,IF(INDEX(calc_types,1,AK$7)="CASH", H95/1200,H95/H96-1))</f>
        <v>-1.3909366567532722E-5</v>
      </c>
      <c r="AL96" s="22" cm="1">
        <f t="array" ref="AL96">IF(INDEX(calc_types,1,AL$7)="INDEX",I96/I95-1,IF(INDEX(calc_types,1,AL$7)="CASH", I95/1200,I95/I96-1))</f>
        <v>4.1398785452861908E-4</v>
      </c>
      <c r="AM96" s="22" cm="1">
        <f t="array" ref="AM96">IF(INDEX(calc_types,1,AM$7)="INDEX",J96/J95-1,IF(INDEX(calc_types,1,AM$7)="CASH", J95/1200,J95/J96-1))</f>
        <v>3.0014267712270559E-3</v>
      </c>
      <c r="AN96" s="22" cm="1">
        <f t="array" ref="AN96">IF(INDEX(calc_types,1,AN$7)="INDEX",K96/K95-1,IF(INDEX(calc_types,1,AN$7)="CASH", K95/1200,K95/K96-1))</f>
        <v>3.7636786194839011E-4</v>
      </c>
      <c r="AO96" s="22" cm="1">
        <f t="array" ref="AO96">IF(INDEX(calc_types,1,AO$7)="INDEX",L96/L95-1,IF(INDEX(calc_types,1,AO$7)="CASH", L95/1200,L95/L96-1))</f>
        <v>3.9742481141713526E-4</v>
      </c>
      <c r="AP96" s="22" cm="1">
        <f t="array" ref="AP96">IF(INDEX(calc_types,1,AP$7)="INDEX",M96/M95-1,IF(INDEX(calc_types,1,AP$7)="CASH", M95/1200,M95/M96-1))</f>
        <v>-3.6490157226654052E-4</v>
      </c>
      <c r="AQ96" s="22" cm="1">
        <f t="array" ref="AQ96">IF(INDEX(calc_types,1,AQ$7)="INDEX",N96/N95-1,IF(INDEX(calc_types,1,AQ$7)="CASH", N95/1200,N95/N96-1))</f>
        <v>4.0614673373378096E-3</v>
      </c>
      <c r="AR96" s="22" cm="1">
        <f t="array" ref="AR96">IF(INDEX(calc_types,1,AR$7)="INDEX",O96/O95-1,IF(INDEX(calc_types,1,AR$7)="CASH", O95/1200,O95/O96-1))</f>
        <v>7.9133348190509878E-3</v>
      </c>
      <c r="AS96" s="22" cm="1">
        <f t="array" ref="AS96">IF(INDEX(calc_types,1,AS$7)="INDEX",P96/P95-1,IF(INDEX(calc_types,1,AS$7)="CASH", P95/1200,P95/P96-1))</f>
        <v>2.8973469959447939E-5</v>
      </c>
      <c r="AT96" s="22" cm="1">
        <f t="array" ref="AT96">IF(INDEX(calc_types,1,AT$7)="INDEX",Q96/Q95-1,IF(INDEX(calc_types,1,AT$7)="CASH", Q95/1200,Q95/Q96-1))</f>
        <v>2.0636214492775196E-5</v>
      </c>
      <c r="AU96" s="22" cm="1">
        <f t="array" ref="AU96">IF(INDEX(calc_types,1,AU$7)="INDEX",R96/R95-1,IF(INDEX(calc_types,1,AU$7)="CASH", R95/1200,R95/R96-1))</f>
        <v>1.0205163027476871E-4</v>
      </c>
      <c r="AV96" s="22" cm="1">
        <f t="array" ref="AV96">IF(INDEX(calc_types,1,AV$7)="INDEX",S96/S95-1,IF(INDEX(calc_types,1,AV$7)="CASH", S95/1200,S95/S96-1))</f>
        <v>8.4980409229429288E-3</v>
      </c>
      <c r="AW96" s="22" cm="1">
        <f t="array" ref="AW96">IF(INDEX(calc_types,1,AW$7)="INDEX",T96/T95-1,IF(INDEX(calc_types,1,AW$7)="CASH", T95/1200,T95/T96-1))</f>
        <v>2.3562760897000157E-2</v>
      </c>
      <c r="AX96" s="22" cm="1">
        <f t="array" ref="AX96">IF(INDEX(calc_types,1,AX$7)="INDEX",U96/U95-1,IF(INDEX(calc_types,1,AX$7)="CASH", U95/1200,U95/U96-1))</f>
        <v>5.2822483048740043E-3</v>
      </c>
      <c r="AY96" s="22" cm="1">
        <f t="array" ref="AY96">IF(INDEX(calc_types,1,AY$7)="INDEX",V96/V95-1,IF(INDEX(calc_types,1,AY$7)="CASH", V95/1200,V95/V96-1))</f>
        <v>0.10048369629081488</v>
      </c>
      <c r="AZ96" s="22" cm="1">
        <f t="array" ref="AZ96">IF(INDEX(calc_types,1,AZ$7)="INDEX",W96/W95-1,IF(INDEX(calc_types,1,AZ$7)="CASH", W95/1200,W95/W96-1))</f>
        <v>1.7875000000000001E-4</v>
      </c>
      <c r="BA96" s="22" cm="1">
        <f t="array" ref="BA96">IF(INDEX(calc_types,1,BA$7)="INDEX",X96/X95-1,IF(INDEX(calc_types,1,BA$7)="CASH", X95/1200,X95/X96-1))</f>
        <v>-1.4874999999999998E-4</v>
      </c>
      <c r="BB96" s="22" cm="1">
        <f t="array" ref="BB96">IF(INDEX(calc_types,1,BB$7)="INDEX",Y96/Y95-1,IF(INDEX(calc_types,1,BB$7)="CASH", Y95/1200,Y95/Y96-1))</f>
        <v>2.5833333333333334E-4</v>
      </c>
      <c r="BC96" s="22" cm="1">
        <f t="array" ref="BC96">IF(INDEX(calc_types,1,BC$7)="INDEX",Z96/Z95-1,IF(INDEX(calc_types,1,BC$7)="CASH", Z95/1200,Z95/Z96-1))</f>
        <v>-1.9149999999999999E-4</v>
      </c>
      <c r="BD96" s="22" cm="1">
        <f t="array" ref="BD96">IF(INDEX(calc_types,1,BD$7)="INDEX",AA96/AA95-1,IF(INDEX(calc_types,1,BD$7)="CASH", AA95/1200,AA95/AA96-1))</f>
        <v>0</v>
      </c>
      <c r="BE96" s="22" cm="1">
        <f t="array" ref="BE96">IF(INDEX(calc_types,1,BE$7)="INDEX",AB96/AB95-1,IF(INDEX(calc_types,1,BE$7)="CASH", AB95/1200,AB95/AB96-1))</f>
        <v>1.5699208443271884E-2</v>
      </c>
      <c r="BF96" s="22" cm="1">
        <f t="array" ref="BF96">IF(INDEX(calc_types,1,BF$7)="INDEX",AC96/AC95-1,IF(INDEX(calc_types,1,BF$7)="CASH", AC95/1200,AC95/AC96-1))</f>
        <v>1.478713032174217E-2</v>
      </c>
      <c r="BG96" s="22" cm="1">
        <f t="array" ref="BG96">IF(INDEX(calc_types,1,BG$7)="INDEX",AD96/AD95-1,IF(INDEX(calc_types,1,BG$7)="CASH", AD95/1200,AD95/AD96-1))</f>
        <v>-4.9221902017291042E-2</v>
      </c>
      <c r="BH96" s="23">
        <f t="shared" si="39"/>
        <v>-1.2690192384242202E-3</v>
      </c>
      <c r="BI96" s="23">
        <f t="shared" si="40"/>
        <v>-1.4144472905933334E-3</v>
      </c>
      <c r="BJ96" s="23">
        <f t="shared" si="41"/>
        <v>-3.9366720807010522E-3</v>
      </c>
      <c r="BK96" s="23">
        <f t="shared" si="42"/>
        <v>-6.9708599583650967E-4</v>
      </c>
      <c r="BL96" s="23">
        <f t="shared" si="43"/>
        <v>-2.4650262035737724E-3</v>
      </c>
      <c r="BM96" s="23">
        <f t="shared" si="44"/>
        <v>-7.5702239550792393E-4</v>
      </c>
      <c r="BN96" s="23">
        <f t="shared" si="45"/>
        <v>-4.5058022308828158E-4</v>
      </c>
      <c r="BO96" s="23">
        <f t="shared" si="46"/>
        <v>1.6790489771353354E-3</v>
      </c>
      <c r="BP96" s="23">
        <f t="shared" si="47"/>
        <v>-9.9118729253264344E-4</v>
      </c>
      <c r="BQ96" s="23">
        <f t="shared" si="48"/>
        <v>-1.290276801240424E-3</v>
      </c>
      <c r="BR96" s="23">
        <f t="shared" si="49"/>
        <v>-2.5270882202320126E-3</v>
      </c>
      <c r="BS96" s="23">
        <f t="shared" si="50"/>
        <v>1.2784015154311285E-3</v>
      </c>
      <c r="BT96" s="23">
        <f t="shared" si="51"/>
        <v>4.6222636396660143E-3</v>
      </c>
      <c r="BU96" s="23">
        <f t="shared" si="52"/>
        <v>-3.2947106761337572E-5</v>
      </c>
      <c r="BV96" s="23">
        <f t="shared" si="53"/>
        <v>-1.1842240363804009E-4</v>
      </c>
      <c r="BW96" s="23">
        <f t="shared" si="54"/>
        <v>-2.3734102558015162E-4</v>
      </c>
      <c r="BX96" s="23">
        <f t="shared" si="55"/>
        <v>-6.8389224910495733E-4</v>
      </c>
      <c r="BY96" s="23">
        <f t="shared" si="56"/>
        <v>2.0348069297203258E-2</v>
      </c>
      <c r="BZ96" s="23">
        <f t="shared" si="57"/>
        <v>2.3453230825770063E-3</v>
      </c>
      <c r="CA96" s="23">
        <f t="shared" si="58"/>
        <v>9.4066134579448443E-2</v>
      </c>
      <c r="CB96" s="23">
        <f t="shared" si="59"/>
        <v>-1.3853787152777767E-3</v>
      </c>
      <c r="CC96" s="23">
        <f t="shared" si="60"/>
        <v>-9.1331527777777728E-4</v>
      </c>
      <c r="CD96" s="23">
        <f t="shared" si="61"/>
        <v>-1.2831118055555556E-3</v>
      </c>
      <c r="CE96" s="23">
        <f t="shared" si="62"/>
        <v>-1.419541666666667E-4</v>
      </c>
      <c r="CF96" s="23">
        <f t="shared" si="63"/>
        <v>0</v>
      </c>
      <c r="CG96" s="23">
        <f t="shared" si="64"/>
        <v>1.5450208573725494E-2</v>
      </c>
      <c r="CH96" s="23">
        <f t="shared" si="65"/>
        <v>1.5604756226359415E-2</v>
      </c>
      <c r="CI96" s="23">
        <f t="shared" si="66"/>
        <v>-4.8502686999817385E-2</v>
      </c>
    </row>
    <row r="97" spans="1:87" x14ac:dyDescent="0.2">
      <c r="A97" s="20">
        <v>88</v>
      </c>
      <c r="B97" s="21">
        <v>41305</v>
      </c>
      <c r="C97" s="20">
        <v>203.27500000000001</v>
      </c>
      <c r="D97" s="20">
        <v>1134.9000000000001</v>
      </c>
      <c r="E97" s="20">
        <v>1871.877</v>
      </c>
      <c r="F97" s="20">
        <v>1563.367</v>
      </c>
      <c r="G97" s="20">
        <v>1909.771</v>
      </c>
      <c r="H97" s="20">
        <v>143.73099999999999</v>
      </c>
      <c r="I97" s="20">
        <v>363.26299999999998</v>
      </c>
      <c r="J97" s="20">
        <v>475.36200000000002</v>
      </c>
      <c r="K97" s="20">
        <v>106.34399999999999</v>
      </c>
      <c r="L97" s="20">
        <v>643.68899999999996</v>
      </c>
      <c r="M97" s="20">
        <v>780.52</v>
      </c>
      <c r="N97" s="20">
        <v>247.333</v>
      </c>
      <c r="O97" s="20">
        <v>267.78899999999999</v>
      </c>
      <c r="P97" s="20">
        <v>103.571</v>
      </c>
      <c r="Q97" s="20">
        <v>193.97300000000001</v>
      </c>
      <c r="R97" s="20">
        <v>255.197</v>
      </c>
      <c r="S97" s="20">
        <v>2435.56</v>
      </c>
      <c r="T97" s="20">
        <v>2702.98</v>
      </c>
      <c r="U97" s="20">
        <v>6276.88</v>
      </c>
      <c r="V97" s="20">
        <v>11138.66</v>
      </c>
      <c r="W97" s="20">
        <v>0.19969999999999999</v>
      </c>
      <c r="X97" s="20">
        <v>-7.7000000000000002E-3</v>
      </c>
      <c r="Y97" s="20">
        <v>0.40820000000000001</v>
      </c>
      <c r="Z97" s="20">
        <v>-3.2399999999999998E-2</v>
      </c>
      <c r="AA97" s="20">
        <v>1</v>
      </c>
      <c r="AB97" s="20">
        <v>0.73650000000000004</v>
      </c>
      <c r="AC97" s="20">
        <v>0.63060000000000005</v>
      </c>
      <c r="AD97" s="20">
        <v>91.71</v>
      </c>
      <c r="AE97" s="21">
        <f t="shared" si="38"/>
        <v>41305</v>
      </c>
      <c r="AF97" s="22" cm="1">
        <f t="array" ref="AF97">IF(INDEX(calc_types,1,AF$7)="INDEX",C97/C96-1,IF(INDEX(calc_types,1,AF$7)="CASH", C96/1200,C96/C97-1))</f>
        <v>2.3618908904832203E-4</v>
      </c>
      <c r="AG97" s="22" cm="1">
        <f t="array" ref="AG97">IF(INDEX(calc_types,1,AG$7)="INDEX",D97/D96-1,IF(INDEX(calc_types,1,AG$7)="CASH", D96/1200,D96/D97-1))</f>
        <v>1.1015399528546688E-4</v>
      </c>
      <c r="AH97" s="22" cm="1">
        <f t="array" ref="AH97">IF(INDEX(calc_types,1,AH$7)="INDEX",E97/E96-1,IF(INDEX(calc_types,1,AH$7)="CASH", E96/1200,E96/E97-1))</f>
        <v>-3.0820210644716406E-3</v>
      </c>
      <c r="AI97" s="22" cm="1">
        <f t="array" ref="AI97">IF(INDEX(calc_types,1,AI$7)="INDEX",F97/F96-1,IF(INDEX(calc_types,1,AI$7)="CASH", F96/1200,F96/F97-1))</f>
        <v>2.0272989942340391E-3</v>
      </c>
      <c r="AJ97" s="22" cm="1">
        <f t="array" ref="AJ97">IF(INDEX(calc_types,1,AJ$7)="INDEX",G97/G96-1,IF(INDEX(calc_types,1,AJ$7)="CASH", G96/1200,G96/G97-1))</f>
        <v>8.4741587943115704E-4</v>
      </c>
      <c r="AK97" s="22" cm="1">
        <f t="array" ref="AK97">IF(INDEX(calc_types,1,AK$7)="INDEX",H97/H96-1,IF(INDEX(calc_types,1,AK$7)="CASH", H96/1200,H96/H97-1))</f>
        <v>-3.8251290111701586E-4</v>
      </c>
      <c r="AL97" s="22" cm="1">
        <f t="array" ref="AL97">IF(INDEX(calc_types,1,AL$7)="INDEX",I97/I96-1,IF(INDEX(calc_types,1,AL$7)="CASH", I96/1200,I96/I97-1))</f>
        <v>-4.4752477418223968E-3</v>
      </c>
      <c r="AM97" s="22" cm="1">
        <f t="array" ref="AM97">IF(INDEX(calc_types,1,AM$7)="INDEX",J97/J96-1,IF(INDEX(calc_types,1,AM$7)="CASH", J96/1200,J96/J97-1))</f>
        <v>-1.2841971483513404E-2</v>
      </c>
      <c r="AN97" s="22" cm="1">
        <f t="array" ref="AN97">IF(INDEX(calc_types,1,AN$7)="INDEX",K97/K96-1,IF(INDEX(calc_types,1,AN$7)="CASH", K96/1200,K96/K97-1))</f>
        <v>2.3514141404623601E-4</v>
      </c>
      <c r="AO97" s="22" cm="1">
        <f t="array" ref="AO97">IF(INDEX(calc_types,1,AO$7)="INDEX",L97/L96-1,IF(INDEX(calc_types,1,AO$7)="CASH", L96/1200,L96/L97-1))</f>
        <v>-1.1080022904922382E-3</v>
      </c>
      <c r="AP97" s="22" cm="1">
        <f t="array" ref="AP97">IF(INDEX(calc_types,1,AP$7)="INDEX",M97/M96-1,IF(INDEX(calc_types,1,AP$7)="CASH", M96/1200,M96/M97-1))</f>
        <v>-3.7869166942143817E-3</v>
      </c>
      <c r="AQ97" s="22" cm="1">
        <f t="array" ref="AQ97">IF(INDEX(calc_types,1,AQ$7)="INDEX",N97/N96-1,IF(INDEX(calc_types,1,AQ$7)="CASH", N96/1200,N96/N97-1))</f>
        <v>2.4764714942322463E-3</v>
      </c>
      <c r="AR97" s="22" cm="1">
        <f t="array" ref="AR97">IF(INDEX(calc_types,1,AR$7)="INDEX",O97/O96-1,IF(INDEX(calc_types,1,AR$7)="CASH", O96/1200,O96/O97-1))</f>
        <v>3.563960155599899E-3</v>
      </c>
      <c r="AS97" s="22" cm="1">
        <f t="array" ref="AS97">IF(INDEX(calc_types,1,AS$7)="INDEX",P97/P96-1,IF(INDEX(calc_types,1,AS$7)="CASH", P96/1200,P96/P97-1))</f>
        <v>2.4143858768077564E-4</v>
      </c>
      <c r="AT97" s="22" cm="1">
        <f t="array" ref="AT97">IF(INDEX(calc_types,1,AT$7)="INDEX",Q97/Q96-1,IF(INDEX(calc_types,1,AT$7)="CASH", Q96/1200,Q96/Q97-1))</f>
        <v>6.9645786687866362E-4</v>
      </c>
      <c r="AU97" s="22" cm="1">
        <f t="array" ref="AU97">IF(INDEX(calc_types,1,AU$7)="INDEX",R97/R96-1,IF(INDEX(calc_types,1,AU$7)="CASH", R96/1200,R96/R97-1))</f>
        <v>1.5620155495115196E-3</v>
      </c>
      <c r="AV97" s="22" cm="1">
        <f t="array" ref="AV97">IF(INDEX(calc_types,1,AV$7)="INDEX",S97/S96-1,IF(INDEX(calc_types,1,AV$7)="CASH", S96/1200,S96/S97-1))</f>
        <v>5.1387425966535893E-2</v>
      </c>
      <c r="AW97" s="22" cm="1">
        <f t="array" ref="AW97">IF(INDEX(calc_types,1,AW$7)="INDEX",T97/T96-1,IF(INDEX(calc_types,1,AW$7)="CASH", T96/1200,T96/T97-1))</f>
        <v>2.5436942559172726E-2</v>
      </c>
      <c r="AX97" s="22" cm="1">
        <f t="array" ref="AX97">IF(INDEX(calc_types,1,AX$7)="INDEX",U97/U96-1,IF(INDEX(calc_types,1,AX$7)="CASH", U96/1200,U96/U97-1))</f>
        <v>6.4273009812116699E-2</v>
      </c>
      <c r="AY97" s="22" cm="1">
        <f t="array" ref="AY97">IF(INDEX(calc_types,1,AY$7)="INDEX",V97/V96-1,IF(INDEX(calc_types,1,AY$7)="CASH", V96/1200,V96/V97-1))</f>
        <v>7.1521609053426749E-2</v>
      </c>
      <c r="AZ97" s="22" cm="1">
        <f t="array" ref="AZ97">IF(INDEX(calc_types,1,AZ$7)="INDEX",W97/W96-1,IF(INDEX(calc_types,1,AZ$7)="CASH", W96/1200,W96/W97-1))</f>
        <v>1.7391666666666667E-4</v>
      </c>
      <c r="BA97" s="22" cm="1">
        <f t="array" ref="BA97">IF(INDEX(calc_types,1,BA$7)="INDEX",X97/X96-1,IF(INDEX(calc_types,1,BA$7)="CASH", X96/1200,X96/X97-1))</f>
        <v>-8.1916666666666661E-5</v>
      </c>
      <c r="BB97" s="22" cm="1">
        <f t="array" ref="BB97">IF(INDEX(calc_types,1,BB$7)="INDEX",Y97/Y96-1,IF(INDEX(calc_types,1,BB$7)="CASH", Y96/1200,Y96/Y97-1))</f>
        <v>2.574166666666667E-4</v>
      </c>
      <c r="BC97" s="22" cm="1">
        <f t="array" ref="BC97">IF(INDEX(calc_types,1,BC$7)="INDEX",Z97/Z96-1,IF(INDEX(calc_types,1,BC$7)="CASH", Z96/1200,Z96/Z97-1))</f>
        <v>-6.3833333333333331E-5</v>
      </c>
      <c r="BD97" s="22" cm="1">
        <f t="array" ref="BD97">IF(INDEX(calc_types,1,BD$7)="INDEX",AA97/AA96-1,IF(INDEX(calc_types,1,BD$7)="CASH", AA96/1200,AA96/AA97-1))</f>
        <v>0</v>
      </c>
      <c r="BE97" s="22" cm="1">
        <f t="array" ref="BE97">IF(INDEX(calc_types,1,BE$7)="INDEX",AB97/AB96-1,IF(INDEX(calc_types,1,BE$7)="CASH", AB96/1200,AB96/AB97-1))</f>
        <v>2.9192124915139228E-2</v>
      </c>
      <c r="BF97" s="22" cm="1">
        <f t="array" ref="BF97">IF(INDEX(calc_types,1,BF$7)="INDEX",AC97/AC96-1,IF(INDEX(calc_types,1,BF$7)="CASH", AC96/1200,AC96/AC97-1))</f>
        <v>-2.4104027909927161E-2</v>
      </c>
      <c r="BG97" s="22" cm="1">
        <f t="array" ref="BG97">IF(INDEX(calc_types,1,BG$7)="INDEX",AD97/AD96-1,IF(INDEX(calc_types,1,BG$7)="CASH", AD96/1200,AD96/AD97-1))</f>
        <v>-5.4083524152218843E-2</v>
      </c>
      <c r="BH97" s="23">
        <f t="shared" si="39"/>
        <v>-1.2986134965725224E-3</v>
      </c>
      <c r="BI97" s="23">
        <f t="shared" si="40"/>
        <v>-1.6419190895658672E-3</v>
      </c>
      <c r="BJ97" s="23">
        <f t="shared" si="41"/>
        <v>-5.4898761411116478E-3</v>
      </c>
      <c r="BK97" s="23">
        <f t="shared" si="42"/>
        <v>-6.2269751899857086E-4</v>
      </c>
      <c r="BL97" s="23">
        <f t="shared" si="43"/>
        <v>-2.532418786120949E-3</v>
      </c>
      <c r="BM97" s="23">
        <f t="shared" si="44"/>
        <v>-1.1256259300574071E-3</v>
      </c>
      <c r="BN97" s="23">
        <f t="shared" si="45"/>
        <v>-5.3398158194392972E-3</v>
      </c>
      <c r="BO97" s="23">
        <f t="shared" si="46"/>
        <v>-1.4164349277605124E-2</v>
      </c>
      <c r="BP97" s="23">
        <f t="shared" si="47"/>
        <v>-1.1324137404347975E-3</v>
      </c>
      <c r="BQ97" s="23">
        <f t="shared" si="48"/>
        <v>-2.7957039031497972E-3</v>
      </c>
      <c r="BR97" s="23">
        <f t="shared" si="49"/>
        <v>-5.9491033421798538E-3</v>
      </c>
      <c r="BS97" s="23">
        <f t="shared" si="50"/>
        <v>-3.0659432767443477E-4</v>
      </c>
      <c r="BT97" s="23">
        <f t="shared" si="51"/>
        <v>2.7288897621492551E-4</v>
      </c>
      <c r="BU97" s="23">
        <f t="shared" si="52"/>
        <v>1.7951801095999012E-4</v>
      </c>
      <c r="BV97" s="23">
        <f t="shared" si="53"/>
        <v>5.5739924874784836E-4</v>
      </c>
      <c r="BW97" s="23">
        <f t="shared" si="54"/>
        <v>1.2226228936565993E-3</v>
      </c>
      <c r="BX97" s="23">
        <f t="shared" si="55"/>
        <v>4.2205492794488007E-2</v>
      </c>
      <c r="BY97" s="23">
        <f t="shared" si="56"/>
        <v>2.2222250959375828E-2</v>
      </c>
      <c r="BZ97" s="23">
        <f t="shared" si="57"/>
        <v>6.1336084589819699E-2</v>
      </c>
      <c r="CA97" s="23">
        <f t="shared" si="58"/>
        <v>6.5104047342060309E-2</v>
      </c>
      <c r="CB97" s="23">
        <f t="shared" si="59"/>
        <v>-1.3902120486111102E-3</v>
      </c>
      <c r="CC97" s="23">
        <f t="shared" si="60"/>
        <v>-8.4648194444444393E-4</v>
      </c>
      <c r="CD97" s="23">
        <f t="shared" si="61"/>
        <v>-1.2840284722222223E-3</v>
      </c>
      <c r="CE97" s="23">
        <f t="shared" si="62"/>
        <v>-1.4287500000000029E-5</v>
      </c>
      <c r="CF97" s="23">
        <f t="shared" si="63"/>
        <v>0</v>
      </c>
      <c r="CG97" s="23">
        <f t="shared" si="64"/>
        <v>2.8943125045592839E-2</v>
      </c>
      <c r="CH97" s="23">
        <f t="shared" si="65"/>
        <v>-2.3286402005309917E-2</v>
      </c>
      <c r="CI97" s="23">
        <f t="shared" si="66"/>
        <v>-5.3364309134745186E-2</v>
      </c>
    </row>
    <row r="98" spans="1:87" x14ac:dyDescent="0.2">
      <c r="A98" s="20">
        <v>89</v>
      </c>
      <c r="B98" s="21">
        <v>41333</v>
      </c>
      <c r="C98" s="20">
        <v>203.291</v>
      </c>
      <c r="D98" s="20">
        <v>1135.8430000000001</v>
      </c>
      <c r="E98" s="20">
        <v>1880.1489999999999</v>
      </c>
      <c r="F98" s="20">
        <v>1566.848</v>
      </c>
      <c r="G98" s="20">
        <v>1921.9349999999999</v>
      </c>
      <c r="H98" s="20">
        <v>143.809</v>
      </c>
      <c r="I98" s="20">
        <v>364.93599999999998</v>
      </c>
      <c r="J98" s="20">
        <v>480.94</v>
      </c>
      <c r="K98" s="20">
        <v>106.377</v>
      </c>
      <c r="L98" s="20">
        <v>645.93799999999999</v>
      </c>
      <c r="M98" s="20">
        <v>786.94299999999998</v>
      </c>
      <c r="N98" s="20">
        <v>248.77699999999999</v>
      </c>
      <c r="O98" s="20">
        <v>270.14600000000002</v>
      </c>
      <c r="P98" s="20">
        <v>103.581</v>
      </c>
      <c r="Q98" s="20">
        <v>194.05199999999999</v>
      </c>
      <c r="R98" s="20">
        <v>255.42599999999999</v>
      </c>
      <c r="S98" s="20">
        <v>2466.7800000000002</v>
      </c>
      <c r="T98" s="20">
        <v>2633.55</v>
      </c>
      <c r="U98" s="20">
        <v>6360.81</v>
      </c>
      <c r="V98" s="20">
        <v>11559.36</v>
      </c>
      <c r="W98" s="20">
        <v>0.20369999999999999</v>
      </c>
      <c r="X98" s="20">
        <v>-4.9799999999999997E-2</v>
      </c>
      <c r="Y98" s="20">
        <v>0.41270000000000001</v>
      </c>
      <c r="Z98" s="20">
        <v>-2.2800000000000001E-2</v>
      </c>
      <c r="AA98" s="20">
        <v>1</v>
      </c>
      <c r="AB98" s="20">
        <v>0.76570000000000005</v>
      </c>
      <c r="AC98" s="20">
        <v>0.65939999999999999</v>
      </c>
      <c r="AD98" s="20">
        <v>92.56</v>
      </c>
      <c r="AE98" s="21">
        <f t="shared" si="38"/>
        <v>41333</v>
      </c>
      <c r="AF98" s="22" cm="1">
        <f t="array" ref="AF98">IF(INDEX(calc_types,1,AF$7)="INDEX",C98/C97-1,IF(INDEX(calc_types,1,AF$7)="CASH", C97/1200,C97/C98-1))</f>
        <v>7.8711105645057344E-5</v>
      </c>
      <c r="AG98" s="22" cm="1">
        <f t="array" ref="AG98">IF(INDEX(calc_types,1,AG$7)="INDEX",D98/D97-1,IF(INDEX(calc_types,1,AG$7)="CASH", D97/1200,D97/D98-1))</f>
        <v>8.3091021235359719E-4</v>
      </c>
      <c r="AH98" s="22" cm="1">
        <f t="array" ref="AH98">IF(INDEX(calc_types,1,AH$7)="INDEX",E98/E97-1,IF(INDEX(calc_types,1,AH$7)="CASH", E97/1200,E97/E98-1))</f>
        <v>4.4190937759265303E-3</v>
      </c>
      <c r="AI98" s="22" cm="1">
        <f t="array" ref="AI98">IF(INDEX(calc_types,1,AI$7)="INDEX",F98/F97-1,IF(INDEX(calc_types,1,AI$7)="CASH", F97/1200,F97/F98-1))</f>
        <v>2.2266045016940961E-3</v>
      </c>
      <c r="AJ98" s="22" cm="1">
        <f t="array" ref="AJ98">IF(INDEX(calc_types,1,AJ$7)="INDEX",G98/G97-1,IF(INDEX(calc_types,1,AJ$7)="CASH", G97/1200,G97/G98-1))</f>
        <v>6.3693500424919502E-3</v>
      </c>
      <c r="AK98" s="22" cm="1">
        <f t="array" ref="AK98">IF(INDEX(calc_types,1,AK$7)="INDEX",H98/H97-1,IF(INDEX(calc_types,1,AK$7)="CASH", H97/1200,H97/H98-1))</f>
        <v>5.4268042384730819E-4</v>
      </c>
      <c r="AL98" s="22" cm="1">
        <f t="array" ref="AL98">IF(INDEX(calc_types,1,AL$7)="INDEX",I98/I97-1,IF(INDEX(calc_types,1,AL$7)="CASH", I97/1200,I97/I98-1))</f>
        <v>4.6054786752298682E-3</v>
      </c>
      <c r="AM98" s="22" cm="1">
        <f t="array" ref="AM98">IF(INDEX(calc_types,1,AM$7)="INDEX",J98/J97-1,IF(INDEX(calc_types,1,AM$7)="CASH", J97/1200,J97/J98-1))</f>
        <v>1.1734215187583219E-2</v>
      </c>
      <c r="AN98" s="22" cm="1">
        <f t="array" ref="AN98">IF(INDEX(calc_types,1,AN$7)="INDEX",K98/K97-1,IF(INDEX(calc_types,1,AN$7)="CASH", K97/1200,K97/K98-1))</f>
        <v>3.1031369893930183E-4</v>
      </c>
      <c r="AO98" s="22" cm="1">
        <f t="array" ref="AO98">IF(INDEX(calc_types,1,AO$7)="INDEX",L98/L97-1,IF(INDEX(calc_types,1,AO$7)="CASH", L97/1200,L97/L98-1))</f>
        <v>3.4939233076842768E-3</v>
      </c>
      <c r="AP98" s="22" cm="1">
        <f t="array" ref="AP98">IF(INDEX(calc_types,1,AP$7)="INDEX",M98/M97-1,IF(INDEX(calc_types,1,AP$7)="CASH", M97/1200,M97/M98-1))</f>
        <v>8.2291292984164599E-3</v>
      </c>
      <c r="AQ98" s="22" cm="1">
        <f t="array" ref="AQ98">IF(INDEX(calc_types,1,AQ$7)="INDEX",N98/N97-1,IF(INDEX(calc_types,1,AQ$7)="CASH", N97/1200,N97/N98-1))</f>
        <v>5.838282800920247E-3</v>
      </c>
      <c r="AR98" s="22" cm="1">
        <f t="array" ref="AR98">IF(INDEX(calc_types,1,AR$7)="INDEX",O98/O97-1,IF(INDEX(calc_types,1,AR$7)="CASH", O97/1200,O97/O98-1))</f>
        <v>8.8017058206275589E-3</v>
      </c>
      <c r="AS98" s="22" cm="1">
        <f t="array" ref="AS98">IF(INDEX(calc_types,1,AS$7)="INDEX",P98/P97-1,IF(INDEX(calc_types,1,AS$7)="CASH", P97/1200,P97/P98-1))</f>
        <v>9.6552123663995459E-5</v>
      </c>
      <c r="AT98" s="22" cm="1">
        <f t="array" ref="AT98">IF(INDEX(calc_types,1,AT$7)="INDEX",Q98/Q97-1,IF(INDEX(calc_types,1,AT$7)="CASH", Q97/1200,Q97/Q98-1))</f>
        <v>4.0727317719468914E-4</v>
      </c>
      <c r="AU98" s="22" cm="1">
        <f t="array" ref="AU98">IF(INDEX(calc_types,1,AU$7)="INDEX",R98/R97-1,IF(INDEX(calc_types,1,AU$7)="CASH", R97/1200,R97/R98-1))</f>
        <v>8.9734597193524834E-4</v>
      </c>
      <c r="AV98" s="22" cm="1">
        <f t="array" ref="AV98">IF(INDEX(calc_types,1,AV$7)="INDEX",S98/S97-1,IF(INDEX(calc_types,1,AV$7)="CASH", S97/1200,S97/S98-1))</f>
        <v>1.2818407265680287E-2</v>
      </c>
      <c r="AW98" s="22" cm="1">
        <f t="array" ref="AW98">IF(INDEX(calc_types,1,AW$7)="INDEX",T98/T97-1,IF(INDEX(calc_types,1,AW$7)="CASH", T97/1200,T97/T98-1))</f>
        <v>-2.5686464568735135E-2</v>
      </c>
      <c r="AX98" s="22" cm="1">
        <f t="array" ref="AX98">IF(INDEX(calc_types,1,AX$7)="INDEX",U98/U97-1,IF(INDEX(calc_types,1,AX$7)="CASH", U97/1200,U97/U98-1))</f>
        <v>1.3371292744166041E-2</v>
      </c>
      <c r="AY98" s="22" cm="1">
        <f t="array" ref="AY98">IF(INDEX(calc_types,1,AY$7)="INDEX",V98/V97-1,IF(INDEX(calc_types,1,AY$7)="CASH", V97/1200,V97/V98-1))</f>
        <v>3.7769354662051002E-2</v>
      </c>
      <c r="AZ98" s="22" cm="1">
        <f t="array" ref="AZ98">IF(INDEX(calc_types,1,AZ$7)="INDEX",W98/W97-1,IF(INDEX(calc_types,1,AZ$7)="CASH", W97/1200,W97/W98-1))</f>
        <v>1.6641666666666666E-4</v>
      </c>
      <c r="BA98" s="22" cm="1">
        <f t="array" ref="BA98">IF(INDEX(calc_types,1,BA$7)="INDEX",X98/X97-1,IF(INDEX(calc_types,1,BA$7)="CASH", X97/1200,X97/X98-1))</f>
        <v>-6.4166666666666665E-6</v>
      </c>
      <c r="BB98" s="22" cm="1">
        <f t="array" ref="BB98">IF(INDEX(calc_types,1,BB$7)="INDEX",Y98/Y97-1,IF(INDEX(calc_types,1,BB$7)="CASH", Y97/1200,Y97/Y98-1))</f>
        <v>3.4016666666666668E-4</v>
      </c>
      <c r="BC98" s="22" cm="1">
        <f t="array" ref="BC98">IF(INDEX(calc_types,1,BC$7)="INDEX",Z98/Z97-1,IF(INDEX(calc_types,1,BC$7)="CASH", Z97/1200,Z97/Z98-1))</f>
        <v>-2.6999999999999999E-5</v>
      </c>
      <c r="BD98" s="22" cm="1">
        <f t="array" ref="BD98">IF(INDEX(calc_types,1,BD$7)="INDEX",AA98/AA97-1,IF(INDEX(calc_types,1,BD$7)="CASH", AA97/1200,AA97/AA98-1))</f>
        <v>0</v>
      </c>
      <c r="BE98" s="22" cm="1">
        <f t="array" ref="BE98">IF(INDEX(calc_types,1,BE$7)="INDEX",AB98/AB97-1,IF(INDEX(calc_types,1,BE$7)="CASH", AB97/1200,AB97/AB98-1))</f>
        <v>-3.8135039832832729E-2</v>
      </c>
      <c r="BF98" s="22" cm="1">
        <f t="array" ref="BF98">IF(INDEX(calc_types,1,BF$7)="INDEX",AC98/AC97-1,IF(INDEX(calc_types,1,BF$7)="CASH", AC97/1200,AC97/AC98-1))</f>
        <v>-4.3676069153776087E-2</v>
      </c>
      <c r="BG98" s="22" cm="1">
        <f t="array" ref="BG98">IF(INDEX(calc_types,1,BG$7)="INDEX",AD98/AD97-1,IF(INDEX(calc_types,1,BG$7)="CASH", AD97/1200,AD97/AD98-1))</f>
        <v>-9.1832324978393665E-3</v>
      </c>
      <c r="BH98" s="23">
        <f t="shared" si="39"/>
        <v>-1.456091479975787E-3</v>
      </c>
      <c r="BI98" s="23">
        <f t="shared" si="40"/>
        <v>-9.2116287249773693E-4</v>
      </c>
      <c r="BJ98" s="23">
        <f t="shared" si="41"/>
        <v>2.0112386992865235E-3</v>
      </c>
      <c r="BK98" s="23">
        <f t="shared" si="42"/>
        <v>-4.2339201153851393E-4</v>
      </c>
      <c r="BL98" s="23">
        <f t="shared" si="43"/>
        <v>2.9895153769398442E-3</v>
      </c>
      <c r="BM98" s="23">
        <f t="shared" si="44"/>
        <v>-2.0043260509308302E-4</v>
      </c>
      <c r="BN98" s="23">
        <f t="shared" si="45"/>
        <v>3.7409105976129674E-3</v>
      </c>
      <c r="BO98" s="23">
        <f t="shared" si="46"/>
        <v>1.0411837393491498E-2</v>
      </c>
      <c r="BP98" s="23">
        <f t="shared" si="47"/>
        <v>-1.0572414555417317E-3</v>
      </c>
      <c r="BQ98" s="23">
        <f t="shared" si="48"/>
        <v>1.8062216950267176E-3</v>
      </c>
      <c r="BR98" s="23">
        <f t="shared" si="49"/>
        <v>6.0669426504509879E-3</v>
      </c>
      <c r="BS98" s="23">
        <f t="shared" si="50"/>
        <v>3.0552169790135659E-3</v>
      </c>
      <c r="BT98" s="23">
        <f t="shared" si="51"/>
        <v>5.5106346412425854E-3</v>
      </c>
      <c r="BU98" s="23">
        <f t="shared" si="52"/>
        <v>3.4631546943209948E-5</v>
      </c>
      <c r="BV98" s="23">
        <f t="shared" si="53"/>
        <v>2.6821455906387388E-4</v>
      </c>
      <c r="BW98" s="23">
        <f t="shared" si="54"/>
        <v>5.5795331608032806E-4</v>
      </c>
      <c r="BX98" s="23">
        <f t="shared" si="55"/>
        <v>3.6364740936324011E-3</v>
      </c>
      <c r="BY98" s="23">
        <f t="shared" si="56"/>
        <v>-2.8901156168532033E-2</v>
      </c>
      <c r="BZ98" s="23">
        <f t="shared" si="57"/>
        <v>1.0434367521869043E-2</v>
      </c>
      <c r="CA98" s="23">
        <f t="shared" si="58"/>
        <v>3.1351792950684555E-2</v>
      </c>
      <c r="CB98" s="23">
        <f t="shared" si="59"/>
        <v>-1.3977120486111101E-3</v>
      </c>
      <c r="CC98" s="23">
        <f t="shared" si="60"/>
        <v>-7.7098194444444389E-4</v>
      </c>
      <c r="CD98" s="23">
        <f t="shared" si="61"/>
        <v>-1.2012784722222223E-3</v>
      </c>
      <c r="CE98" s="23">
        <f t="shared" si="62"/>
        <v>2.2545833333333303E-5</v>
      </c>
      <c r="CF98" s="23">
        <f t="shared" si="63"/>
        <v>0</v>
      </c>
      <c r="CG98" s="23">
        <f t="shared" si="64"/>
        <v>-3.8384039702379122E-2</v>
      </c>
      <c r="CH98" s="23">
        <f t="shared" si="65"/>
        <v>-4.2858443249158842E-2</v>
      </c>
      <c r="CI98" s="23">
        <f t="shared" si="66"/>
        <v>-8.4640174803657098E-3</v>
      </c>
    </row>
    <row r="99" spans="1:87" x14ac:dyDescent="0.2">
      <c r="A99" s="20">
        <v>90</v>
      </c>
      <c r="B99" s="21">
        <v>41364</v>
      </c>
      <c r="C99" s="20">
        <v>203.33699999999999</v>
      </c>
      <c r="D99" s="20">
        <v>1136.1089999999999</v>
      </c>
      <c r="E99" s="20">
        <v>1881.3879999999999</v>
      </c>
      <c r="F99" s="20">
        <v>1568.8430000000001</v>
      </c>
      <c r="G99" s="20">
        <v>1925.4269999999999</v>
      </c>
      <c r="H99" s="20">
        <v>143.816</v>
      </c>
      <c r="I99" s="20">
        <v>365.26900000000001</v>
      </c>
      <c r="J99" s="20">
        <v>483.214</v>
      </c>
      <c r="K99" s="20">
        <v>106.435</v>
      </c>
      <c r="L99" s="20">
        <v>646.78700000000003</v>
      </c>
      <c r="M99" s="20">
        <v>791.49900000000002</v>
      </c>
      <c r="N99" s="20">
        <v>250.10400000000001</v>
      </c>
      <c r="O99" s="20">
        <v>272.28300000000002</v>
      </c>
      <c r="P99" s="20">
        <v>103.59399999999999</v>
      </c>
      <c r="Q99" s="20">
        <v>194.048</v>
      </c>
      <c r="R99" s="20">
        <v>255.34899999999999</v>
      </c>
      <c r="S99" s="20">
        <v>2558.17</v>
      </c>
      <c r="T99" s="20">
        <v>2624.02</v>
      </c>
      <c r="U99" s="20">
        <v>6411.74</v>
      </c>
      <c r="V99" s="20">
        <v>12397.91</v>
      </c>
      <c r="W99" s="20">
        <v>0.20369999999999999</v>
      </c>
      <c r="X99" s="20">
        <v>4.7500000000000001E-2</v>
      </c>
      <c r="Y99" s="20">
        <v>0.52790000000000004</v>
      </c>
      <c r="Z99" s="20">
        <v>4.7100000000000003E-2</v>
      </c>
      <c r="AA99" s="20">
        <v>1</v>
      </c>
      <c r="AB99" s="20">
        <v>0.7802</v>
      </c>
      <c r="AC99" s="20">
        <v>0.65800000000000003</v>
      </c>
      <c r="AD99" s="20">
        <v>94.22</v>
      </c>
      <c r="AE99" s="21">
        <f t="shared" si="38"/>
        <v>41364</v>
      </c>
      <c r="AF99" s="22" cm="1">
        <f t="array" ref="AF99">IF(INDEX(calc_types,1,AF$7)="INDEX",C99/C98-1,IF(INDEX(calc_types,1,AF$7)="CASH", C98/1200,C98/C99-1))</f>
        <v>2.2627661824681233E-4</v>
      </c>
      <c r="AG99" s="22" cm="1">
        <f t="array" ref="AG99">IF(INDEX(calc_types,1,AG$7)="INDEX",D99/D98-1,IF(INDEX(calc_types,1,AG$7)="CASH", D98/1200,D98/D99-1))</f>
        <v>2.3418729525115367E-4</v>
      </c>
      <c r="AH99" s="22" cm="1">
        <f t="array" ref="AH99">IF(INDEX(calc_types,1,AH$7)="INDEX",E99/E98-1,IF(INDEX(calc_types,1,AH$7)="CASH", E98/1200,E98/E99-1))</f>
        <v>6.5899032470295715E-4</v>
      </c>
      <c r="AI99" s="22" cm="1">
        <f t="array" ref="AI99">IF(INDEX(calc_types,1,AI$7)="INDEX",F99/F98-1,IF(INDEX(calc_types,1,AI$7)="CASH", F98/1200,F98/F99-1))</f>
        <v>1.2732568826077095E-3</v>
      </c>
      <c r="AJ99" s="22" cm="1">
        <f t="array" ref="AJ99">IF(INDEX(calc_types,1,AJ$7)="INDEX",G99/G98-1,IF(INDEX(calc_types,1,AJ$7)="CASH", G98/1200,G98/G99-1))</f>
        <v>1.8169188864347596E-3</v>
      </c>
      <c r="AK99" s="22" cm="1">
        <f t="array" ref="AK99">IF(INDEX(calc_types,1,AK$7)="INDEX",H99/H98-1,IF(INDEX(calc_types,1,AK$7)="CASH", H98/1200,H98/H99-1))</f>
        <v>4.8675673984366341E-5</v>
      </c>
      <c r="AL99" s="22" cm="1">
        <f t="array" ref="AL99">IF(INDEX(calc_types,1,AL$7)="INDEX",I99/I98-1,IF(INDEX(calc_types,1,AL$7)="CASH", I98/1200,I98/I99-1))</f>
        <v>9.124887651534852E-4</v>
      </c>
      <c r="AM99" s="22" cm="1">
        <f t="array" ref="AM99">IF(INDEX(calc_types,1,AM$7)="INDEX",J99/J98-1,IF(INDEX(calc_types,1,AM$7)="CASH", J98/1200,J98/J99-1))</f>
        <v>4.7282405289641449E-3</v>
      </c>
      <c r="AN99" s="22" cm="1">
        <f t="array" ref="AN99">IF(INDEX(calc_types,1,AN$7)="INDEX",K99/K98-1,IF(INDEX(calc_types,1,AN$7)="CASH", K98/1200,K98/K99-1))</f>
        <v>5.4523064196221327E-4</v>
      </c>
      <c r="AO99" s="22" cm="1">
        <f t="array" ref="AO99">IF(INDEX(calc_types,1,AO$7)="INDEX",L99/L98-1,IF(INDEX(calc_types,1,AO$7)="CASH", L98/1200,L98/L99-1))</f>
        <v>1.3143676328069009E-3</v>
      </c>
      <c r="AP99" s="22" cm="1">
        <f t="array" ref="AP99">IF(INDEX(calc_types,1,AP$7)="INDEX",M99/M98-1,IF(INDEX(calc_types,1,AP$7)="CASH", M98/1200,M98/M99-1))</f>
        <v>5.7894917420957537E-3</v>
      </c>
      <c r="AQ99" s="22" cm="1">
        <f t="array" ref="AQ99">IF(INDEX(calc_types,1,AQ$7)="INDEX",N99/N98-1,IF(INDEX(calc_types,1,AQ$7)="CASH", N98/1200,N98/N99-1))</f>
        <v>5.334094389754851E-3</v>
      </c>
      <c r="AR99" s="22" cm="1">
        <f t="array" ref="AR99">IF(INDEX(calc_types,1,AR$7)="INDEX",O99/O98-1,IF(INDEX(calc_types,1,AR$7)="CASH", O98/1200,O98/O99-1))</f>
        <v>7.9105372650345451E-3</v>
      </c>
      <c r="AS99" s="22" cm="1">
        <f t="array" ref="AS99">IF(INDEX(calc_types,1,AS$7)="INDEX",P99/P98-1,IF(INDEX(calc_types,1,AS$7)="CASH", P98/1200,P98/P99-1))</f>
        <v>1.2550564292679312E-4</v>
      </c>
      <c r="AT99" s="22" cm="1">
        <f t="array" ref="AT99">IF(INDEX(calc_types,1,AT$7)="INDEX",Q99/Q98-1,IF(INDEX(calc_types,1,AT$7)="CASH", Q98/1200,Q98/Q99-1))</f>
        <v>-2.0613031558536221E-5</v>
      </c>
      <c r="AU99" s="22" cm="1">
        <f t="array" ref="AU99">IF(INDEX(calc_types,1,AU$7)="INDEX",R99/R98-1,IF(INDEX(calc_types,1,AU$7)="CASH", R98/1200,R98/R99-1))</f>
        <v>-3.0145717350615886E-4</v>
      </c>
      <c r="AV99" s="22" cm="1">
        <f t="array" ref="AV99">IF(INDEX(calc_types,1,AV$7)="INDEX",S99/S98-1,IF(INDEX(calc_types,1,AV$7)="CASH", S98/1200,S98/S99-1))</f>
        <v>3.7048297780912787E-2</v>
      </c>
      <c r="AW99" s="22" cm="1">
        <f t="array" ref="AW99">IF(INDEX(calc_types,1,AW$7)="INDEX",T99/T98-1,IF(INDEX(calc_types,1,AW$7)="CASH", T98/1200,T98/T99-1))</f>
        <v>-3.6186896014885894E-3</v>
      </c>
      <c r="AX99" s="22" cm="1">
        <f t="array" ref="AX99">IF(INDEX(calc_types,1,AX$7)="INDEX",U99/U98-1,IF(INDEX(calc_types,1,AX$7)="CASH", U98/1200,U98/U99-1))</f>
        <v>8.0068418959220455E-3</v>
      </c>
      <c r="AY99" s="22" cm="1">
        <f t="array" ref="AY99">IF(INDEX(calc_types,1,AY$7)="INDEX",V99/V98-1,IF(INDEX(calc_types,1,AY$7)="CASH", V98/1200,V98/V99-1))</f>
        <v>7.2542943553968398E-2</v>
      </c>
      <c r="AZ99" s="22" cm="1">
        <f t="array" ref="AZ99">IF(INDEX(calc_types,1,AZ$7)="INDEX",W99/W98-1,IF(INDEX(calc_types,1,AZ$7)="CASH", W98/1200,W98/W99-1))</f>
        <v>1.6975000000000001E-4</v>
      </c>
      <c r="BA99" s="22" cm="1">
        <f t="array" ref="BA99">IF(INDEX(calc_types,1,BA$7)="INDEX",X99/X98-1,IF(INDEX(calc_types,1,BA$7)="CASH", X98/1200,X98/X99-1))</f>
        <v>-4.1499999999999999E-5</v>
      </c>
      <c r="BB99" s="22" cm="1">
        <f t="array" ref="BB99">IF(INDEX(calc_types,1,BB$7)="INDEX",Y99/Y98-1,IF(INDEX(calc_types,1,BB$7)="CASH", Y98/1200,Y98/Y99-1))</f>
        <v>3.4391666666666669E-4</v>
      </c>
      <c r="BC99" s="22" cm="1">
        <f t="array" ref="BC99">IF(INDEX(calc_types,1,BC$7)="INDEX",Z99/Z98-1,IF(INDEX(calc_types,1,BC$7)="CASH", Z98/1200,Z98/Z99-1))</f>
        <v>-1.9000000000000001E-5</v>
      </c>
      <c r="BD99" s="22" cm="1">
        <f t="array" ref="BD99">IF(INDEX(calc_types,1,BD$7)="INDEX",AA99/AA98-1,IF(INDEX(calc_types,1,BD$7)="CASH", AA98/1200,AA98/AA99-1))</f>
        <v>0</v>
      </c>
      <c r="BE99" s="22" cm="1">
        <f t="array" ref="BE99">IF(INDEX(calc_types,1,BE$7)="INDEX",AB99/AB98-1,IF(INDEX(calc_types,1,BE$7)="CASH", AB98/1200,AB98/AB99-1))</f>
        <v>-1.8584978210715142E-2</v>
      </c>
      <c r="BF99" s="22" cm="1">
        <f t="array" ref="BF99">IF(INDEX(calc_types,1,BF$7)="INDEX",AC99/AC98-1,IF(INDEX(calc_types,1,BF$7)="CASH", AC98/1200,AC98/AC99-1))</f>
        <v>2.1276595744679216E-3</v>
      </c>
      <c r="BG99" s="22" cm="1">
        <f t="array" ref="BG99">IF(INDEX(calc_types,1,BG$7)="INDEX",AD99/AD98-1,IF(INDEX(calc_types,1,BG$7)="CASH", AD98/1200,AD98/AD99-1))</f>
        <v>-1.7618340055189918E-2</v>
      </c>
      <c r="BH99" s="23">
        <f t="shared" si="39"/>
        <v>-1.3085259673740321E-3</v>
      </c>
      <c r="BI99" s="23">
        <f t="shared" si="40"/>
        <v>-1.5178857896001804E-3</v>
      </c>
      <c r="BJ99" s="23">
        <f t="shared" si="41"/>
        <v>-1.7488647519370497E-3</v>
      </c>
      <c r="BK99" s="23">
        <f t="shared" si="42"/>
        <v>-1.3767396306249005E-3</v>
      </c>
      <c r="BL99" s="23">
        <f t="shared" si="43"/>
        <v>-1.5629157791173464E-3</v>
      </c>
      <c r="BM99" s="23">
        <f t="shared" si="44"/>
        <v>-6.9443735495602486E-4</v>
      </c>
      <c r="BN99" s="23">
        <f t="shared" si="45"/>
        <v>4.7920687536584538E-5</v>
      </c>
      <c r="BO99" s="23">
        <f t="shared" si="46"/>
        <v>3.4058627348724241E-3</v>
      </c>
      <c r="BP99" s="23">
        <f t="shared" si="47"/>
        <v>-8.2232451251882028E-4</v>
      </c>
      <c r="BQ99" s="23">
        <f t="shared" si="48"/>
        <v>-3.7333397985065829E-4</v>
      </c>
      <c r="BR99" s="23">
        <f t="shared" si="49"/>
        <v>3.6273050941302816E-3</v>
      </c>
      <c r="BS99" s="23">
        <f t="shared" si="50"/>
        <v>2.5510285678481699E-3</v>
      </c>
      <c r="BT99" s="23">
        <f t="shared" si="51"/>
        <v>4.6194660856495717E-3</v>
      </c>
      <c r="BU99" s="23">
        <f t="shared" si="52"/>
        <v>6.3585066206007604E-5</v>
      </c>
      <c r="BV99" s="23">
        <f t="shared" si="53"/>
        <v>-1.5967164968935151E-4</v>
      </c>
      <c r="BW99" s="23">
        <f t="shared" si="54"/>
        <v>-6.4084982936107914E-4</v>
      </c>
      <c r="BX99" s="23">
        <f t="shared" si="55"/>
        <v>2.7866364608864901E-2</v>
      </c>
      <c r="BY99" s="23">
        <f t="shared" si="56"/>
        <v>-6.833381201285486E-3</v>
      </c>
      <c r="BZ99" s="23">
        <f t="shared" si="57"/>
        <v>5.0699166736250471E-3</v>
      </c>
      <c r="CA99" s="23">
        <f t="shared" si="58"/>
        <v>6.6125381842601957E-2</v>
      </c>
      <c r="CB99" s="23">
        <f t="shared" si="59"/>
        <v>-1.3943787152777768E-3</v>
      </c>
      <c r="CC99" s="23">
        <f t="shared" si="60"/>
        <v>-8.0606527777777725E-4</v>
      </c>
      <c r="CD99" s="23">
        <f t="shared" si="61"/>
        <v>-1.1975284722222223E-3</v>
      </c>
      <c r="CE99" s="23">
        <f t="shared" si="62"/>
        <v>3.0545833333333301E-5</v>
      </c>
      <c r="CF99" s="23">
        <f t="shared" si="63"/>
        <v>0</v>
      </c>
      <c r="CG99" s="23">
        <f t="shared" si="64"/>
        <v>-1.8833978080261531E-2</v>
      </c>
      <c r="CH99" s="23">
        <f t="shared" si="65"/>
        <v>2.9452854790851662E-3</v>
      </c>
      <c r="CI99" s="23">
        <f t="shared" si="66"/>
        <v>-1.6899125037716262E-2</v>
      </c>
    </row>
    <row r="100" spans="1:87" x14ac:dyDescent="0.2">
      <c r="A100" s="20">
        <v>91</v>
      </c>
      <c r="B100" s="21">
        <v>41394</v>
      </c>
      <c r="C100" s="20">
        <v>203.38900000000001</v>
      </c>
      <c r="D100" s="20">
        <v>1137.26</v>
      </c>
      <c r="E100" s="20">
        <v>1888.8530000000001</v>
      </c>
      <c r="F100" s="20">
        <v>1573.645</v>
      </c>
      <c r="G100" s="20">
        <v>1938.25</v>
      </c>
      <c r="H100" s="20">
        <v>143.83199999999999</v>
      </c>
      <c r="I100" s="20">
        <v>365.108</v>
      </c>
      <c r="J100" s="20">
        <v>482.83100000000002</v>
      </c>
      <c r="K100" s="20">
        <v>106.44499999999999</v>
      </c>
      <c r="L100" s="20">
        <v>646.70500000000004</v>
      </c>
      <c r="M100" s="20">
        <v>792.27099999999996</v>
      </c>
      <c r="N100" s="20">
        <v>252.255</v>
      </c>
      <c r="O100" s="20">
        <v>276.29000000000002</v>
      </c>
      <c r="P100" s="20">
        <v>103.578</v>
      </c>
      <c r="Q100" s="20">
        <v>193.79</v>
      </c>
      <c r="R100" s="20">
        <v>254.34</v>
      </c>
      <c r="S100" s="20">
        <v>2606.5500000000002</v>
      </c>
      <c r="T100" s="20">
        <v>2712</v>
      </c>
      <c r="U100" s="20">
        <v>6430.12</v>
      </c>
      <c r="V100" s="20">
        <v>13860.86</v>
      </c>
      <c r="W100" s="20">
        <v>0.19819999999999999</v>
      </c>
      <c r="X100" s="20">
        <v>4.5900000000000003E-2</v>
      </c>
      <c r="Y100" s="20">
        <v>0.51629999999999998</v>
      </c>
      <c r="Z100" s="20">
        <v>0.1056</v>
      </c>
      <c r="AA100" s="20">
        <v>1</v>
      </c>
      <c r="AB100" s="20">
        <v>0.75939999999999996</v>
      </c>
      <c r="AC100" s="20">
        <v>0.64390000000000003</v>
      </c>
      <c r="AD100" s="20">
        <v>97.45</v>
      </c>
      <c r="AE100" s="21">
        <f t="shared" si="38"/>
        <v>41394</v>
      </c>
      <c r="AF100" s="22" cm="1">
        <f t="array" ref="AF100">IF(INDEX(calc_types,1,AF$7)="INDEX",C100/C99-1,IF(INDEX(calc_types,1,AF$7)="CASH", C99/1200,C99/C100-1))</f>
        <v>2.5573309333770666E-4</v>
      </c>
      <c r="AG100" s="22" cm="1">
        <f t="array" ref="AG100">IF(INDEX(calc_types,1,AG$7)="INDEX",D100/D99-1,IF(INDEX(calc_types,1,AG$7)="CASH", D99/1200,D99/D100-1))</f>
        <v>1.0131070170205092E-3</v>
      </c>
      <c r="AH100" s="22" cm="1">
        <f t="array" ref="AH100">IF(INDEX(calc_types,1,AH$7)="INDEX",E100/E99-1,IF(INDEX(calc_types,1,AH$7)="CASH", E99/1200,E99/E100-1))</f>
        <v>3.9678152512931941E-3</v>
      </c>
      <c r="AI100" s="22" cm="1">
        <f t="array" ref="AI100">IF(INDEX(calc_types,1,AI$7)="INDEX",F100/F99-1,IF(INDEX(calc_types,1,AI$7)="CASH", F99/1200,F99/F100-1))</f>
        <v>3.0608544003447591E-3</v>
      </c>
      <c r="AJ100" s="22" cm="1">
        <f t="array" ref="AJ100">IF(INDEX(calc_types,1,AJ$7)="INDEX",G100/G99-1,IF(INDEX(calc_types,1,AJ$7)="CASH", G99/1200,G99/G100-1))</f>
        <v>6.6598214318174254E-3</v>
      </c>
      <c r="AK100" s="22" cm="1">
        <f t="array" ref="AK100">IF(INDEX(calc_types,1,AK$7)="INDEX",H100/H99-1,IF(INDEX(calc_types,1,AK$7)="CASH", H99/1200,H99/H100-1))</f>
        <v>1.1125326806471492E-4</v>
      </c>
      <c r="AL100" s="22" cm="1">
        <f t="array" ref="AL100">IF(INDEX(calc_types,1,AL$7)="INDEX",I100/I99-1,IF(INDEX(calc_types,1,AL$7)="CASH", I99/1200,I99/I100-1))</f>
        <v>-4.4077104818640578E-4</v>
      </c>
      <c r="AM100" s="22" cm="1">
        <f t="array" ref="AM100">IF(INDEX(calc_types,1,AM$7)="INDEX",J100/J99-1,IF(INDEX(calc_types,1,AM$7)="CASH", J99/1200,J99/J100-1))</f>
        <v>-7.9260948565229583E-4</v>
      </c>
      <c r="AN100" s="22" cm="1">
        <f t="array" ref="AN100">IF(INDEX(calc_types,1,AN$7)="INDEX",K100/K99-1,IF(INDEX(calc_types,1,AN$7)="CASH", K99/1200,K99/K100-1))</f>
        <v>9.395405646639432E-5</v>
      </c>
      <c r="AO100" s="22" cm="1">
        <f t="array" ref="AO100">IF(INDEX(calc_types,1,AO$7)="INDEX",L100/L99-1,IF(INDEX(calc_types,1,AO$7)="CASH", L99/1200,L99/L100-1))</f>
        <v>-1.2678053207626494E-4</v>
      </c>
      <c r="AP100" s="22" cm="1">
        <f t="array" ref="AP100">IF(INDEX(calc_types,1,AP$7)="INDEX",M100/M99-1,IF(INDEX(calc_types,1,AP$7)="CASH", M99/1200,M99/M100-1))</f>
        <v>9.753644666639083E-4</v>
      </c>
      <c r="AQ100" s="22" cm="1">
        <f t="array" ref="AQ100">IF(INDEX(calc_types,1,AQ$7)="INDEX",N100/N99-1,IF(INDEX(calc_types,1,AQ$7)="CASH", N99/1200,N99/N100-1))</f>
        <v>8.6004222243545314E-3</v>
      </c>
      <c r="AR100" s="22" cm="1">
        <f t="array" ref="AR100">IF(INDEX(calc_types,1,AR$7)="INDEX",O100/O99-1,IF(INDEX(calc_types,1,AR$7)="CASH", O99/1200,O99/O100-1))</f>
        <v>1.4716306196126849E-2</v>
      </c>
      <c r="AS100" s="22" cm="1">
        <f t="array" ref="AS100">IF(INDEX(calc_types,1,AS$7)="INDEX",P100/P99-1,IF(INDEX(calc_types,1,AS$7)="CASH", P99/1200,P99/P100-1))</f>
        <v>-1.5444909936856988E-4</v>
      </c>
      <c r="AT100" s="22" cm="1">
        <f t="array" ref="AT100">IF(INDEX(calc_types,1,AT$7)="INDEX",Q100/Q99-1,IF(INDEX(calc_types,1,AT$7)="CASH", Q99/1200,Q99/Q100-1))</f>
        <v>-1.329567941952603E-3</v>
      </c>
      <c r="AU100" s="22" cm="1">
        <f t="array" ref="AU100">IF(INDEX(calc_types,1,AU$7)="INDEX",R100/R99-1,IF(INDEX(calc_types,1,AU$7)="CASH", R99/1200,R99/R100-1))</f>
        <v>-3.9514546757574154E-3</v>
      </c>
      <c r="AV100" s="22" cm="1">
        <f t="array" ref="AV100">IF(INDEX(calc_types,1,AV$7)="INDEX",S100/S99-1,IF(INDEX(calc_types,1,AV$7)="CASH", S99/1200,S99/S100-1))</f>
        <v>1.8911956593971491E-2</v>
      </c>
      <c r="AW100" s="22" cm="1">
        <f t="array" ref="AW100">IF(INDEX(calc_types,1,AW$7)="INDEX",T100/T99-1,IF(INDEX(calc_types,1,AW$7)="CASH", T99/1200,T99/T100-1))</f>
        <v>3.3528707860458473E-2</v>
      </c>
      <c r="AX100" s="22" cm="1">
        <f t="array" ref="AX100">IF(INDEX(calc_types,1,AX$7)="INDEX",U100/U99-1,IF(INDEX(calc_types,1,AX$7)="CASH", U99/1200,U99/U100-1))</f>
        <v>2.8666165502655439E-3</v>
      </c>
      <c r="AY100" s="22" cm="1">
        <f t="array" ref="AY100">IF(INDEX(calc_types,1,AY$7)="INDEX",V100/V99-1,IF(INDEX(calc_types,1,AY$7)="CASH", V99/1200,V99/V100-1))</f>
        <v>0.11799972737340414</v>
      </c>
      <c r="AZ100" s="22" cm="1">
        <f t="array" ref="AZ100">IF(INDEX(calc_types,1,AZ$7)="INDEX",W100/W99-1,IF(INDEX(calc_types,1,AZ$7)="CASH", W99/1200,W99/W100-1))</f>
        <v>1.6975000000000001E-4</v>
      </c>
      <c r="BA100" s="22" cm="1">
        <f t="array" ref="BA100">IF(INDEX(calc_types,1,BA$7)="INDEX",X100/X99-1,IF(INDEX(calc_types,1,BA$7)="CASH", X99/1200,X99/X100-1))</f>
        <v>3.9583333333333331E-5</v>
      </c>
      <c r="BB100" s="22" cm="1">
        <f t="array" ref="BB100">IF(INDEX(calc_types,1,BB$7)="INDEX",Y100/Y99-1,IF(INDEX(calc_types,1,BB$7)="CASH", Y99/1200,Y99/Y100-1))</f>
        <v>4.3991666666666669E-4</v>
      </c>
      <c r="BC100" s="22" cm="1">
        <f t="array" ref="BC100">IF(INDEX(calc_types,1,BC$7)="INDEX",Z100/Z99-1,IF(INDEX(calc_types,1,BC$7)="CASH", Z99/1200,Z99/Z100-1))</f>
        <v>3.9250000000000005E-5</v>
      </c>
      <c r="BD100" s="22" cm="1">
        <f t="array" ref="BD100">IF(INDEX(calc_types,1,BD$7)="INDEX",AA100/AA99-1,IF(INDEX(calc_types,1,BD$7)="CASH", AA99/1200,AA99/AA100-1))</f>
        <v>0</v>
      </c>
      <c r="BE100" s="22" cm="1">
        <f t="array" ref="BE100">IF(INDEX(calc_types,1,BE$7)="INDEX",AB100/AB99-1,IF(INDEX(calc_types,1,BE$7)="CASH", AB99/1200,AB99/AB100-1))</f>
        <v>2.7390044772188649E-2</v>
      </c>
      <c r="BF100" s="22" cm="1">
        <f t="array" ref="BF100">IF(INDEX(calc_types,1,BF$7)="INDEX",AC100/AC99-1,IF(INDEX(calc_types,1,BF$7)="CASH", AC99/1200,AC99/AC100-1))</f>
        <v>2.1897810218978186E-2</v>
      </c>
      <c r="BG100" s="22" cm="1">
        <f t="array" ref="BG100">IF(INDEX(calc_types,1,BG$7)="INDEX",AD100/AD99-1,IF(INDEX(calc_types,1,BG$7)="CASH", AD99/1200,AD99/AD100-1))</f>
        <v>-3.314520266803489E-2</v>
      </c>
      <c r="BH100" s="23">
        <f t="shared" si="39"/>
        <v>-1.2790694922831377E-3</v>
      </c>
      <c r="BI100" s="23">
        <f t="shared" si="40"/>
        <v>-7.3896606783082491E-4</v>
      </c>
      <c r="BJ100" s="23">
        <f t="shared" si="41"/>
        <v>1.5599601746531873E-3</v>
      </c>
      <c r="BK100" s="23">
        <f t="shared" si="42"/>
        <v>4.1085788711214908E-4</v>
      </c>
      <c r="BL100" s="23">
        <f t="shared" si="43"/>
        <v>3.2799867662653194E-3</v>
      </c>
      <c r="BM100" s="23">
        <f t="shared" si="44"/>
        <v>-6.3185976087567629E-4</v>
      </c>
      <c r="BN100" s="23">
        <f t="shared" si="45"/>
        <v>-1.3053391258033066E-3</v>
      </c>
      <c r="BO100" s="23">
        <f t="shared" si="46"/>
        <v>-2.1149872797440166E-3</v>
      </c>
      <c r="BP100" s="23">
        <f t="shared" si="47"/>
        <v>-1.2736010980146392E-3</v>
      </c>
      <c r="BQ100" s="23">
        <f t="shared" si="48"/>
        <v>-1.8144821447338242E-3</v>
      </c>
      <c r="BR100" s="23">
        <f t="shared" si="49"/>
        <v>-1.1868221813015637E-3</v>
      </c>
      <c r="BS100" s="23">
        <f t="shared" si="50"/>
        <v>5.8173564024478503E-3</v>
      </c>
      <c r="BT100" s="23">
        <f t="shared" si="51"/>
        <v>1.1425235016741876E-2</v>
      </c>
      <c r="BU100" s="23">
        <f t="shared" si="52"/>
        <v>-2.163696760893554E-4</v>
      </c>
      <c r="BV100" s="23">
        <f t="shared" si="53"/>
        <v>-1.4686265600834182E-3</v>
      </c>
      <c r="BW100" s="23">
        <f t="shared" si="54"/>
        <v>-4.2908473316123361E-3</v>
      </c>
      <c r="BX100" s="23">
        <f t="shared" si="55"/>
        <v>9.7300234219236045E-3</v>
      </c>
      <c r="BY100" s="23">
        <f t="shared" si="56"/>
        <v>3.0314016260661575E-2</v>
      </c>
      <c r="BZ100" s="23">
        <f t="shared" si="57"/>
        <v>-7.0308672031454186E-5</v>
      </c>
      <c r="CA100" s="23">
        <f t="shared" si="58"/>
        <v>0.1115821656620377</v>
      </c>
      <c r="CB100" s="23">
        <f t="shared" si="59"/>
        <v>-1.3943787152777768E-3</v>
      </c>
      <c r="CC100" s="23">
        <f t="shared" si="60"/>
        <v>-7.2498194444444396E-4</v>
      </c>
      <c r="CD100" s="23">
        <f t="shared" si="61"/>
        <v>-1.1015284722222223E-3</v>
      </c>
      <c r="CE100" s="23">
        <f t="shared" si="62"/>
        <v>8.8795833333333307E-5</v>
      </c>
      <c r="CF100" s="23">
        <f t="shared" si="63"/>
        <v>0</v>
      </c>
      <c r="CG100" s="23">
        <f t="shared" si="64"/>
        <v>2.7141044902642259E-2</v>
      </c>
      <c r="CH100" s="23">
        <f t="shared" si="65"/>
        <v>2.2715436123595431E-2</v>
      </c>
      <c r="CI100" s="23">
        <f t="shared" si="66"/>
        <v>-3.2425987650561233E-2</v>
      </c>
    </row>
    <row r="101" spans="1:87" x14ac:dyDescent="0.2">
      <c r="A101" s="20">
        <v>92</v>
      </c>
      <c r="B101" s="21">
        <v>41425</v>
      </c>
      <c r="C101" s="20">
        <v>203.39699999999999</v>
      </c>
      <c r="D101" s="20">
        <v>1135.6300000000001</v>
      </c>
      <c r="E101" s="20">
        <v>1869.9690000000001</v>
      </c>
      <c r="F101" s="20">
        <v>1571.7539999999999</v>
      </c>
      <c r="G101" s="20">
        <v>1921.201</v>
      </c>
      <c r="H101" s="20">
        <v>143.83199999999999</v>
      </c>
      <c r="I101" s="20">
        <v>364.697</v>
      </c>
      <c r="J101" s="20">
        <v>480.50799999999998</v>
      </c>
      <c r="K101" s="20">
        <v>106.36799999999999</v>
      </c>
      <c r="L101" s="20">
        <v>644.91200000000003</v>
      </c>
      <c r="M101" s="20">
        <v>785.58699999999999</v>
      </c>
      <c r="N101" s="20">
        <v>252.374</v>
      </c>
      <c r="O101" s="20">
        <v>275.51600000000002</v>
      </c>
      <c r="P101" s="20">
        <v>103.583</v>
      </c>
      <c r="Q101" s="20">
        <v>193.756</v>
      </c>
      <c r="R101" s="20">
        <v>253.761</v>
      </c>
      <c r="S101" s="20">
        <v>2665.47</v>
      </c>
      <c r="T101" s="20">
        <v>2769.64</v>
      </c>
      <c r="U101" s="20">
        <v>6583.09</v>
      </c>
      <c r="V101" s="20">
        <v>13774.54</v>
      </c>
      <c r="W101" s="20">
        <v>0.19428000000000001</v>
      </c>
      <c r="X101" s="20">
        <v>9.1499999999999998E-2</v>
      </c>
      <c r="Y101" s="20">
        <v>0.53080000000000005</v>
      </c>
      <c r="Z101" s="20">
        <v>0.13600000000000001</v>
      </c>
      <c r="AA101" s="20">
        <v>1</v>
      </c>
      <c r="AB101" s="20">
        <v>0.76939999999999997</v>
      </c>
      <c r="AC101" s="20">
        <v>0.65790000000000004</v>
      </c>
      <c r="AD101" s="20">
        <v>100.45</v>
      </c>
      <c r="AE101" s="21">
        <f t="shared" si="38"/>
        <v>41425</v>
      </c>
      <c r="AF101" s="22" cm="1">
        <f t="array" ref="AF101">IF(INDEX(calc_types,1,AF$7)="INDEX",C101/C100-1,IF(INDEX(calc_types,1,AF$7)="CASH", C100/1200,C100/C101-1))</f>
        <v>3.9333493945026277E-5</v>
      </c>
      <c r="AG101" s="22" cm="1">
        <f t="array" ref="AG101">IF(INDEX(calc_types,1,AG$7)="INDEX",D101/D100-1,IF(INDEX(calc_types,1,AG$7)="CASH", D100/1200,D100/D101-1))</f>
        <v>-1.4332694370678967E-3</v>
      </c>
      <c r="AH101" s="22" cm="1">
        <f t="array" ref="AH101">IF(INDEX(calc_types,1,AH$7)="INDEX",E101/E100-1,IF(INDEX(calc_types,1,AH$7)="CASH", E100/1200,E100/E101-1))</f>
        <v>-9.9976017191385491E-3</v>
      </c>
      <c r="AI101" s="22" cm="1">
        <f t="array" ref="AI101">IF(INDEX(calc_types,1,AI$7)="INDEX",F101/F100-1,IF(INDEX(calc_types,1,AI$7)="CASH", F100/1200,F100/F101-1))</f>
        <v>-1.2016687372311541E-3</v>
      </c>
      <c r="AJ101" s="22" cm="1">
        <f t="array" ref="AJ101">IF(INDEX(calc_types,1,AJ$7)="INDEX",G101/G100-1,IF(INDEX(calc_types,1,AJ$7)="CASH", G100/1200,G100/G101-1))</f>
        <v>-8.7960789371855919E-3</v>
      </c>
      <c r="AK101" s="22" cm="1">
        <f t="array" ref="AK101">IF(INDEX(calc_types,1,AK$7)="INDEX",H101/H100-1,IF(INDEX(calc_types,1,AK$7)="CASH", H100/1200,H100/H101-1))</f>
        <v>0</v>
      </c>
      <c r="AL101" s="22" cm="1">
        <f t="array" ref="AL101">IF(INDEX(calc_types,1,AL$7)="INDEX",I101/I100-1,IF(INDEX(calc_types,1,AL$7)="CASH", I100/1200,I100/I101-1))</f>
        <v>-1.1256943151067844E-3</v>
      </c>
      <c r="AM101" s="22" cm="1">
        <f t="array" ref="AM101">IF(INDEX(calc_types,1,AM$7)="INDEX",J101/J100-1,IF(INDEX(calc_types,1,AM$7)="CASH", J100/1200,J100/J101-1))</f>
        <v>-4.8112072340011913E-3</v>
      </c>
      <c r="AN101" s="22" cm="1">
        <f t="array" ref="AN101">IF(INDEX(calc_types,1,AN$7)="INDEX",K101/K100-1,IF(INDEX(calc_types,1,AN$7)="CASH", K100/1200,K100/K101-1))</f>
        <v>-7.2337827046831116E-4</v>
      </c>
      <c r="AO101" s="22" cm="1">
        <f t="array" ref="AO101">IF(INDEX(calc_types,1,AO$7)="INDEX",L101/L100-1,IF(INDEX(calc_types,1,AO$7)="CASH", L100/1200,L100/L101-1))</f>
        <v>-2.7725160621921985E-3</v>
      </c>
      <c r="AP101" s="22" cm="1">
        <f t="array" ref="AP101">IF(INDEX(calc_types,1,AP$7)="INDEX",M101/M100-1,IF(INDEX(calc_types,1,AP$7)="CASH", M100/1200,M100/M101-1))</f>
        <v>-8.4365072052365875E-3</v>
      </c>
      <c r="AQ101" s="22" cm="1">
        <f t="array" ref="AQ101">IF(INDEX(calc_types,1,AQ$7)="INDEX",N101/N100-1,IF(INDEX(calc_types,1,AQ$7)="CASH", N100/1200,N100/N101-1))</f>
        <v>4.7174486135070914E-4</v>
      </c>
      <c r="AR101" s="22" cm="1">
        <f t="array" ref="AR101">IF(INDEX(calc_types,1,AR$7)="INDEX",O101/O100-1,IF(INDEX(calc_types,1,AR$7)="CASH", O100/1200,O100/O101-1))</f>
        <v>-2.8014043215461859E-3</v>
      </c>
      <c r="AS101" s="22" cm="1">
        <f t="array" ref="AS101">IF(INDEX(calc_types,1,AS$7)="INDEX",P101/P100-1,IF(INDEX(calc_types,1,AS$7)="CASH", P100/1200,P100/P101-1))</f>
        <v>4.827279924302097E-5</v>
      </c>
      <c r="AT101" s="22" cm="1">
        <f t="array" ref="AT101">IF(INDEX(calc_types,1,AT$7)="INDEX",Q101/Q100-1,IF(INDEX(calc_types,1,AT$7)="CASH", Q100/1200,Q100/Q101-1))</f>
        <v>-1.7544764951749059E-4</v>
      </c>
      <c r="AU101" s="22" cm="1">
        <f t="array" ref="AU101">IF(INDEX(calc_types,1,AU$7)="INDEX",R101/R100-1,IF(INDEX(calc_types,1,AU$7)="CASH", R100/1200,R100/R101-1))</f>
        <v>-2.2764803019580393E-3</v>
      </c>
      <c r="AV101" s="22" cm="1">
        <f t="array" ref="AV101">IF(INDEX(calc_types,1,AV$7)="INDEX",S101/S100-1,IF(INDEX(calc_types,1,AV$7)="CASH", S100/1200,S100/S101-1))</f>
        <v>2.2604592277147839E-2</v>
      </c>
      <c r="AW101" s="22" cm="1">
        <f t="array" ref="AW101">IF(INDEX(calc_types,1,AW$7)="INDEX",T101/T100-1,IF(INDEX(calc_types,1,AW$7)="CASH", T100/1200,T100/T101-1))</f>
        <v>2.1253687315634151E-2</v>
      </c>
      <c r="AX101" s="22" cm="1">
        <f t="array" ref="AX101">IF(INDEX(calc_types,1,AX$7)="INDEX",U101/U100-1,IF(INDEX(calc_types,1,AX$7)="CASH", U100/1200,U100/U101-1))</f>
        <v>2.3789602682376065E-2</v>
      </c>
      <c r="AY101" s="22" cm="1">
        <f t="array" ref="AY101">IF(INDEX(calc_types,1,AY$7)="INDEX",V101/V100-1,IF(INDEX(calc_types,1,AY$7)="CASH", V100/1200,V100/V101-1))</f>
        <v>-6.2276078107706967E-3</v>
      </c>
      <c r="AZ101" s="22" cm="1">
        <f t="array" ref="AZ101">IF(INDEX(calc_types,1,AZ$7)="INDEX",W101/W100-1,IF(INDEX(calc_types,1,AZ$7)="CASH", W100/1200,W100/W101-1))</f>
        <v>1.6516666666666665E-4</v>
      </c>
      <c r="BA101" s="22" cm="1">
        <f t="array" ref="BA101">IF(INDEX(calc_types,1,BA$7)="INDEX",X101/X100-1,IF(INDEX(calc_types,1,BA$7)="CASH", X100/1200,X100/X101-1))</f>
        <v>3.8250000000000001E-5</v>
      </c>
      <c r="BB101" s="22" cm="1">
        <f t="array" ref="BB101">IF(INDEX(calc_types,1,BB$7)="INDEX",Y101/Y100-1,IF(INDEX(calc_types,1,BB$7)="CASH", Y100/1200,Y100/Y101-1))</f>
        <v>4.3024999999999997E-4</v>
      </c>
      <c r="BC101" s="22" cm="1">
        <f t="array" ref="BC101">IF(INDEX(calc_types,1,BC$7)="INDEX",Z101/Z100-1,IF(INDEX(calc_types,1,BC$7)="CASH", Z100/1200,Z100/Z101-1))</f>
        <v>8.7999999999999998E-5</v>
      </c>
      <c r="BD101" s="22" cm="1">
        <f t="array" ref="BD101">IF(INDEX(calc_types,1,BD$7)="INDEX",AA101/AA100-1,IF(INDEX(calc_types,1,BD$7)="CASH", AA100/1200,AA100/AA101-1))</f>
        <v>0</v>
      </c>
      <c r="BE101" s="22" cm="1">
        <f t="array" ref="BE101">IF(INDEX(calc_types,1,BE$7)="INDEX",AB101/AB100-1,IF(INDEX(calc_types,1,BE$7)="CASH", AB100/1200,AB100/AB101-1))</f>
        <v>-1.2997140629061654E-2</v>
      </c>
      <c r="BF101" s="22" cm="1">
        <f t="array" ref="BF101">IF(INDEX(calc_types,1,BF$7)="INDEX",AC101/AC100-1,IF(INDEX(calc_types,1,BF$7)="CASH", AC100/1200,AC100/AC101-1))</f>
        <v>-2.127982976136189E-2</v>
      </c>
      <c r="BG101" s="22" cm="1">
        <f t="array" ref="BG101">IF(INDEX(calc_types,1,BG$7)="INDEX",AD101/AD100-1,IF(INDEX(calc_types,1,BG$7)="CASH", AD100/1200,AD100/AD101-1))</f>
        <v>-2.9865604778496757E-2</v>
      </c>
      <c r="BH101" s="23">
        <f t="shared" si="39"/>
        <v>-1.4954690916758181E-3</v>
      </c>
      <c r="BI101" s="23">
        <f t="shared" si="40"/>
        <v>-3.1853425219192308E-3</v>
      </c>
      <c r="BJ101" s="23">
        <f t="shared" si="41"/>
        <v>-1.2405456795778556E-2</v>
      </c>
      <c r="BK101" s="23">
        <f t="shared" si="42"/>
        <v>-3.8516652504637641E-3</v>
      </c>
      <c r="BL101" s="23">
        <f t="shared" si="43"/>
        <v>-1.2175913602737698E-2</v>
      </c>
      <c r="BM101" s="23">
        <f t="shared" si="44"/>
        <v>-7.4311302894039121E-4</v>
      </c>
      <c r="BN101" s="23">
        <f t="shared" si="45"/>
        <v>-1.9902623927236852E-3</v>
      </c>
      <c r="BO101" s="23">
        <f t="shared" si="46"/>
        <v>-6.1335850280929121E-3</v>
      </c>
      <c r="BP101" s="23">
        <f t="shared" si="47"/>
        <v>-2.0909334249493445E-3</v>
      </c>
      <c r="BQ101" s="23">
        <f t="shared" si="48"/>
        <v>-4.4602176748497575E-3</v>
      </c>
      <c r="BR101" s="23">
        <f t="shared" si="49"/>
        <v>-1.059869385320206E-2</v>
      </c>
      <c r="BS101" s="23">
        <f t="shared" si="50"/>
        <v>-2.311320960555972E-3</v>
      </c>
      <c r="BT101" s="23">
        <f t="shared" si="51"/>
        <v>-6.0924755009311594E-3</v>
      </c>
      <c r="BU101" s="23">
        <f t="shared" si="52"/>
        <v>-1.3647777477764542E-5</v>
      </c>
      <c r="BV101" s="23">
        <f t="shared" si="53"/>
        <v>-3.1450626764830585E-4</v>
      </c>
      <c r="BW101" s="23">
        <f t="shared" si="54"/>
        <v>-2.6158729578129596E-3</v>
      </c>
      <c r="BX101" s="23">
        <f t="shared" si="55"/>
        <v>1.3422659105099953E-2</v>
      </c>
      <c r="BY101" s="23">
        <f t="shared" si="56"/>
        <v>1.8038995715837253E-2</v>
      </c>
      <c r="BZ101" s="23">
        <f t="shared" si="57"/>
        <v>2.0852677460079069E-2</v>
      </c>
      <c r="CA101" s="23">
        <f t="shared" si="58"/>
        <v>-1.2645169522137144E-2</v>
      </c>
      <c r="CB101" s="23">
        <f t="shared" si="59"/>
        <v>-1.3989620486111101E-3</v>
      </c>
      <c r="CC101" s="23">
        <f t="shared" si="60"/>
        <v>-7.2631527777777729E-4</v>
      </c>
      <c r="CD101" s="23">
        <f t="shared" si="61"/>
        <v>-1.1111951388888888E-3</v>
      </c>
      <c r="CE101" s="23">
        <f t="shared" si="62"/>
        <v>1.3754583333333331E-4</v>
      </c>
      <c r="CF101" s="23">
        <f t="shared" si="63"/>
        <v>0</v>
      </c>
      <c r="CG101" s="23">
        <f t="shared" si="64"/>
        <v>-1.3246140498608044E-2</v>
      </c>
      <c r="CH101" s="23">
        <f t="shared" si="65"/>
        <v>-2.0462203856744646E-2</v>
      </c>
      <c r="CI101" s="23">
        <f t="shared" si="66"/>
        <v>-2.91463897610231E-2</v>
      </c>
    </row>
    <row r="102" spans="1:87" x14ac:dyDescent="0.2">
      <c r="A102" s="20">
        <v>93</v>
      </c>
      <c r="B102" s="21">
        <v>41455</v>
      </c>
      <c r="C102" s="20">
        <v>203.41399999999999</v>
      </c>
      <c r="D102" s="20">
        <v>1134.825</v>
      </c>
      <c r="E102" s="20">
        <v>1854.346</v>
      </c>
      <c r="F102" s="20">
        <v>1565.289</v>
      </c>
      <c r="G102" s="20">
        <v>1889.4680000000001</v>
      </c>
      <c r="H102" s="20">
        <v>143.84299999999999</v>
      </c>
      <c r="I102" s="20">
        <v>364.089</v>
      </c>
      <c r="J102" s="20">
        <v>477.49700000000001</v>
      </c>
      <c r="K102" s="20">
        <v>106.434</v>
      </c>
      <c r="L102" s="20">
        <v>644.40800000000002</v>
      </c>
      <c r="M102" s="20">
        <v>777.98800000000006</v>
      </c>
      <c r="N102" s="20">
        <v>250.255</v>
      </c>
      <c r="O102" s="20">
        <v>270.12</v>
      </c>
      <c r="P102" s="20">
        <v>103.596</v>
      </c>
      <c r="Q102" s="20">
        <v>193.84</v>
      </c>
      <c r="R102" s="20">
        <v>254.40199999999999</v>
      </c>
      <c r="S102" s="20">
        <v>2628.41</v>
      </c>
      <c r="T102" s="20">
        <v>2602.59</v>
      </c>
      <c r="U102" s="20">
        <v>6215.47</v>
      </c>
      <c r="V102" s="20">
        <v>13677.32</v>
      </c>
      <c r="W102" s="20">
        <v>0.19464999999999999</v>
      </c>
      <c r="X102" s="20">
        <v>0.12970000000000001</v>
      </c>
      <c r="Y102" s="20">
        <v>0.52529999999999999</v>
      </c>
      <c r="Z102" s="20">
        <v>0.1394</v>
      </c>
      <c r="AA102" s="20">
        <v>1</v>
      </c>
      <c r="AB102" s="20">
        <v>0.76870000000000005</v>
      </c>
      <c r="AC102" s="20">
        <v>0.65739999999999998</v>
      </c>
      <c r="AD102" s="20">
        <v>99.14</v>
      </c>
      <c r="AE102" s="21">
        <f t="shared" si="38"/>
        <v>41455</v>
      </c>
      <c r="AF102" s="22" cm="1">
        <f t="array" ref="AF102">IF(INDEX(calc_types,1,AF$7)="INDEX",C102/C101-1,IF(INDEX(calc_types,1,AF$7)="CASH", C101/1200,C101/C102-1))</f>
        <v>8.3580387124637667E-5</v>
      </c>
      <c r="AG102" s="22" cm="1">
        <f t="array" ref="AG102">IF(INDEX(calc_types,1,AG$7)="INDEX",D102/D101-1,IF(INDEX(calc_types,1,AG$7)="CASH", D101/1200,D101/D102-1))</f>
        <v>-7.0885763849148908E-4</v>
      </c>
      <c r="AH102" s="22" cm="1">
        <f t="array" ref="AH102">IF(INDEX(calc_types,1,AH$7)="INDEX",E102/E101-1,IF(INDEX(calc_types,1,AH$7)="CASH", E101/1200,E101/E102-1))</f>
        <v>-8.3546839546537743E-3</v>
      </c>
      <c r="AI102" s="22" cm="1">
        <f t="array" ref="AI102">IF(INDEX(calc_types,1,AI$7)="INDEX",F102/F101-1,IF(INDEX(calc_types,1,AI$7)="CASH", F101/1200,F101/F102-1))</f>
        <v>-4.1132390946674313E-3</v>
      </c>
      <c r="AJ102" s="22" cm="1">
        <f t="array" ref="AJ102">IF(INDEX(calc_types,1,AJ$7)="INDEX",G102/G101-1,IF(INDEX(calc_types,1,AJ$7)="CASH", G101/1200,G101/G102-1))</f>
        <v>-1.6517272268752659E-2</v>
      </c>
      <c r="AK102" s="22" cm="1">
        <f t="array" ref="AK102">IF(INDEX(calc_types,1,AK$7)="INDEX",H102/H101-1,IF(INDEX(calc_types,1,AK$7)="CASH", H101/1200,H101/H102-1))</f>
        <v>7.647811335442789E-5</v>
      </c>
      <c r="AL102" s="22" cm="1">
        <f t="array" ref="AL102">IF(INDEX(calc_types,1,AL$7)="INDEX",I102/I101-1,IF(INDEX(calc_types,1,AL$7)="CASH", I101/1200,I101/I102-1))</f>
        <v>-1.6671373770554831E-3</v>
      </c>
      <c r="AM102" s="22" cm="1">
        <f t="array" ref="AM102">IF(INDEX(calc_types,1,AM$7)="INDEX",J102/J101-1,IF(INDEX(calc_types,1,AM$7)="CASH", J101/1200,J101/J102-1))</f>
        <v>-6.2662848485351974E-3</v>
      </c>
      <c r="AN102" s="22" cm="1">
        <f t="array" ref="AN102">IF(INDEX(calc_types,1,AN$7)="INDEX",K102/K101-1,IF(INDEX(calc_types,1,AN$7)="CASH", K101/1200,K101/K102-1))</f>
        <v>6.2048736462094745E-4</v>
      </c>
      <c r="AO102" s="22" cm="1">
        <f t="array" ref="AO102">IF(INDEX(calc_types,1,AO$7)="INDEX",L102/L101-1,IF(INDEX(calc_types,1,AO$7)="CASH", L101/1200,L101/L102-1))</f>
        <v>-7.8150197236215302E-4</v>
      </c>
      <c r="AP102" s="22" cm="1">
        <f t="array" ref="AP102">IF(INDEX(calc_types,1,AP$7)="INDEX",M102/M101-1,IF(INDEX(calc_types,1,AP$7)="CASH", M101/1200,M101/M102-1))</f>
        <v>-9.6730215749496473E-3</v>
      </c>
      <c r="AQ102" s="22" cm="1">
        <f t="array" ref="AQ102">IF(INDEX(calc_types,1,AQ$7)="INDEX",N102/N101-1,IF(INDEX(calc_types,1,AQ$7)="CASH", N101/1200,N101/N102-1))</f>
        <v>-8.3962690292977982E-3</v>
      </c>
      <c r="AR102" s="22" cm="1">
        <f t="array" ref="AR102">IF(INDEX(calc_types,1,AR$7)="INDEX",O102/O101-1,IF(INDEX(calc_types,1,AR$7)="CASH", O101/1200,O101/O102-1))</f>
        <v>-1.9585069469649774E-2</v>
      </c>
      <c r="AS102" s="22" cm="1">
        <f t="array" ref="AS102">IF(INDEX(calc_types,1,AS$7)="INDEX",P102/P101-1,IF(INDEX(calc_types,1,AS$7)="CASH", P101/1200,P101/P102-1))</f>
        <v>1.2550321964033273E-4</v>
      </c>
      <c r="AT102" s="22" cm="1">
        <f t="array" ref="AT102">IF(INDEX(calc_types,1,AT$7)="INDEX",Q102/Q101-1,IF(INDEX(calc_types,1,AT$7)="CASH", Q101/1200,Q101/Q102-1))</f>
        <v>4.335349614978945E-4</v>
      </c>
      <c r="AU102" s="22" cm="1">
        <f t="array" ref="AU102">IF(INDEX(calc_types,1,AU$7)="INDEX",R102/R101-1,IF(INDEX(calc_types,1,AU$7)="CASH", R101/1200,R101/R102-1))</f>
        <v>2.5259988729551264E-3</v>
      </c>
      <c r="AV102" s="22" cm="1">
        <f t="array" ref="AV102">IF(INDEX(calc_types,1,AV$7)="INDEX",S102/S101-1,IF(INDEX(calc_types,1,AV$7)="CASH", S101/1200,S101/S102-1))</f>
        <v>-1.3903739303012252E-2</v>
      </c>
      <c r="AW102" s="22" cm="1">
        <f t="array" ref="AW102">IF(INDEX(calc_types,1,AW$7)="INDEX",T102/T101-1,IF(INDEX(calc_types,1,AW$7)="CASH", T101/1200,T101/T102-1))</f>
        <v>-6.0314697939082285E-2</v>
      </c>
      <c r="AX102" s="22" cm="1">
        <f t="array" ref="AX102">IF(INDEX(calc_types,1,AX$7)="INDEX",U102/U101-1,IF(INDEX(calc_types,1,AX$7)="CASH", U101/1200,U101/U102-1))</f>
        <v>-5.584307673144373E-2</v>
      </c>
      <c r="AY102" s="22" cm="1">
        <f t="array" ref="AY102">IF(INDEX(calc_types,1,AY$7)="INDEX",V102/V101-1,IF(INDEX(calc_types,1,AY$7)="CASH", V101/1200,V101/V102-1))</f>
        <v>-7.0579489405817597E-3</v>
      </c>
      <c r="AZ102" s="22" cm="1">
        <f t="array" ref="AZ102">IF(INDEX(calc_types,1,AZ$7)="INDEX",W102/W101-1,IF(INDEX(calc_types,1,AZ$7)="CASH", W101/1200,W101/W102-1))</f>
        <v>1.6190000000000001E-4</v>
      </c>
      <c r="BA102" s="22" cm="1">
        <f t="array" ref="BA102">IF(INDEX(calc_types,1,BA$7)="INDEX",X102/X101-1,IF(INDEX(calc_types,1,BA$7)="CASH", X101/1200,X101/X102-1))</f>
        <v>7.6249999999999997E-5</v>
      </c>
      <c r="BB102" s="22" cm="1">
        <f t="array" ref="BB102">IF(INDEX(calc_types,1,BB$7)="INDEX",Y102/Y101-1,IF(INDEX(calc_types,1,BB$7)="CASH", Y101/1200,Y101/Y102-1))</f>
        <v>4.4233333333333337E-4</v>
      </c>
      <c r="BC102" s="22" cm="1">
        <f t="array" ref="BC102">IF(INDEX(calc_types,1,BC$7)="INDEX",Z102/Z101-1,IF(INDEX(calc_types,1,BC$7)="CASH", Z101/1200,Z101/Z102-1))</f>
        <v>1.1333333333333334E-4</v>
      </c>
      <c r="BD102" s="22" cm="1">
        <f t="array" ref="BD102">IF(INDEX(calc_types,1,BD$7)="INDEX",AA102/AA101-1,IF(INDEX(calc_types,1,BD$7)="CASH", AA101/1200,AA101/AA102-1))</f>
        <v>0</v>
      </c>
      <c r="BE102" s="22" cm="1">
        <f t="array" ref="BE102">IF(INDEX(calc_types,1,BE$7)="INDEX",AB102/AB101-1,IF(INDEX(calc_types,1,BE$7)="CASH", AB101/1200,AB101/AB102-1))</f>
        <v>9.1062833355004535E-4</v>
      </c>
      <c r="BF102" s="22" cm="1">
        <f t="array" ref="BF102">IF(INDEX(calc_types,1,BF$7)="INDEX",AC102/AC101-1,IF(INDEX(calc_types,1,BF$7)="CASH", AC101/1200,AC101/AC102-1))</f>
        <v>7.6057195010648115E-4</v>
      </c>
      <c r="BG102" s="22" cm="1">
        <f t="array" ref="BG102">IF(INDEX(calc_types,1,BG$7)="INDEX",AD102/AD101-1,IF(INDEX(calc_types,1,BG$7)="CASH", AD101/1200,AD101/AD102-1))</f>
        <v>1.3213637280613311E-2</v>
      </c>
      <c r="BH102" s="23">
        <f t="shared" si="39"/>
        <v>-1.4512221984962067E-3</v>
      </c>
      <c r="BI102" s="23">
        <f t="shared" si="40"/>
        <v>-2.4609307233428232E-3</v>
      </c>
      <c r="BJ102" s="23">
        <f t="shared" si="41"/>
        <v>-1.0762539031293782E-2</v>
      </c>
      <c r="BK102" s="23">
        <f t="shared" si="42"/>
        <v>-6.7632356079000413E-3</v>
      </c>
      <c r="BL102" s="23">
        <f t="shared" si="43"/>
        <v>-1.9897106934304763E-2</v>
      </c>
      <c r="BM102" s="23">
        <f t="shared" si="44"/>
        <v>-6.6663491558596332E-4</v>
      </c>
      <c r="BN102" s="23">
        <f t="shared" si="45"/>
        <v>-2.5317054546723839E-3</v>
      </c>
      <c r="BO102" s="23">
        <f t="shared" si="46"/>
        <v>-7.5886626426269182E-3</v>
      </c>
      <c r="BP102" s="23">
        <f t="shared" si="47"/>
        <v>-7.470677898600861E-4</v>
      </c>
      <c r="BQ102" s="23">
        <f t="shared" si="48"/>
        <v>-2.469203585019712E-3</v>
      </c>
      <c r="BR102" s="23">
        <f t="shared" si="49"/>
        <v>-1.183520822291512E-2</v>
      </c>
      <c r="BS102" s="23">
        <f t="shared" si="50"/>
        <v>-1.1179334851204479E-2</v>
      </c>
      <c r="BT102" s="23">
        <f t="shared" si="51"/>
        <v>-2.2876140649034746E-2</v>
      </c>
      <c r="BU102" s="23">
        <f t="shared" si="52"/>
        <v>6.3582642919547219E-5</v>
      </c>
      <c r="BV102" s="23">
        <f t="shared" si="53"/>
        <v>2.9447634336707924E-4</v>
      </c>
      <c r="BW102" s="23">
        <f t="shared" si="54"/>
        <v>2.1866062171002061E-3</v>
      </c>
      <c r="BX102" s="23">
        <f t="shared" si="55"/>
        <v>-2.3085672475060139E-2</v>
      </c>
      <c r="BY102" s="23">
        <f t="shared" si="56"/>
        <v>-6.3529389538879183E-2</v>
      </c>
      <c r="BZ102" s="23">
        <f t="shared" si="57"/>
        <v>-5.8780001953740731E-2</v>
      </c>
      <c r="CA102" s="23">
        <f t="shared" si="58"/>
        <v>-1.3475510651948207E-2</v>
      </c>
      <c r="CB102" s="23">
        <f t="shared" si="59"/>
        <v>-1.4022287152777768E-3</v>
      </c>
      <c r="CC102" s="23">
        <f t="shared" si="60"/>
        <v>-6.8831527777777723E-4</v>
      </c>
      <c r="CD102" s="23">
        <f t="shared" si="61"/>
        <v>-1.0991118055555555E-3</v>
      </c>
      <c r="CE102" s="23">
        <f t="shared" si="62"/>
        <v>1.6287916666666663E-4</v>
      </c>
      <c r="CF102" s="23">
        <f t="shared" si="63"/>
        <v>0</v>
      </c>
      <c r="CG102" s="23">
        <f t="shared" si="64"/>
        <v>6.6162846400365564E-4</v>
      </c>
      <c r="CH102" s="23">
        <f t="shared" si="65"/>
        <v>1.5781978547237258E-3</v>
      </c>
      <c r="CI102" s="23">
        <f t="shared" si="66"/>
        <v>1.3932852298086967E-2</v>
      </c>
    </row>
    <row r="103" spans="1:87" x14ac:dyDescent="0.2">
      <c r="A103" s="20">
        <v>94</v>
      </c>
      <c r="B103" s="21">
        <v>41486</v>
      </c>
      <c r="C103" s="20">
        <v>203.47800000000001</v>
      </c>
      <c r="D103" s="20">
        <v>1136.6289999999999</v>
      </c>
      <c r="E103" s="20">
        <v>1860.413</v>
      </c>
      <c r="F103" s="20">
        <v>1571.8440000000001</v>
      </c>
      <c r="G103" s="20">
        <v>1905.568</v>
      </c>
      <c r="H103" s="20">
        <v>143.858</v>
      </c>
      <c r="I103" s="20">
        <v>364.416</v>
      </c>
      <c r="J103" s="20">
        <v>479.06200000000001</v>
      </c>
      <c r="K103" s="20">
        <v>106.477</v>
      </c>
      <c r="L103" s="20">
        <v>645.91600000000005</v>
      </c>
      <c r="M103" s="20">
        <v>784.07799999999997</v>
      </c>
      <c r="N103" s="20">
        <v>252.74</v>
      </c>
      <c r="O103" s="20">
        <v>274.35599999999999</v>
      </c>
      <c r="P103" s="20">
        <v>103.605</v>
      </c>
      <c r="Q103" s="20">
        <v>193.91</v>
      </c>
      <c r="R103" s="20">
        <v>254.571</v>
      </c>
      <c r="S103" s="20">
        <v>2761.04</v>
      </c>
      <c r="T103" s="20">
        <v>2768.15</v>
      </c>
      <c r="U103" s="20">
        <v>6621.06</v>
      </c>
      <c r="V103" s="20">
        <v>13668.32</v>
      </c>
      <c r="W103" s="20">
        <v>0.18673000000000001</v>
      </c>
      <c r="X103" s="20">
        <v>0.1507</v>
      </c>
      <c r="Y103" s="20">
        <v>0.52949999999999997</v>
      </c>
      <c r="Z103" s="20">
        <v>8.0399999999999999E-2</v>
      </c>
      <c r="AA103" s="20">
        <v>1</v>
      </c>
      <c r="AB103" s="20">
        <v>0.75170000000000003</v>
      </c>
      <c r="AC103" s="20">
        <v>0.65759999999999996</v>
      </c>
      <c r="AD103" s="20">
        <v>97.88</v>
      </c>
      <c r="AE103" s="21">
        <f t="shared" si="38"/>
        <v>41486</v>
      </c>
      <c r="AF103" s="22" cm="1">
        <f t="array" ref="AF103">IF(INDEX(calc_types,1,AF$7)="INDEX",C103/C102-1,IF(INDEX(calc_types,1,AF$7)="CASH", C102/1200,C102/C103-1))</f>
        <v>3.1462927822079045E-4</v>
      </c>
      <c r="AG103" s="22" cm="1">
        <f t="array" ref="AG103">IF(INDEX(calc_types,1,AG$7)="INDEX",D103/D102-1,IF(INDEX(calc_types,1,AG$7)="CASH", D102/1200,D102/D103-1))</f>
        <v>1.5896724164516929E-3</v>
      </c>
      <c r="AH103" s="22" cm="1">
        <f t="array" ref="AH103">IF(INDEX(calc_types,1,AH$7)="INDEX",E103/E102-1,IF(INDEX(calc_types,1,AH$7)="CASH", E102/1200,E102/E103-1))</f>
        <v>3.2717734446539026E-3</v>
      </c>
      <c r="AI103" s="22" cm="1">
        <f t="array" ref="AI103">IF(INDEX(calc_types,1,AI$7)="INDEX",F103/F102-1,IF(INDEX(calc_types,1,AI$7)="CASH", F102/1200,F102/F103-1))</f>
        <v>4.1877250782442754E-3</v>
      </c>
      <c r="AJ103" s="22" cm="1">
        <f t="array" ref="AJ103">IF(INDEX(calc_types,1,AJ$7)="INDEX",G103/G102-1,IF(INDEX(calc_types,1,AJ$7)="CASH", G102/1200,G102/G103-1))</f>
        <v>8.5209169988589295E-3</v>
      </c>
      <c r="AK103" s="22" cm="1">
        <f t="array" ref="AK103">IF(INDEX(calc_types,1,AK$7)="INDEX",H103/H102-1,IF(INDEX(calc_types,1,AK$7)="CASH", H102/1200,H102/H103-1))</f>
        <v>1.0428036122722695E-4</v>
      </c>
      <c r="AL103" s="22" cm="1">
        <f t="array" ref="AL103">IF(INDEX(calc_types,1,AL$7)="INDEX",I103/I102-1,IF(INDEX(calc_types,1,AL$7)="CASH", I102/1200,I102/I103-1))</f>
        <v>8.9813205013067332E-4</v>
      </c>
      <c r="AM103" s="22" cm="1">
        <f t="array" ref="AM103">IF(INDEX(calc_types,1,AM$7)="INDEX",J103/J102-1,IF(INDEX(calc_types,1,AM$7)="CASH", J102/1200,J102/J103-1))</f>
        <v>3.277507502664978E-3</v>
      </c>
      <c r="AN103" s="22" cm="1">
        <f t="array" ref="AN103">IF(INDEX(calc_types,1,AN$7)="INDEX",K103/K102-1,IF(INDEX(calc_types,1,AN$7)="CASH", K102/1200,K102/K103-1))</f>
        <v>4.0400623860792351E-4</v>
      </c>
      <c r="AO103" s="22" cm="1">
        <f t="array" ref="AO103">IF(INDEX(calc_types,1,AO$7)="INDEX",L103/L102-1,IF(INDEX(calc_types,1,AO$7)="CASH", L102/1200,L102/L103-1))</f>
        <v>2.3401323385185968E-3</v>
      </c>
      <c r="AP103" s="22" cm="1">
        <f t="array" ref="AP103">IF(INDEX(calc_types,1,AP$7)="INDEX",M103/M102-1,IF(INDEX(calc_types,1,AP$7)="CASH", M102/1200,M102/M103-1))</f>
        <v>7.827884234718141E-3</v>
      </c>
      <c r="AQ103" s="22" cm="1">
        <f t="array" ref="AQ103">IF(INDEX(calc_types,1,AQ$7)="INDEX",N103/N102-1,IF(INDEX(calc_types,1,AQ$7)="CASH", N102/1200,N102/N103-1))</f>
        <v>9.9298715310383034E-3</v>
      </c>
      <c r="AR103" s="22" cm="1">
        <f t="array" ref="AR103">IF(INDEX(calc_types,1,AR$7)="INDEX",O103/O102-1,IF(INDEX(calc_types,1,AR$7)="CASH", O102/1200,O102/O103-1))</f>
        <v>1.5681919147045642E-2</v>
      </c>
      <c r="AS103" s="22" cm="1">
        <f t="array" ref="AS103">IF(INDEX(calc_types,1,AS$7)="INDEX",P103/P102-1,IF(INDEX(calc_types,1,AS$7)="CASH", P102/1200,P102/P103-1))</f>
        <v>8.6875941156083769E-5</v>
      </c>
      <c r="AT103" s="22" cm="1">
        <f t="array" ref="AT103">IF(INDEX(calc_types,1,AT$7)="INDEX",Q103/Q102-1,IF(INDEX(calc_types,1,AT$7)="CASH", Q102/1200,Q102/Q103-1))</f>
        <v>3.611225753197278E-4</v>
      </c>
      <c r="AU103" s="22" cm="1">
        <f t="array" ref="AU103">IF(INDEX(calc_types,1,AU$7)="INDEX",R103/R102-1,IF(INDEX(calc_types,1,AU$7)="CASH", R102/1200,R102/R103-1))</f>
        <v>6.6430295359309888E-4</v>
      </c>
      <c r="AV103" s="22" cm="1">
        <f t="array" ref="AV103">IF(INDEX(calc_types,1,AV$7)="INDEX",S103/S102-1,IF(INDEX(calc_types,1,AV$7)="CASH", S102/1200,S102/S103-1))</f>
        <v>5.0460164129644935E-2</v>
      </c>
      <c r="AW103" s="22" cm="1">
        <f t="array" ref="AW103">IF(INDEX(calc_types,1,AW$7)="INDEX",T103/T102-1,IF(INDEX(calc_types,1,AW$7)="CASH", T102/1200,T102/T103-1))</f>
        <v>6.3613554190248944E-2</v>
      </c>
      <c r="AX103" s="22" cm="1">
        <f t="array" ref="AX103">IF(INDEX(calc_types,1,AX$7)="INDEX",U103/U102-1,IF(INDEX(calc_types,1,AX$7)="CASH", U102/1200,U102/U103-1))</f>
        <v>6.5254920384138382E-2</v>
      </c>
      <c r="AY103" s="22" cm="1">
        <f t="array" ref="AY103">IF(INDEX(calc_types,1,AY$7)="INDEX",V103/V102-1,IF(INDEX(calc_types,1,AY$7)="CASH", V102/1200,V102/V103-1))</f>
        <v>-6.5802364790767953E-4</v>
      </c>
      <c r="AZ103" s="22" cm="1">
        <f t="array" ref="AZ103">IF(INDEX(calc_types,1,AZ$7)="INDEX",W103/W102-1,IF(INDEX(calc_types,1,AZ$7)="CASH", W102/1200,W102/W103-1))</f>
        <v>1.6220833333333332E-4</v>
      </c>
      <c r="BA103" s="22" cm="1">
        <f t="array" ref="BA103">IF(INDEX(calc_types,1,BA$7)="INDEX",X103/X102-1,IF(INDEX(calc_types,1,BA$7)="CASH", X102/1200,X102/X103-1))</f>
        <v>1.0808333333333334E-4</v>
      </c>
      <c r="BB103" s="22" cm="1">
        <f t="array" ref="BB103">IF(INDEX(calc_types,1,BB$7)="INDEX",Y103/Y102-1,IF(INDEX(calc_types,1,BB$7)="CASH", Y102/1200,Y102/Y103-1))</f>
        <v>4.3774999999999999E-4</v>
      </c>
      <c r="BC103" s="22" cm="1">
        <f t="array" ref="BC103">IF(INDEX(calc_types,1,BC$7)="INDEX",Z103/Z102-1,IF(INDEX(calc_types,1,BC$7)="CASH", Z102/1200,Z102/Z103-1))</f>
        <v>1.1616666666666667E-4</v>
      </c>
      <c r="BD103" s="22" cm="1">
        <f t="array" ref="BD103">IF(INDEX(calc_types,1,BD$7)="INDEX",AA103/AA102-1,IF(INDEX(calc_types,1,BD$7)="CASH", AA102/1200,AA102/AA103-1))</f>
        <v>0</v>
      </c>
      <c r="BE103" s="22" cm="1">
        <f t="array" ref="BE103">IF(INDEX(calc_types,1,BE$7)="INDEX",AB103/AB102-1,IF(INDEX(calc_types,1,BE$7)="CASH", AB102/1200,AB102/AB103-1))</f>
        <v>2.2615405081814588E-2</v>
      </c>
      <c r="BF103" s="22" cm="1">
        <f t="array" ref="BF103">IF(INDEX(calc_types,1,BF$7)="INDEX",AC103/AC102-1,IF(INDEX(calc_types,1,BF$7)="CASH", AC102/1200,AC102/AC103-1))</f>
        <v>-3.0413625304137604E-4</v>
      </c>
      <c r="BG103" s="22" cm="1">
        <f t="array" ref="BG103">IF(INDEX(calc_types,1,BG$7)="INDEX",AD103/AD102-1,IF(INDEX(calc_types,1,BG$7)="CASH", AD102/1200,AD102/AD103-1))</f>
        <v>1.2872905598692252E-2</v>
      </c>
      <c r="BH103" s="23">
        <f t="shared" si="39"/>
        <v>-1.2201733074000539E-3</v>
      </c>
      <c r="BI103" s="23">
        <f t="shared" si="40"/>
        <v>-1.6240066839964123E-4</v>
      </c>
      <c r="BJ103" s="23">
        <f t="shared" si="41"/>
        <v>8.6391836801389581E-4</v>
      </c>
      <c r="BK103" s="23">
        <f t="shared" si="42"/>
        <v>1.5377285650116654E-3</v>
      </c>
      <c r="BL103" s="23">
        <f t="shared" si="43"/>
        <v>5.1410823333068231E-3</v>
      </c>
      <c r="BM103" s="23">
        <f t="shared" si="44"/>
        <v>-6.3883266771316426E-4</v>
      </c>
      <c r="BN103" s="23">
        <f t="shared" si="45"/>
        <v>3.3563972513772655E-5</v>
      </c>
      <c r="BO103" s="23">
        <f t="shared" si="46"/>
        <v>1.9551297085732573E-3</v>
      </c>
      <c r="BP103" s="23">
        <f t="shared" si="47"/>
        <v>-9.6354891587311004E-4</v>
      </c>
      <c r="BQ103" s="23">
        <f t="shared" si="48"/>
        <v>6.5243072586103758E-4</v>
      </c>
      <c r="BR103" s="23">
        <f t="shared" si="49"/>
        <v>5.6656975867526689E-3</v>
      </c>
      <c r="BS103" s="23">
        <f t="shared" si="50"/>
        <v>7.1468057091316223E-3</v>
      </c>
      <c r="BT103" s="23">
        <f t="shared" si="51"/>
        <v>1.2390847967660669E-2</v>
      </c>
      <c r="BU103" s="23">
        <f t="shared" si="52"/>
        <v>2.4955364435298258E-5</v>
      </c>
      <c r="BV103" s="23">
        <f t="shared" si="53"/>
        <v>2.2206395718891251E-4</v>
      </c>
      <c r="BW103" s="23">
        <f t="shared" si="54"/>
        <v>3.2491029773817854E-4</v>
      </c>
      <c r="BX103" s="23">
        <f t="shared" si="55"/>
        <v>4.1278230957597049E-2</v>
      </c>
      <c r="BY103" s="23">
        <f t="shared" si="56"/>
        <v>6.0398862590452046E-2</v>
      </c>
      <c r="BZ103" s="23">
        <f t="shared" si="57"/>
        <v>6.2317995161841382E-2</v>
      </c>
      <c r="CA103" s="23">
        <f t="shared" si="58"/>
        <v>-7.0755853592741258E-3</v>
      </c>
      <c r="CB103" s="23">
        <f t="shared" si="59"/>
        <v>-1.4019203819444436E-3</v>
      </c>
      <c r="CC103" s="23">
        <f t="shared" si="60"/>
        <v>-6.5648194444444398E-4</v>
      </c>
      <c r="CD103" s="23">
        <f t="shared" si="61"/>
        <v>-1.1036951388888889E-3</v>
      </c>
      <c r="CE103" s="23">
        <f t="shared" si="62"/>
        <v>1.6571249999999997E-4</v>
      </c>
      <c r="CF103" s="23">
        <f t="shared" si="63"/>
        <v>0</v>
      </c>
      <c r="CG103" s="23">
        <f t="shared" si="64"/>
        <v>2.2366405212268198E-2</v>
      </c>
      <c r="CH103" s="23">
        <f t="shared" si="65"/>
        <v>5.1348965157586857E-4</v>
      </c>
      <c r="CI103" s="23">
        <f t="shared" si="66"/>
        <v>1.3592120616165909E-2</v>
      </c>
    </row>
    <row r="104" spans="1:87" x14ac:dyDescent="0.2">
      <c r="A104" s="20">
        <v>95</v>
      </c>
      <c r="B104" s="21">
        <v>41517</v>
      </c>
      <c r="C104" s="20">
        <v>203.49299999999999</v>
      </c>
      <c r="D104" s="20">
        <v>1135.5940000000001</v>
      </c>
      <c r="E104" s="20">
        <v>1850.44</v>
      </c>
      <c r="F104" s="20">
        <v>1572.11</v>
      </c>
      <c r="G104" s="20">
        <v>1899.0609999999999</v>
      </c>
      <c r="H104" s="20">
        <v>143.84299999999999</v>
      </c>
      <c r="I104" s="20">
        <v>364.07100000000003</v>
      </c>
      <c r="J104" s="20">
        <v>476.88299999999998</v>
      </c>
      <c r="K104" s="20">
        <v>106.498</v>
      </c>
      <c r="L104" s="20">
        <v>644.91600000000005</v>
      </c>
      <c r="M104" s="20">
        <v>777.31399999999996</v>
      </c>
      <c r="N104" s="20">
        <v>252.71100000000001</v>
      </c>
      <c r="O104" s="20">
        <v>273.642</v>
      </c>
      <c r="P104" s="20">
        <v>103.61199999999999</v>
      </c>
      <c r="Q104" s="20">
        <v>193.94300000000001</v>
      </c>
      <c r="R104" s="20">
        <v>254.84</v>
      </c>
      <c r="S104" s="20">
        <v>2679.14</v>
      </c>
      <c r="T104" s="20">
        <v>2721.37</v>
      </c>
      <c r="U104" s="20">
        <v>6412.93</v>
      </c>
      <c r="V104" s="20">
        <v>13388.86</v>
      </c>
      <c r="W104" s="20">
        <v>0.18206</v>
      </c>
      <c r="X104" s="20">
        <v>0.14460000000000001</v>
      </c>
      <c r="Y104" s="20">
        <v>0.55049999999999999</v>
      </c>
      <c r="Z104" s="20">
        <v>9.8599999999999993E-2</v>
      </c>
      <c r="AA104" s="20">
        <v>1</v>
      </c>
      <c r="AB104" s="20">
        <v>0.75639999999999996</v>
      </c>
      <c r="AC104" s="20">
        <v>0.64510000000000001</v>
      </c>
      <c r="AD104" s="20">
        <v>98.17</v>
      </c>
      <c r="AE104" s="21">
        <f t="shared" si="38"/>
        <v>41517</v>
      </c>
      <c r="AF104" s="22" cm="1">
        <f t="array" ref="AF104">IF(INDEX(calc_types,1,AF$7)="INDEX",C104/C103-1,IF(INDEX(calc_types,1,AF$7)="CASH", C103/1200,C103/C104-1))</f>
        <v>7.3718043228199193E-5</v>
      </c>
      <c r="AG104" s="22" cm="1">
        <f t="array" ref="AG104">IF(INDEX(calc_types,1,AG$7)="INDEX",D104/D103-1,IF(INDEX(calc_types,1,AG$7)="CASH", D103/1200,D103/D104-1))</f>
        <v>-9.1058735963966964E-4</v>
      </c>
      <c r="AH104" s="22" cm="1">
        <f t="array" ref="AH104">IF(INDEX(calc_types,1,AH$7)="INDEX",E104/E103-1,IF(INDEX(calc_types,1,AH$7)="CASH", E103/1200,E103/E104-1))</f>
        <v>-5.3606376648626108E-3</v>
      </c>
      <c r="AI104" s="22" cm="1">
        <f t="array" ref="AI104">IF(INDEX(calc_types,1,AI$7)="INDEX",F104/F103-1,IF(INDEX(calc_types,1,AI$7)="CASH", F103/1200,F103/F104-1))</f>
        <v>1.6922798954599472E-4</v>
      </c>
      <c r="AJ104" s="22" cm="1">
        <f t="array" ref="AJ104">IF(INDEX(calc_types,1,AJ$7)="INDEX",G104/G103-1,IF(INDEX(calc_types,1,AJ$7)="CASH", G103/1200,G103/G104-1))</f>
        <v>-3.4147298863121955E-3</v>
      </c>
      <c r="AK104" s="22" cm="1">
        <f t="array" ref="AK104">IF(INDEX(calc_types,1,AK$7)="INDEX",H104/H103-1,IF(INDEX(calc_types,1,AK$7)="CASH", H103/1200,H103/H104-1))</f>
        <v>-1.0426948796737889E-4</v>
      </c>
      <c r="AL104" s="22" cm="1">
        <f t="array" ref="AL104">IF(INDEX(calc_types,1,AL$7)="INDEX",I104/I103-1,IF(INDEX(calc_types,1,AL$7)="CASH", I103/1200,I103/I104-1))</f>
        <v>-9.467202318228507E-4</v>
      </c>
      <c r="AM104" s="22" cm="1">
        <f t="array" ref="AM104">IF(INDEX(calc_types,1,AM$7)="INDEX",J104/J103-1,IF(INDEX(calc_types,1,AM$7)="CASH", J103/1200,J103/J104-1))</f>
        <v>-4.5484718053195872E-3</v>
      </c>
      <c r="AN104" s="22" cm="1">
        <f t="array" ref="AN104">IF(INDEX(calc_types,1,AN$7)="INDEX",K104/K103-1,IF(INDEX(calc_types,1,AN$7)="CASH", K103/1200,K103/K104-1))</f>
        <v>1.9722569193336703E-4</v>
      </c>
      <c r="AO104" s="22" cm="1">
        <f t="array" ref="AO104">IF(INDEX(calc_types,1,AO$7)="INDEX",L104/L103-1,IF(INDEX(calc_types,1,AO$7)="CASH", L103/1200,L103/L104-1))</f>
        <v>-1.5481889285913208E-3</v>
      </c>
      <c r="AP104" s="22" cm="1">
        <f t="array" ref="AP104">IF(INDEX(calc_types,1,AP$7)="INDEX",M104/M103-1,IF(INDEX(calc_types,1,AP$7)="CASH", M103/1200,M103/M104-1))</f>
        <v>-8.626692752506826E-3</v>
      </c>
      <c r="AQ104" s="22" cm="1">
        <f t="array" ref="AQ104">IF(INDEX(calc_types,1,AQ$7)="INDEX",N104/N103-1,IF(INDEX(calc_types,1,AQ$7)="CASH", N103/1200,N103/N104-1))</f>
        <v>-1.1474242304343463E-4</v>
      </c>
      <c r="AR104" s="22" cm="1">
        <f t="array" ref="AR104">IF(INDEX(calc_types,1,AR$7)="INDEX",O104/O103-1,IF(INDEX(calc_types,1,AR$7)="CASH", O103/1200,O103/O104-1))</f>
        <v>-2.6024581201067321E-3</v>
      </c>
      <c r="AS104" s="22" cm="1">
        <f t="array" ref="AS104">IF(INDEX(calc_types,1,AS$7)="INDEX",P104/P103-1,IF(INDEX(calc_types,1,AS$7)="CASH", P103/1200,P103/P104-1))</f>
        <v>6.7564306741818569E-5</v>
      </c>
      <c r="AT104" s="22" cm="1">
        <f t="array" ref="AT104">IF(INDEX(calc_types,1,AT$7)="INDEX",Q104/Q103-1,IF(INDEX(calc_types,1,AT$7)="CASH", Q103/1200,Q103/Q104-1))</f>
        <v>1.7018204321606056E-4</v>
      </c>
      <c r="AU104" s="22" cm="1">
        <f t="array" ref="AU104">IF(INDEX(calc_types,1,AU$7)="INDEX",R104/R103-1,IF(INDEX(calc_types,1,AU$7)="CASH", R103/1200,R103/R104-1))</f>
        <v>1.0566796689333025E-3</v>
      </c>
      <c r="AV104" s="22" cm="1">
        <f t="array" ref="AV104">IF(INDEX(calc_types,1,AV$7)="INDEX",S104/S103-1,IF(INDEX(calc_types,1,AV$7)="CASH", S103/1200,S103/S104-1))</f>
        <v>-2.9662735780720317E-2</v>
      </c>
      <c r="AW104" s="22" cm="1">
        <f t="array" ref="AW104">IF(INDEX(calc_types,1,AW$7)="INDEX",T104/T103-1,IF(INDEX(calc_types,1,AW$7)="CASH", T103/1200,T103/T104-1))</f>
        <v>-1.6899373227606929E-2</v>
      </c>
      <c r="AX104" s="22" cm="1">
        <f t="array" ref="AX104">IF(INDEX(calc_types,1,AX$7)="INDEX",U104/U103-1,IF(INDEX(calc_types,1,AX$7)="CASH", U103/1200,U103/U104-1))</f>
        <v>-3.1434543713544372E-2</v>
      </c>
      <c r="AY104" s="22" cm="1">
        <f t="array" ref="AY104">IF(INDEX(calc_types,1,AY$7)="INDEX",V104/V103-1,IF(INDEX(calc_types,1,AY$7)="CASH", V103/1200,V103/V104-1))</f>
        <v>-2.0445819237477569E-2</v>
      </c>
      <c r="AZ104" s="22" cm="1">
        <f t="array" ref="AZ104">IF(INDEX(calc_types,1,AZ$7)="INDEX",W104/W103-1,IF(INDEX(calc_types,1,AZ$7)="CASH", W103/1200,W103/W104-1))</f>
        <v>1.5560833333333335E-4</v>
      </c>
      <c r="BA104" s="22" cm="1">
        <f t="array" ref="BA104">IF(INDEX(calc_types,1,BA$7)="INDEX",X104/X103-1,IF(INDEX(calc_types,1,BA$7)="CASH", X103/1200,X103/X104-1))</f>
        <v>1.2558333333333334E-4</v>
      </c>
      <c r="BB104" s="22" cm="1">
        <f t="array" ref="BB104">IF(INDEX(calc_types,1,BB$7)="INDEX",Y104/Y103-1,IF(INDEX(calc_types,1,BB$7)="CASH", Y103/1200,Y103/Y104-1))</f>
        <v>4.4124999999999996E-4</v>
      </c>
      <c r="BC104" s="22" cm="1">
        <f t="array" ref="BC104">IF(INDEX(calc_types,1,BC$7)="INDEX",Z104/Z103-1,IF(INDEX(calc_types,1,BC$7)="CASH", Z103/1200,Z103/Z104-1))</f>
        <v>6.7000000000000002E-5</v>
      </c>
      <c r="BD104" s="22" cm="1">
        <f t="array" ref="BD104">IF(INDEX(calc_types,1,BD$7)="INDEX",AA104/AA103-1,IF(INDEX(calc_types,1,BD$7)="CASH", AA103/1200,AA103/AA104-1))</f>
        <v>0</v>
      </c>
      <c r="BE104" s="22" cm="1">
        <f t="array" ref="BE104">IF(INDEX(calc_types,1,BE$7)="INDEX",AB104/AB103-1,IF(INDEX(calc_types,1,BE$7)="CASH", AB103/1200,AB103/AB104-1))</f>
        <v>-6.2136435748280094E-3</v>
      </c>
      <c r="BF104" s="22" cm="1">
        <f t="array" ref="BF104">IF(INDEX(calc_types,1,BF$7)="INDEX",AC104/AC103-1,IF(INDEX(calc_types,1,BF$7)="CASH", AC103/1200,AC103/AC104-1))</f>
        <v>1.9376840799876005E-2</v>
      </c>
      <c r="BG104" s="22" cm="1">
        <f t="array" ref="BG104">IF(INDEX(calc_types,1,BG$7)="INDEX",AD104/AD103-1,IF(INDEX(calc_types,1,BG$7)="CASH", AD103/1200,AD103/AD104-1))</f>
        <v>-2.9540592849139902E-3</v>
      </c>
      <c r="BH104" s="23">
        <f t="shared" si="39"/>
        <v>-1.4610845423926452E-3</v>
      </c>
      <c r="BI104" s="23">
        <f t="shared" si="40"/>
        <v>-2.6626604444910038E-3</v>
      </c>
      <c r="BJ104" s="23">
        <f t="shared" si="41"/>
        <v>-7.7684927415026181E-3</v>
      </c>
      <c r="BK104" s="23">
        <f t="shared" si="42"/>
        <v>-2.4807685236866153E-3</v>
      </c>
      <c r="BL104" s="23">
        <f t="shared" si="43"/>
        <v>-6.794564551864302E-3</v>
      </c>
      <c r="BM104" s="23">
        <f t="shared" si="44"/>
        <v>-8.473825169077701E-4</v>
      </c>
      <c r="BN104" s="23">
        <f t="shared" si="45"/>
        <v>-1.8112883094397515E-3</v>
      </c>
      <c r="BO104" s="23">
        <f t="shared" si="46"/>
        <v>-5.8708495994113079E-3</v>
      </c>
      <c r="BP104" s="23">
        <f t="shared" si="47"/>
        <v>-1.1703294625476665E-3</v>
      </c>
      <c r="BQ104" s="23">
        <f t="shared" si="48"/>
        <v>-3.2358905412488799E-3</v>
      </c>
      <c r="BR104" s="23">
        <f t="shared" si="49"/>
        <v>-1.0788879400472299E-2</v>
      </c>
      <c r="BS104" s="23">
        <f t="shared" si="50"/>
        <v>-2.8978082449501157E-3</v>
      </c>
      <c r="BT104" s="23">
        <f t="shared" si="51"/>
        <v>-5.8935292994917055E-3</v>
      </c>
      <c r="BU104" s="23">
        <f t="shared" si="52"/>
        <v>5.6437300210330582E-6</v>
      </c>
      <c r="BV104" s="23">
        <f t="shared" si="53"/>
        <v>3.1123425085245276E-5</v>
      </c>
      <c r="BW104" s="23">
        <f t="shared" si="54"/>
        <v>7.1728701307838217E-4</v>
      </c>
      <c r="BX104" s="23">
        <f t="shared" si="55"/>
        <v>-3.8844668952768203E-2</v>
      </c>
      <c r="BY104" s="23">
        <f t="shared" si="56"/>
        <v>-2.0114064827403827E-2</v>
      </c>
      <c r="BZ104" s="23">
        <f t="shared" si="57"/>
        <v>-3.4371468935841372E-2</v>
      </c>
      <c r="CA104" s="23">
        <f t="shared" si="58"/>
        <v>-2.6863380948844016E-2</v>
      </c>
      <c r="CB104" s="23">
        <f t="shared" si="59"/>
        <v>-1.4085203819444434E-3</v>
      </c>
      <c r="CC104" s="23">
        <f t="shared" si="60"/>
        <v>-6.3898194444444393E-4</v>
      </c>
      <c r="CD104" s="23">
        <f t="shared" si="61"/>
        <v>-1.1001951388888889E-3</v>
      </c>
      <c r="CE104" s="23">
        <f t="shared" si="62"/>
        <v>1.165458333333333E-4</v>
      </c>
      <c r="CF104" s="23">
        <f t="shared" si="63"/>
        <v>0</v>
      </c>
      <c r="CG104" s="23">
        <f t="shared" si="64"/>
        <v>-6.4626434443743989E-3</v>
      </c>
      <c r="CH104" s="23">
        <f t="shared" si="65"/>
        <v>2.019446670449325E-2</v>
      </c>
      <c r="CI104" s="23">
        <f t="shared" si="66"/>
        <v>-2.2348442674403331E-3</v>
      </c>
    </row>
    <row r="105" spans="1:87" x14ac:dyDescent="0.2">
      <c r="A105" s="20">
        <v>96</v>
      </c>
      <c r="B105" s="21">
        <v>41547</v>
      </c>
      <c r="C105" s="20">
        <v>203.54900000000001</v>
      </c>
      <c r="D105" s="20">
        <v>1138.1610000000001</v>
      </c>
      <c r="E105" s="20">
        <v>1867.011</v>
      </c>
      <c r="F105" s="20">
        <v>1578.4739999999999</v>
      </c>
      <c r="G105" s="20">
        <v>1920.0250000000001</v>
      </c>
      <c r="H105" s="20">
        <v>143.864</v>
      </c>
      <c r="I105" s="20">
        <v>364.55399999999997</v>
      </c>
      <c r="J105" s="20">
        <v>479.61099999999999</v>
      </c>
      <c r="K105" s="20">
        <v>106.536</v>
      </c>
      <c r="L105" s="20">
        <v>645.11099999999999</v>
      </c>
      <c r="M105" s="20">
        <v>778.60199999999998</v>
      </c>
      <c r="N105" s="20">
        <v>253.767</v>
      </c>
      <c r="O105" s="20">
        <v>274.85700000000003</v>
      </c>
      <c r="P105" s="20">
        <v>103.625</v>
      </c>
      <c r="Q105" s="20">
        <v>193.99600000000001</v>
      </c>
      <c r="R105" s="20">
        <v>255.125</v>
      </c>
      <c r="S105" s="20">
        <v>2761.86</v>
      </c>
      <c r="T105" s="20">
        <v>2893.15</v>
      </c>
      <c r="U105" s="20">
        <v>6462.22</v>
      </c>
      <c r="V105" s="20">
        <v>14455.8</v>
      </c>
      <c r="W105" s="20">
        <v>0.17885000000000001</v>
      </c>
      <c r="X105" s="20">
        <v>0.1605</v>
      </c>
      <c r="Y105" s="20">
        <v>0.5343</v>
      </c>
      <c r="Z105" s="20">
        <v>4.7899999999999998E-2</v>
      </c>
      <c r="AA105" s="20">
        <v>1</v>
      </c>
      <c r="AB105" s="20">
        <v>0.73929999999999996</v>
      </c>
      <c r="AC105" s="20">
        <v>0.61780000000000002</v>
      </c>
      <c r="AD105" s="20">
        <v>98.27</v>
      </c>
      <c r="AE105" s="21">
        <f t="shared" si="38"/>
        <v>41547</v>
      </c>
      <c r="AF105" s="22" cm="1">
        <f t="array" ref="AF105">IF(INDEX(calc_types,1,AF$7)="INDEX",C105/C104-1,IF(INDEX(calc_types,1,AF$7)="CASH", C104/1200,C104/C105-1))</f>
        <v>2.751937413081329E-4</v>
      </c>
      <c r="AG105" s="22" cm="1">
        <f t="array" ref="AG105">IF(INDEX(calc_types,1,AG$7)="INDEX",D105/D104-1,IF(INDEX(calc_types,1,AG$7)="CASH", D104/1200,D104/D105-1))</f>
        <v>2.2604909853345401E-3</v>
      </c>
      <c r="AH105" s="22" cm="1">
        <f t="array" ref="AH105">IF(INDEX(calc_types,1,AH$7)="INDEX",E105/E104-1,IF(INDEX(calc_types,1,AH$7)="CASH", E104/1200,E104/E105-1))</f>
        <v>8.9551674196406417E-3</v>
      </c>
      <c r="AI105" s="22" cm="1">
        <f t="array" ref="AI105">IF(INDEX(calc_types,1,AI$7)="INDEX",F105/F104-1,IF(INDEX(calc_types,1,AI$7)="CASH", F104/1200,F104/F105-1))</f>
        <v>4.0480627945882475E-3</v>
      </c>
      <c r="AJ105" s="22" cm="1">
        <f t="array" ref="AJ105">IF(INDEX(calc_types,1,AJ$7)="INDEX",G105/G104-1,IF(INDEX(calc_types,1,AJ$7)="CASH", G104/1200,G104/G105-1))</f>
        <v>1.1039139869651438E-2</v>
      </c>
      <c r="AK105" s="22" cm="1">
        <f t="array" ref="AK105">IF(INDEX(calc_types,1,AK$7)="INDEX",H105/H104-1,IF(INDEX(calc_types,1,AK$7)="CASH", H104/1200,H104/H105-1))</f>
        <v>1.4599250571811773E-4</v>
      </c>
      <c r="AL105" s="22" cm="1">
        <f t="array" ref="AL105">IF(INDEX(calc_types,1,AL$7)="INDEX",I105/I104-1,IF(INDEX(calc_types,1,AL$7)="CASH", I104/1200,I104/I105-1))</f>
        <v>1.3266643044900217E-3</v>
      </c>
      <c r="AM105" s="22" cm="1">
        <f t="array" ref="AM105">IF(INDEX(calc_types,1,AM$7)="INDEX",J105/J104-1,IF(INDEX(calc_types,1,AM$7)="CASH", J104/1200,J104/J105-1))</f>
        <v>5.7204807049109352E-3</v>
      </c>
      <c r="AN105" s="22" cm="1">
        <f t="array" ref="AN105">IF(INDEX(calc_types,1,AN$7)="INDEX",K105/K104-1,IF(INDEX(calc_types,1,AN$7)="CASH", K104/1200,K104/K105-1))</f>
        <v>3.5681421247346634E-4</v>
      </c>
      <c r="AO105" s="22" cm="1">
        <f t="array" ref="AO105">IF(INDEX(calc_types,1,AO$7)="INDEX",L105/L104-1,IF(INDEX(calc_types,1,AO$7)="CASH", L104/1200,L104/L105-1))</f>
        <v>3.0236495915736405E-4</v>
      </c>
      <c r="AP105" s="22" cm="1">
        <f t="array" ref="AP105">IF(INDEX(calc_types,1,AP$7)="INDEX",M105/M104-1,IF(INDEX(calc_types,1,AP$7)="CASH", M104/1200,M104/M105-1))</f>
        <v>1.6569880382959479E-3</v>
      </c>
      <c r="AQ105" s="22" cm="1">
        <f t="array" ref="AQ105">IF(INDEX(calc_types,1,AQ$7)="INDEX",N105/N104-1,IF(INDEX(calc_types,1,AQ$7)="CASH", N104/1200,N104/N105-1))</f>
        <v>4.1786863254864581E-3</v>
      </c>
      <c r="AR105" s="22" cm="1">
        <f t="array" ref="AR105">IF(INDEX(calc_types,1,AR$7)="INDEX",O105/O104-1,IF(INDEX(calc_types,1,AR$7)="CASH", O104/1200,O104/O105-1))</f>
        <v>4.4401078781766135E-3</v>
      </c>
      <c r="AS105" s="22" cm="1">
        <f t="array" ref="AS105">IF(INDEX(calc_types,1,AS$7)="INDEX",P105/P104-1,IF(INDEX(calc_types,1,AS$7)="CASH", P104/1200,P104/P105-1))</f>
        <v>1.2546809249891488E-4</v>
      </c>
      <c r="AT105" s="22" cm="1">
        <f t="array" ref="AT105">IF(INDEX(calc_types,1,AT$7)="INDEX",Q105/Q104-1,IF(INDEX(calc_types,1,AT$7)="CASH", Q104/1200,Q104/Q105-1))</f>
        <v>2.7327616877115268E-4</v>
      </c>
      <c r="AU105" s="22" cm="1">
        <f t="array" ref="AU105">IF(INDEX(calc_types,1,AU$7)="INDEX",R105/R104-1,IF(INDEX(calc_types,1,AU$7)="CASH", R104/1200,R104/R105-1))</f>
        <v>1.1183487678543269E-3</v>
      </c>
      <c r="AV105" s="22" cm="1">
        <f t="array" ref="AV105">IF(INDEX(calc_types,1,AV$7)="INDEX",S105/S104-1,IF(INDEX(calc_types,1,AV$7)="CASH", S104/1200,S104/S105-1))</f>
        <v>3.0875579476996373E-2</v>
      </c>
      <c r="AW105" s="22" cm="1">
        <f t="array" ref="AW105">IF(INDEX(calc_types,1,AW$7)="INDEX",T105/T104-1,IF(INDEX(calc_types,1,AW$7)="CASH", T104/1200,T104/T105-1))</f>
        <v>6.3122618387062568E-2</v>
      </c>
      <c r="AX105" s="22" cm="1">
        <f t="array" ref="AX105">IF(INDEX(calc_types,1,AX$7)="INDEX",U105/U104-1,IF(INDEX(calc_types,1,AX$7)="CASH", U104/1200,U104/U105-1))</f>
        <v>7.6860343088105409E-3</v>
      </c>
      <c r="AY105" s="22" cm="1">
        <f t="array" ref="AY105">IF(INDEX(calc_types,1,AY$7)="INDEX",V105/V104-1,IF(INDEX(calc_types,1,AY$7)="CASH", V104/1200,V104/V105-1))</f>
        <v>7.9688636672576862E-2</v>
      </c>
      <c r="AZ105" s="22" cm="1">
        <f t="array" ref="AZ105">IF(INDEX(calc_types,1,AZ$7)="INDEX",W105/W104-1,IF(INDEX(calc_types,1,AZ$7)="CASH", W104/1200,W104/W105-1))</f>
        <v>1.5171666666666668E-4</v>
      </c>
      <c r="BA105" s="22" cm="1">
        <f t="array" ref="BA105">IF(INDEX(calc_types,1,BA$7)="INDEX",X105/X104-1,IF(INDEX(calc_types,1,BA$7)="CASH", X104/1200,X104/X105-1))</f>
        <v>1.205E-4</v>
      </c>
      <c r="BB105" s="22" cm="1">
        <f t="array" ref="BB105">IF(INDEX(calc_types,1,BB$7)="INDEX",Y105/Y104-1,IF(INDEX(calc_types,1,BB$7)="CASH", Y104/1200,Y104/Y105-1))</f>
        <v>4.5875000000000001E-4</v>
      </c>
      <c r="BC105" s="22" cm="1">
        <f t="array" ref="BC105">IF(INDEX(calc_types,1,BC$7)="INDEX",Z105/Z104-1,IF(INDEX(calc_types,1,BC$7)="CASH", Z104/1200,Z104/Z105-1))</f>
        <v>8.2166666666666667E-5</v>
      </c>
      <c r="BD105" s="22" cm="1">
        <f t="array" ref="BD105">IF(INDEX(calc_types,1,BD$7)="INDEX",AA105/AA104-1,IF(INDEX(calc_types,1,BD$7)="CASH", AA104/1200,AA104/AA105-1))</f>
        <v>0</v>
      </c>
      <c r="BE105" s="22" cm="1">
        <f t="array" ref="BE105">IF(INDEX(calc_types,1,BE$7)="INDEX",AB105/AB104-1,IF(INDEX(calc_types,1,BE$7)="CASH", AB104/1200,AB104/AB105-1))</f>
        <v>2.3129987826322251E-2</v>
      </c>
      <c r="BF105" s="22" cm="1">
        <f t="array" ref="BF105">IF(INDEX(calc_types,1,BF$7)="INDEX",AC105/AC104-1,IF(INDEX(calc_types,1,BF$7)="CASH", AC104/1200,AC104/AC105-1))</f>
        <v>4.4189057947555899E-2</v>
      </c>
      <c r="BG105" s="22" cm="1">
        <f t="array" ref="BG105">IF(INDEX(calc_types,1,BG$7)="INDEX",AD105/AD104-1,IF(INDEX(calc_types,1,BG$7)="CASH", AD104/1200,AD104/AD105-1))</f>
        <v>-1.0176045588683458E-3</v>
      </c>
      <c r="BH105" s="23">
        <f t="shared" si="39"/>
        <v>-1.2596088443127115E-3</v>
      </c>
      <c r="BI105" s="23">
        <f t="shared" si="40"/>
        <v>5.0841790048320595E-4</v>
      </c>
      <c r="BJ105" s="23">
        <f t="shared" si="41"/>
        <v>6.5473123430006344E-3</v>
      </c>
      <c r="BK105" s="23">
        <f t="shared" si="42"/>
        <v>1.3980662813556375E-3</v>
      </c>
      <c r="BL105" s="23">
        <f t="shared" si="43"/>
        <v>7.6593052040993311E-3</v>
      </c>
      <c r="BM105" s="23">
        <f t="shared" si="44"/>
        <v>-5.9712052322227348E-4</v>
      </c>
      <c r="BN105" s="23">
        <f t="shared" si="45"/>
        <v>4.6209622687312104E-4</v>
      </c>
      <c r="BO105" s="23">
        <f t="shared" si="46"/>
        <v>4.3981029108192144E-3</v>
      </c>
      <c r="BP105" s="23">
        <f t="shared" si="47"/>
        <v>-1.0107409420075672E-3</v>
      </c>
      <c r="BQ105" s="23">
        <f t="shared" si="48"/>
        <v>-1.3853366535001952E-3</v>
      </c>
      <c r="BR105" s="23">
        <f t="shared" si="49"/>
        <v>-5.0519860966952417E-4</v>
      </c>
      <c r="BS105" s="23">
        <f t="shared" si="50"/>
        <v>1.395620503579777E-3</v>
      </c>
      <c r="BT105" s="23">
        <f t="shared" si="51"/>
        <v>1.14903669879164E-3</v>
      </c>
      <c r="BU105" s="23">
        <f t="shared" si="52"/>
        <v>6.3547515778129374E-5</v>
      </c>
      <c r="BV105" s="23">
        <f t="shared" si="53"/>
        <v>1.342175506403374E-4</v>
      </c>
      <c r="BW105" s="23">
        <f t="shared" si="54"/>
        <v>7.7895611199940663E-4</v>
      </c>
      <c r="BX105" s="23">
        <f t="shared" si="55"/>
        <v>2.1693646304948487E-2</v>
      </c>
      <c r="BY105" s="23">
        <f t="shared" si="56"/>
        <v>5.990792678726567E-2</v>
      </c>
      <c r="BZ105" s="23">
        <f t="shared" si="57"/>
        <v>4.7491090865135425E-3</v>
      </c>
      <c r="CA105" s="23">
        <f t="shared" si="58"/>
        <v>7.3271074961210422E-2</v>
      </c>
      <c r="CB105" s="23">
        <f t="shared" si="59"/>
        <v>-1.4124120486111102E-3</v>
      </c>
      <c r="CC105" s="23">
        <f t="shared" si="60"/>
        <v>-6.4406527777777721E-4</v>
      </c>
      <c r="CD105" s="23">
        <f t="shared" si="61"/>
        <v>-1.0826951388888889E-3</v>
      </c>
      <c r="CE105" s="23">
        <f t="shared" si="62"/>
        <v>1.3171249999999998E-4</v>
      </c>
      <c r="CF105" s="23">
        <f t="shared" si="63"/>
        <v>0</v>
      </c>
      <c r="CG105" s="23">
        <f t="shared" si="64"/>
        <v>2.2880987956775862E-2</v>
      </c>
      <c r="CH105" s="23">
        <f t="shared" si="65"/>
        <v>4.5006683852173143E-2</v>
      </c>
      <c r="CI105" s="23">
        <f t="shared" si="66"/>
        <v>-2.9838954139468866E-4</v>
      </c>
    </row>
    <row r="106" spans="1:87" x14ac:dyDescent="0.2">
      <c r="A106" s="20">
        <v>97</v>
      </c>
      <c r="B106" s="21">
        <v>41578</v>
      </c>
      <c r="C106" s="20">
        <v>203.53700000000001</v>
      </c>
      <c r="D106" s="20">
        <v>1139.329</v>
      </c>
      <c r="E106" s="20">
        <v>1875.3589999999999</v>
      </c>
      <c r="F106" s="20">
        <v>1584.624</v>
      </c>
      <c r="G106" s="20">
        <v>1939.7139999999999</v>
      </c>
      <c r="H106" s="20">
        <v>143.87</v>
      </c>
      <c r="I106" s="20">
        <v>364.85</v>
      </c>
      <c r="J106" s="20">
        <v>481.65800000000002</v>
      </c>
      <c r="K106" s="20">
        <v>106.584</v>
      </c>
      <c r="L106" s="20">
        <v>645.95899999999995</v>
      </c>
      <c r="M106" s="20">
        <v>781.41899999999998</v>
      </c>
      <c r="N106" s="20">
        <v>255.917</v>
      </c>
      <c r="O106" s="20">
        <v>277.72199999999998</v>
      </c>
      <c r="P106" s="20">
        <v>103.633</v>
      </c>
      <c r="Q106" s="20">
        <v>194.02799999999999</v>
      </c>
      <c r="R106" s="20">
        <v>255.38399999999999</v>
      </c>
      <c r="S106" s="20">
        <v>2887.68</v>
      </c>
      <c r="T106" s="20">
        <v>3067.95</v>
      </c>
      <c r="U106" s="20">
        <v>6731.43</v>
      </c>
      <c r="V106" s="20">
        <v>14327.94</v>
      </c>
      <c r="W106" s="20">
        <v>0.16800000000000001</v>
      </c>
      <c r="X106" s="20">
        <v>0.16370000000000001</v>
      </c>
      <c r="Y106" s="20">
        <v>0.51390000000000002</v>
      </c>
      <c r="Z106" s="20">
        <v>6.6799999999999998E-2</v>
      </c>
      <c r="AA106" s="20">
        <v>1</v>
      </c>
      <c r="AB106" s="20">
        <v>0.73619999999999997</v>
      </c>
      <c r="AC106" s="20">
        <v>0.62350000000000005</v>
      </c>
      <c r="AD106" s="20">
        <v>98.36</v>
      </c>
      <c r="AE106" s="21">
        <f t="shared" si="38"/>
        <v>41578</v>
      </c>
      <c r="AF106" s="22" cm="1">
        <f t="array" ref="AF106">IF(INDEX(calc_types,1,AF$7)="INDEX",C106/C105-1,IF(INDEX(calc_types,1,AF$7)="CASH", C105/1200,C105/C106-1))</f>
        <v>-5.8953863688815389E-5</v>
      </c>
      <c r="AG106" s="22" cm="1">
        <f t="array" ref="AG106">IF(INDEX(calc_types,1,AG$7)="INDEX",D106/D105-1,IF(INDEX(calc_types,1,AG$7)="CASH", D105/1200,D105/D106-1))</f>
        <v>1.0262168533272664E-3</v>
      </c>
      <c r="AH106" s="22" cm="1">
        <f t="array" ref="AH106">IF(INDEX(calc_types,1,AH$7)="INDEX",E106/E105-1,IF(INDEX(calc_types,1,AH$7)="CASH", E105/1200,E105/E106-1))</f>
        <v>4.4713180586508638E-3</v>
      </c>
      <c r="AI106" s="22" cm="1">
        <f t="array" ref="AI106">IF(INDEX(calc_types,1,AI$7)="INDEX",F106/F105-1,IF(INDEX(calc_types,1,AI$7)="CASH", F105/1200,F105/F106-1))</f>
        <v>3.8961680711877555E-3</v>
      </c>
      <c r="AJ106" s="22" cm="1">
        <f t="array" ref="AJ106">IF(INDEX(calc_types,1,AJ$7)="INDEX",G106/G105-1,IF(INDEX(calc_types,1,AJ$7)="CASH", G105/1200,G105/G106-1))</f>
        <v>1.0254553977161684E-2</v>
      </c>
      <c r="AK106" s="22" cm="1">
        <f t="array" ref="AK106">IF(INDEX(calc_types,1,AK$7)="INDEX",H106/H105-1,IF(INDEX(calc_types,1,AK$7)="CASH", H105/1200,H105/H106-1))</f>
        <v>4.1706055719181734E-5</v>
      </c>
      <c r="AL106" s="22" cm="1">
        <f t="array" ref="AL106">IF(INDEX(calc_types,1,AL$7)="INDEX",I106/I105-1,IF(INDEX(calc_types,1,AL$7)="CASH", I105/1200,I105/I106-1))</f>
        <v>8.1195104154674347E-4</v>
      </c>
      <c r="AM106" s="22" cm="1">
        <f t="array" ref="AM106">IF(INDEX(calc_types,1,AM$7)="INDEX",J106/J105-1,IF(INDEX(calc_types,1,AM$7)="CASH", J105/1200,J105/J106-1))</f>
        <v>4.2680422258873918E-3</v>
      </c>
      <c r="AN106" s="22" cm="1">
        <f t="array" ref="AN106">IF(INDEX(calc_types,1,AN$7)="INDEX",K106/K105-1,IF(INDEX(calc_types,1,AN$7)="CASH", K105/1200,K105/K106-1))</f>
        <v>4.5055192610954364E-4</v>
      </c>
      <c r="AO106" s="22" cm="1">
        <f t="array" ref="AO106">IF(INDEX(calc_types,1,AO$7)="INDEX",L106/L105-1,IF(INDEX(calc_types,1,AO$7)="CASH", L105/1200,L105/L106-1))</f>
        <v>1.314502465467049E-3</v>
      </c>
      <c r="AP106" s="22" cm="1">
        <f t="array" ref="AP106">IF(INDEX(calc_types,1,AP$7)="INDEX",M106/M105-1,IF(INDEX(calc_types,1,AP$7)="CASH", M105/1200,M105/M106-1))</f>
        <v>3.6180230721216677E-3</v>
      </c>
      <c r="AQ106" s="22" cm="1">
        <f t="array" ref="AQ106">IF(INDEX(calc_types,1,AQ$7)="INDEX",N106/N105-1,IF(INDEX(calc_types,1,AQ$7)="CASH", N105/1200,N105/N106-1))</f>
        <v>8.4723387989771304E-3</v>
      </c>
      <c r="AR106" s="22" cm="1">
        <f t="array" ref="AR106">IF(INDEX(calc_types,1,AR$7)="INDEX",O106/O105-1,IF(INDEX(calc_types,1,AR$7)="CASH", O105/1200,O105/O106-1))</f>
        <v>1.0423602091269135E-2</v>
      </c>
      <c r="AS106" s="22" cm="1">
        <f t="array" ref="AS106">IF(INDEX(calc_types,1,AS$7)="INDEX",P106/P105-1,IF(INDEX(calc_types,1,AS$7)="CASH", P105/1200,P105/P106-1))</f>
        <v>7.72014475272087E-5</v>
      </c>
      <c r="AT106" s="22" cm="1">
        <f t="array" ref="AT106">IF(INDEX(calc_types,1,AT$7)="INDEX",Q106/Q105-1,IF(INDEX(calc_types,1,AT$7)="CASH", Q105/1200,Q105/Q106-1))</f>
        <v>1.6495185467735318E-4</v>
      </c>
      <c r="AU106" s="22" cm="1">
        <f t="array" ref="AU106">IF(INDEX(calc_types,1,AU$7)="INDEX",R106/R105-1,IF(INDEX(calc_types,1,AU$7)="CASH", R105/1200,R105/R106-1))</f>
        <v>1.0151886330229676E-3</v>
      </c>
      <c r="AV106" s="22" cm="1">
        <f t="array" ref="AV106">IF(INDEX(calc_types,1,AV$7)="INDEX",S106/S105-1,IF(INDEX(calc_types,1,AV$7)="CASH", S105/1200,S105/S106-1))</f>
        <v>4.5556255566900461E-2</v>
      </c>
      <c r="AW106" s="22" cm="1">
        <f t="array" ref="AW106">IF(INDEX(calc_types,1,AW$7)="INDEX",T106/T105-1,IF(INDEX(calc_types,1,AW$7)="CASH", T105/1200,T105/T106-1))</f>
        <v>6.0418574909700373E-2</v>
      </c>
      <c r="AX106" s="22" cm="1">
        <f t="array" ref="AX106">IF(INDEX(calc_types,1,AX$7)="INDEX",U106/U105-1,IF(INDEX(calc_types,1,AX$7)="CASH", U105/1200,U105/U106-1))</f>
        <v>4.1659058342179645E-2</v>
      </c>
      <c r="AY106" s="22" cm="1">
        <f t="array" ref="AY106">IF(INDEX(calc_types,1,AY$7)="INDEX",V106/V105-1,IF(INDEX(calc_types,1,AY$7)="CASH", V105/1200,V105/V106-1))</f>
        <v>-8.8448927074252781E-3</v>
      </c>
      <c r="AZ106" s="22" cm="1">
        <f t="array" ref="AZ106">IF(INDEX(calc_types,1,AZ$7)="INDEX",W106/W105-1,IF(INDEX(calc_types,1,AZ$7)="CASH", W105/1200,W105/W106-1))</f>
        <v>1.4904166666666668E-4</v>
      </c>
      <c r="BA106" s="22" cm="1">
        <f t="array" ref="BA106">IF(INDEX(calc_types,1,BA$7)="INDEX",X106/X105-1,IF(INDEX(calc_types,1,BA$7)="CASH", X105/1200,X105/X106-1))</f>
        <v>1.3375E-4</v>
      </c>
      <c r="BB106" s="22" cm="1">
        <f t="array" ref="BB106">IF(INDEX(calc_types,1,BB$7)="INDEX",Y106/Y105-1,IF(INDEX(calc_types,1,BB$7)="CASH", Y105/1200,Y105/Y106-1))</f>
        <v>4.4525000000000001E-4</v>
      </c>
      <c r="BC106" s="22" cm="1">
        <f t="array" ref="BC106">IF(INDEX(calc_types,1,BC$7)="INDEX",Z106/Z105-1,IF(INDEX(calc_types,1,BC$7)="CASH", Z105/1200,Z105/Z106-1))</f>
        <v>3.9916666666666663E-5</v>
      </c>
      <c r="BD106" s="22" cm="1">
        <f t="array" ref="BD106">IF(INDEX(calc_types,1,BD$7)="INDEX",AA106/AA105-1,IF(INDEX(calc_types,1,BD$7)="CASH", AA105/1200,AA105/AA106-1))</f>
        <v>0</v>
      </c>
      <c r="BE106" s="22" cm="1">
        <f t="array" ref="BE106">IF(INDEX(calc_types,1,BE$7)="INDEX",AB106/AB105-1,IF(INDEX(calc_types,1,BE$7)="CASH", AB105/1200,AB105/AB106-1))</f>
        <v>4.2108122792718916E-3</v>
      </c>
      <c r="BF106" s="22" cm="1">
        <f t="array" ref="BF106">IF(INDEX(calc_types,1,BF$7)="INDEX",AC106/AC105-1,IF(INDEX(calc_types,1,BF$7)="CASH", AC105/1200,AC105/AC106-1))</f>
        <v>-9.1419406575782292E-3</v>
      </c>
      <c r="BG106" s="22" cm="1">
        <f t="array" ref="BG106">IF(INDEX(calc_types,1,BG$7)="INDEX",AD106/AD105-1,IF(INDEX(calc_types,1,BG$7)="CASH", AD105/1200,AD105/AD106-1))</f>
        <v>-9.1500610004069394E-4</v>
      </c>
      <c r="BH106" s="23">
        <f t="shared" si="39"/>
        <v>-1.5937564493096598E-3</v>
      </c>
      <c r="BI106" s="23">
        <f t="shared" si="40"/>
        <v>-7.258562315240677E-4</v>
      </c>
      <c r="BJ106" s="23">
        <f t="shared" si="41"/>
        <v>2.063462982010857E-3</v>
      </c>
      <c r="BK106" s="23">
        <f t="shared" si="42"/>
        <v>1.2461715579551455E-3</v>
      </c>
      <c r="BL106" s="23">
        <f t="shared" si="43"/>
        <v>6.874719311609578E-3</v>
      </c>
      <c r="BM106" s="23">
        <f t="shared" si="44"/>
        <v>-7.0140697322120947E-4</v>
      </c>
      <c r="BN106" s="23">
        <f t="shared" si="45"/>
        <v>-5.2617036070157198E-5</v>
      </c>
      <c r="BO106" s="23">
        <f t="shared" si="46"/>
        <v>2.945664431795671E-3</v>
      </c>
      <c r="BP106" s="23">
        <f t="shared" si="47"/>
        <v>-9.1700322837148991E-4</v>
      </c>
      <c r="BQ106" s="23">
        <f t="shared" si="48"/>
        <v>-3.7319914719051027E-4</v>
      </c>
      <c r="BR106" s="23">
        <f t="shared" si="49"/>
        <v>1.4558364241561957E-3</v>
      </c>
      <c r="BS106" s="23">
        <f t="shared" si="50"/>
        <v>5.6892729770704493E-3</v>
      </c>
      <c r="BT106" s="23">
        <f t="shared" si="51"/>
        <v>7.1325309118841617E-3</v>
      </c>
      <c r="BU106" s="23">
        <f t="shared" si="52"/>
        <v>1.5280870806423189E-5</v>
      </c>
      <c r="BV106" s="23">
        <f t="shared" si="53"/>
        <v>2.5893236546537895E-5</v>
      </c>
      <c r="BW106" s="23">
        <f t="shared" si="54"/>
        <v>6.757959771680473E-4</v>
      </c>
      <c r="BX106" s="23">
        <f t="shared" si="55"/>
        <v>3.6374322394852575E-2</v>
      </c>
      <c r="BY106" s="23">
        <f t="shared" si="56"/>
        <v>5.7203883309903475E-2</v>
      </c>
      <c r="BZ106" s="23">
        <f t="shared" si="57"/>
        <v>3.8722133119882644E-2</v>
      </c>
      <c r="CA106" s="23">
        <f t="shared" si="58"/>
        <v>-1.5262454418791725E-2</v>
      </c>
      <c r="CB106" s="23">
        <f t="shared" si="59"/>
        <v>-1.4150870486111101E-3</v>
      </c>
      <c r="CC106" s="23">
        <f t="shared" si="60"/>
        <v>-6.308152777777773E-4</v>
      </c>
      <c r="CD106" s="23">
        <f t="shared" si="61"/>
        <v>-1.096195138888889E-3</v>
      </c>
      <c r="CE106" s="23">
        <f t="shared" si="62"/>
        <v>8.9462499999999959E-5</v>
      </c>
      <c r="CF106" s="23">
        <f t="shared" si="63"/>
        <v>0</v>
      </c>
      <c r="CG106" s="23">
        <f t="shared" si="64"/>
        <v>3.9618124097255021E-3</v>
      </c>
      <c r="CH106" s="23">
        <f t="shared" si="65"/>
        <v>-8.3243147529609846E-3</v>
      </c>
      <c r="CI106" s="23">
        <f t="shared" si="66"/>
        <v>-1.9579108256703682E-4</v>
      </c>
    </row>
    <row r="107" spans="1:87" x14ac:dyDescent="0.2">
      <c r="A107" s="20">
        <v>98</v>
      </c>
      <c r="B107" s="21">
        <v>41608</v>
      </c>
      <c r="C107" s="20">
        <v>203.53</v>
      </c>
      <c r="D107" s="20">
        <v>1140.3910000000001</v>
      </c>
      <c r="E107" s="20">
        <v>1878.259</v>
      </c>
      <c r="F107" s="20">
        <v>1588.3810000000001</v>
      </c>
      <c r="G107" s="20">
        <v>1946.81</v>
      </c>
      <c r="H107" s="20">
        <v>143.874</v>
      </c>
      <c r="I107" s="20">
        <v>365.03300000000002</v>
      </c>
      <c r="J107" s="20">
        <v>481.93900000000002</v>
      </c>
      <c r="K107" s="20">
        <v>106.584</v>
      </c>
      <c r="L107" s="20">
        <v>645.84299999999996</v>
      </c>
      <c r="M107" s="20">
        <v>780.22</v>
      </c>
      <c r="N107" s="20">
        <v>256.39299999999997</v>
      </c>
      <c r="O107" s="20">
        <v>277.96100000000001</v>
      </c>
      <c r="P107" s="20">
        <v>103.643</v>
      </c>
      <c r="Q107" s="20">
        <v>194.09700000000001</v>
      </c>
      <c r="R107" s="20">
        <v>255.624</v>
      </c>
      <c r="S107" s="20">
        <v>2973.58</v>
      </c>
      <c r="T107" s="20">
        <v>3086.64</v>
      </c>
      <c r="U107" s="20">
        <v>6650.57</v>
      </c>
      <c r="V107" s="20">
        <v>15661.87</v>
      </c>
      <c r="W107" s="20">
        <v>0.16825000000000001</v>
      </c>
      <c r="X107" s="20">
        <v>0.25019999999999998</v>
      </c>
      <c r="Y107" s="20">
        <v>0.50260000000000005</v>
      </c>
      <c r="Z107" s="20">
        <v>-7.9899999999999999E-2</v>
      </c>
      <c r="AA107" s="20">
        <v>1</v>
      </c>
      <c r="AB107" s="20">
        <v>0.73580000000000001</v>
      </c>
      <c r="AC107" s="20">
        <v>0.61099999999999999</v>
      </c>
      <c r="AD107" s="20">
        <v>102.44</v>
      </c>
      <c r="AE107" s="21">
        <f t="shared" si="38"/>
        <v>41608</v>
      </c>
      <c r="AF107" s="22" cm="1">
        <f t="array" ref="AF107">IF(INDEX(calc_types,1,AF$7)="INDEX",C107/C106-1,IF(INDEX(calc_types,1,AF$7)="CASH", C106/1200,C106/C107-1))</f>
        <v>-3.4391781346898576E-5</v>
      </c>
      <c r="AG107" s="22" cm="1">
        <f t="array" ref="AG107">IF(INDEX(calc_types,1,AG$7)="INDEX",D107/D106-1,IF(INDEX(calc_types,1,AG$7)="CASH", D106/1200,D106/D107-1))</f>
        <v>9.3212759439986748E-4</v>
      </c>
      <c r="AH107" s="22" cm="1">
        <f t="array" ref="AH107">IF(INDEX(calc_types,1,AH$7)="INDEX",E107/E106-1,IF(INDEX(calc_types,1,AH$7)="CASH", E106/1200,E106/E107-1))</f>
        <v>1.5463705882448053E-3</v>
      </c>
      <c r="AI107" s="22" cm="1">
        <f t="array" ref="AI107">IF(INDEX(calc_types,1,AI$7)="INDEX",F107/F106-1,IF(INDEX(calc_types,1,AI$7)="CASH", F106/1200,F106/F107-1))</f>
        <v>2.3709094397157404E-3</v>
      </c>
      <c r="AJ107" s="22" cm="1">
        <f t="array" ref="AJ107">IF(INDEX(calc_types,1,AJ$7)="INDEX",G107/G106-1,IF(INDEX(calc_types,1,AJ$7)="CASH", G106/1200,G106/G107-1))</f>
        <v>3.6582712709192222E-3</v>
      </c>
      <c r="AK107" s="22" cm="1">
        <f t="array" ref="AK107">IF(INDEX(calc_types,1,AK$7)="INDEX",H107/H106-1,IF(INDEX(calc_types,1,AK$7)="CASH", H106/1200,H106/H107-1))</f>
        <v>2.7802877597737918E-5</v>
      </c>
      <c r="AL107" s="22" cm="1">
        <f t="array" ref="AL107">IF(INDEX(calc_types,1,AL$7)="INDEX",I107/I106-1,IF(INDEX(calc_types,1,AL$7)="CASH", I106/1200,I106/I107-1))</f>
        <v>5.0157599013300747E-4</v>
      </c>
      <c r="AM107" s="22" cm="1">
        <f t="array" ref="AM107">IF(INDEX(calc_types,1,AM$7)="INDEX",J107/J106-1,IF(INDEX(calc_types,1,AM$7)="CASH", J106/1200,J106/J107-1))</f>
        <v>5.8340150064983831E-4</v>
      </c>
      <c r="AN107" s="22" cm="1">
        <f t="array" ref="AN107">IF(INDEX(calc_types,1,AN$7)="INDEX",K107/K106-1,IF(INDEX(calc_types,1,AN$7)="CASH", K106/1200,K106/K107-1))</f>
        <v>0</v>
      </c>
      <c r="AO107" s="22" cm="1">
        <f t="array" ref="AO107">IF(INDEX(calc_types,1,AO$7)="INDEX",L107/L106-1,IF(INDEX(calc_types,1,AO$7)="CASH", L106/1200,L106/L107-1))</f>
        <v>-1.7957796083034605E-4</v>
      </c>
      <c r="AP107" s="22" cm="1">
        <f t="array" ref="AP107">IF(INDEX(calc_types,1,AP$7)="INDEX",M107/M106-1,IF(INDEX(calc_types,1,AP$7)="CASH", M106/1200,M106/M107-1))</f>
        <v>-1.5343880811702348E-3</v>
      </c>
      <c r="AQ107" s="22" cm="1">
        <f t="array" ref="AQ107">IF(INDEX(calc_types,1,AQ$7)="INDEX",N107/N106-1,IF(INDEX(calc_types,1,AQ$7)="CASH", N106/1200,N106/N107-1))</f>
        <v>1.859978039755017E-3</v>
      </c>
      <c r="AR107" s="22" cm="1">
        <f t="array" ref="AR107">IF(INDEX(calc_types,1,AR$7)="INDEX",O107/O106-1,IF(INDEX(calc_types,1,AR$7)="CASH", O106/1200,O106/O107-1))</f>
        <v>8.6057280301887751E-4</v>
      </c>
      <c r="AS107" s="22" cm="1">
        <f t="array" ref="AS107">IF(INDEX(calc_types,1,AS$7)="INDEX",P107/P106-1,IF(INDEX(calc_types,1,AS$7)="CASH", P106/1200,P106/P107-1))</f>
        <v>9.6494359904664151E-5</v>
      </c>
      <c r="AT107" s="22" cm="1">
        <f t="array" ref="AT107">IF(INDEX(calc_types,1,AT$7)="INDEX",Q107/Q106-1,IF(INDEX(calc_types,1,AT$7)="CASH", Q106/1200,Q106/Q107-1))</f>
        <v>3.5561877667156239E-4</v>
      </c>
      <c r="AU107" s="22" cm="1">
        <f t="array" ref="AU107">IF(INDEX(calc_types,1,AU$7)="INDEX",R107/R106-1,IF(INDEX(calc_types,1,AU$7)="CASH", R106/1200,R106/R107-1))</f>
        <v>9.3976130062967123E-4</v>
      </c>
      <c r="AV107" s="22" cm="1">
        <f t="array" ref="AV107">IF(INDEX(calc_types,1,AV$7)="INDEX",S107/S106-1,IF(INDEX(calc_types,1,AV$7)="CASH", S106/1200,S106/S107-1))</f>
        <v>2.9747063386524886E-2</v>
      </c>
      <c r="AW107" s="22" cm="1">
        <f t="array" ref="AW107">IF(INDEX(calc_types,1,AW$7)="INDEX",T107/T106-1,IF(INDEX(calc_types,1,AW$7)="CASH", T106/1200,T106/T107-1))</f>
        <v>6.0920158411970071E-3</v>
      </c>
      <c r="AX107" s="22" cm="1">
        <f t="array" ref="AX107">IF(INDEX(calc_types,1,AX$7)="INDEX",U107/U106-1,IF(INDEX(calc_types,1,AX$7)="CASH", U106/1200,U106/U107-1))</f>
        <v>-1.2012306449001309E-2</v>
      </c>
      <c r="AY107" s="22" cm="1">
        <f t="array" ref="AY107">IF(INDEX(calc_types,1,AY$7)="INDEX",V107/V106-1,IF(INDEX(calc_types,1,AY$7)="CASH", V106/1200,V106/V107-1))</f>
        <v>9.3099915270443701E-2</v>
      </c>
      <c r="AZ107" s="22" cm="1">
        <f t="array" ref="AZ107">IF(INDEX(calc_types,1,AZ$7)="INDEX",W107/W106-1,IF(INDEX(calc_types,1,AZ$7)="CASH", W106/1200,W106/W107-1))</f>
        <v>1.4000000000000001E-4</v>
      </c>
      <c r="BA107" s="22" cm="1">
        <f t="array" ref="BA107">IF(INDEX(calc_types,1,BA$7)="INDEX",X107/X106-1,IF(INDEX(calc_types,1,BA$7)="CASH", X106/1200,X106/X107-1))</f>
        <v>1.3641666666666668E-4</v>
      </c>
      <c r="BB107" s="22" cm="1">
        <f t="array" ref="BB107">IF(INDEX(calc_types,1,BB$7)="INDEX",Y107/Y106-1,IF(INDEX(calc_types,1,BB$7)="CASH", Y106/1200,Y106/Y107-1))</f>
        <v>4.2825000000000003E-4</v>
      </c>
      <c r="BC107" s="22" cm="1">
        <f t="array" ref="BC107">IF(INDEX(calc_types,1,BC$7)="INDEX",Z107/Z106-1,IF(INDEX(calc_types,1,BC$7)="CASH", Z106/1200,Z106/Z107-1))</f>
        <v>5.5666666666666667E-5</v>
      </c>
      <c r="BD107" s="22" cm="1">
        <f t="array" ref="BD107">IF(INDEX(calc_types,1,BD$7)="INDEX",AA107/AA106-1,IF(INDEX(calc_types,1,BD$7)="CASH", AA106/1200,AA106/AA107-1))</f>
        <v>0</v>
      </c>
      <c r="BE107" s="22" cm="1">
        <f t="array" ref="BE107">IF(INDEX(calc_types,1,BE$7)="INDEX",AB107/AB106-1,IF(INDEX(calc_types,1,BE$7)="CASH", AB106/1200,AB106/AB107-1))</f>
        <v>5.436259853219827E-4</v>
      </c>
      <c r="BF107" s="22" cm="1">
        <f t="array" ref="BF107">IF(INDEX(calc_types,1,BF$7)="INDEX",AC107/AC106-1,IF(INDEX(calc_types,1,BF$7)="CASH", AC106/1200,AC106/AC107-1))</f>
        <v>2.0458265139116305E-2</v>
      </c>
      <c r="BG107" s="22" cm="1">
        <f t="array" ref="BG107">IF(INDEX(calc_types,1,BG$7)="INDEX",AD107/AD106-1,IF(INDEX(calc_types,1,BG$7)="CASH", AD106/1200,AD106/AD107-1))</f>
        <v>-3.9828192112456029E-2</v>
      </c>
      <c r="BH107" s="23">
        <f t="shared" si="39"/>
        <v>-1.569194366967743E-3</v>
      </c>
      <c r="BI107" s="23">
        <f t="shared" si="40"/>
        <v>-8.1994549045146664E-4</v>
      </c>
      <c r="BJ107" s="23">
        <f t="shared" si="41"/>
        <v>-8.6148448839520149E-4</v>
      </c>
      <c r="BK107" s="23">
        <f t="shared" si="42"/>
        <v>-2.7908707351686959E-4</v>
      </c>
      <c r="BL107" s="23">
        <f t="shared" si="43"/>
        <v>2.7843660536711621E-4</v>
      </c>
      <c r="BM107" s="23">
        <f t="shared" si="44"/>
        <v>-7.1531015134265329E-4</v>
      </c>
      <c r="BN107" s="23">
        <f t="shared" si="45"/>
        <v>-3.629920874838932E-4</v>
      </c>
      <c r="BO107" s="23">
        <f t="shared" si="46"/>
        <v>-7.3897629344188225E-4</v>
      </c>
      <c r="BP107" s="23">
        <f t="shared" si="47"/>
        <v>-1.3675551544810336E-3</v>
      </c>
      <c r="BQ107" s="23">
        <f t="shared" si="48"/>
        <v>-1.8672795734879053E-3</v>
      </c>
      <c r="BR107" s="23">
        <f t="shared" si="49"/>
        <v>-3.6965747291357069E-3</v>
      </c>
      <c r="BS107" s="23">
        <f t="shared" si="50"/>
        <v>-9.2308778215166414E-4</v>
      </c>
      <c r="BT107" s="23">
        <f t="shared" si="51"/>
        <v>-2.430498376366096E-3</v>
      </c>
      <c r="BU107" s="23">
        <f t="shared" si="52"/>
        <v>3.457378318387864E-5</v>
      </c>
      <c r="BV107" s="23">
        <f t="shared" si="53"/>
        <v>2.165601585407471E-4</v>
      </c>
      <c r="BW107" s="23">
        <f t="shared" si="54"/>
        <v>6.0036864477475095E-4</v>
      </c>
      <c r="BX107" s="23">
        <f t="shared" si="55"/>
        <v>2.0565130214477E-2</v>
      </c>
      <c r="BY107" s="23">
        <f t="shared" si="56"/>
        <v>2.8773242414001105E-3</v>
      </c>
      <c r="BZ107" s="23">
        <f t="shared" si="57"/>
        <v>-1.4949231671298307E-2</v>
      </c>
      <c r="CA107" s="23">
        <f t="shared" si="58"/>
        <v>8.668235355907726E-2</v>
      </c>
      <c r="CB107" s="23">
        <f t="shared" si="59"/>
        <v>-1.4241287152777769E-3</v>
      </c>
      <c r="CC107" s="23">
        <f t="shared" si="60"/>
        <v>-6.2814861111111053E-4</v>
      </c>
      <c r="CD107" s="23">
        <f t="shared" si="61"/>
        <v>-1.1131951388888889E-3</v>
      </c>
      <c r="CE107" s="23">
        <f t="shared" si="62"/>
        <v>1.0521249999999996E-4</v>
      </c>
      <c r="CF107" s="23">
        <f t="shared" si="63"/>
        <v>0</v>
      </c>
      <c r="CG107" s="23">
        <f t="shared" si="64"/>
        <v>2.9462611577559298E-4</v>
      </c>
      <c r="CH107" s="23">
        <f t="shared" si="65"/>
        <v>2.127589104373355E-2</v>
      </c>
      <c r="CI107" s="23">
        <f t="shared" si="66"/>
        <v>-3.9108977094982372E-2</v>
      </c>
    </row>
    <row r="108" spans="1:87" x14ac:dyDescent="0.2">
      <c r="A108" s="20">
        <v>99</v>
      </c>
      <c r="B108" s="21">
        <v>41639</v>
      </c>
      <c r="C108" s="20">
        <v>203.57300000000001</v>
      </c>
      <c r="D108" s="20">
        <v>1138.837</v>
      </c>
      <c r="E108" s="20">
        <v>1860.528</v>
      </c>
      <c r="F108" s="20">
        <v>1587.9179999999999</v>
      </c>
      <c r="G108" s="20">
        <v>1936.355</v>
      </c>
      <c r="H108" s="20">
        <v>143.86199999999999</v>
      </c>
      <c r="I108" s="20">
        <v>364.44400000000002</v>
      </c>
      <c r="J108" s="20">
        <v>478.21199999999999</v>
      </c>
      <c r="K108" s="20">
        <v>106.642</v>
      </c>
      <c r="L108" s="20">
        <v>644.428</v>
      </c>
      <c r="M108" s="20">
        <v>772.49800000000005</v>
      </c>
      <c r="N108" s="20">
        <v>256.50299999999999</v>
      </c>
      <c r="O108" s="20">
        <v>276.51</v>
      </c>
      <c r="P108" s="20">
        <v>103.645</v>
      </c>
      <c r="Q108" s="20">
        <v>194.066</v>
      </c>
      <c r="R108" s="20">
        <v>255.31899999999999</v>
      </c>
      <c r="S108" s="20">
        <v>3047.29</v>
      </c>
      <c r="T108" s="20">
        <v>3109</v>
      </c>
      <c r="U108" s="20">
        <v>6749.09</v>
      </c>
      <c r="V108" s="20">
        <v>16291.31</v>
      </c>
      <c r="W108" s="20">
        <v>0.16769999999999999</v>
      </c>
      <c r="X108" s="20">
        <v>0.2651</v>
      </c>
      <c r="Y108" s="20">
        <v>0.4834</v>
      </c>
      <c r="Z108" s="20">
        <v>6.4199999999999993E-2</v>
      </c>
      <c r="AA108" s="20">
        <v>1</v>
      </c>
      <c r="AB108" s="20">
        <v>0.72770000000000001</v>
      </c>
      <c r="AC108" s="20">
        <v>0.60399999999999998</v>
      </c>
      <c r="AD108" s="20">
        <v>105.31</v>
      </c>
      <c r="AE108" s="21">
        <f t="shared" si="38"/>
        <v>41639</v>
      </c>
      <c r="AF108" s="22" cm="1">
        <f t="array" ref="AF108">IF(INDEX(calc_types,1,AF$7)="INDEX",C108/C107-1,IF(INDEX(calc_types,1,AF$7)="CASH", C107/1200,C107/C108-1))</f>
        <v>2.1127106569052145E-4</v>
      </c>
      <c r="AG108" s="22" cm="1">
        <f t="array" ref="AG108">IF(INDEX(calc_types,1,AG$7)="INDEX",D108/D107-1,IF(INDEX(calc_types,1,AG$7)="CASH", D107/1200,D107/D108-1))</f>
        <v>-1.3626905157968494E-3</v>
      </c>
      <c r="AH108" s="22" cm="1">
        <f t="array" ref="AH108">IF(INDEX(calc_types,1,AH$7)="INDEX",E108/E107-1,IF(INDEX(calc_types,1,AH$7)="CASH", E107/1200,E107/E108-1))</f>
        <v>-9.4401251371616368E-3</v>
      </c>
      <c r="AI108" s="22" cm="1">
        <f t="array" ref="AI108">IF(INDEX(calc_types,1,AI$7)="INDEX",F108/F107-1,IF(INDEX(calc_types,1,AI$7)="CASH", F107/1200,F107/F108-1))</f>
        <v>-2.9149177684706373E-4</v>
      </c>
      <c r="AJ108" s="22" cm="1">
        <f t="array" ref="AJ108">IF(INDEX(calc_types,1,AJ$7)="INDEX",G108/G107-1,IF(INDEX(calc_types,1,AJ$7)="CASH", G107/1200,G107/G108-1))</f>
        <v>-5.3703237604080245E-3</v>
      </c>
      <c r="AK108" s="22" cm="1">
        <f t="array" ref="AK108">IF(INDEX(calc_types,1,AK$7)="INDEX",H108/H107-1,IF(INDEX(calc_types,1,AK$7)="CASH", H107/1200,H107/H108-1))</f>
        <v>-8.3406313857947723E-5</v>
      </c>
      <c r="AL108" s="22" cm="1">
        <f t="array" ref="AL108">IF(INDEX(calc_types,1,AL$7)="INDEX",I108/I107-1,IF(INDEX(calc_types,1,AL$7)="CASH", I107/1200,I107/I108-1))</f>
        <v>-1.6135527472858069E-3</v>
      </c>
      <c r="AM108" s="22" cm="1">
        <f t="array" ref="AM108">IF(INDEX(calc_types,1,AM$7)="INDEX",J108/J107-1,IF(INDEX(calc_types,1,AM$7)="CASH", J107/1200,J107/J108-1))</f>
        <v>-7.7333438464204374E-3</v>
      </c>
      <c r="AN108" s="22" cm="1">
        <f t="array" ref="AN108">IF(INDEX(calc_types,1,AN$7)="INDEX",K108/K107-1,IF(INDEX(calc_types,1,AN$7)="CASH", K107/1200,K107/K108-1))</f>
        <v>5.4417173309317945E-4</v>
      </c>
      <c r="AO108" s="22" cm="1">
        <f t="array" ref="AO108">IF(INDEX(calc_types,1,AO$7)="INDEX",L108/L107-1,IF(INDEX(calc_types,1,AO$7)="CASH", L107/1200,L107/L108-1))</f>
        <v>-2.1909349485864649E-3</v>
      </c>
      <c r="AP108" s="22" cm="1">
        <f t="array" ref="AP108">IF(INDEX(calc_types,1,AP$7)="INDEX",M108/M107-1,IF(INDEX(calc_types,1,AP$7)="CASH", M107/1200,M107/M108-1))</f>
        <v>-9.8972084796595805E-3</v>
      </c>
      <c r="AQ108" s="22" cm="1">
        <f t="array" ref="AQ108">IF(INDEX(calc_types,1,AQ$7)="INDEX",N108/N107-1,IF(INDEX(calc_types,1,AQ$7)="CASH", N107/1200,N107/N108-1))</f>
        <v>4.2902887364326681E-4</v>
      </c>
      <c r="AR108" s="22" cm="1">
        <f t="array" ref="AR108">IF(INDEX(calc_types,1,AR$7)="INDEX",O108/O107-1,IF(INDEX(calc_types,1,AR$7)="CASH", O107/1200,O107/O108-1))</f>
        <v>-5.2201567845849839E-3</v>
      </c>
      <c r="AS108" s="22" cm="1">
        <f t="array" ref="AS108">IF(INDEX(calc_types,1,AS$7)="INDEX",P108/P107-1,IF(INDEX(calc_types,1,AS$7)="CASH", P107/1200,P107/P108-1))</f>
        <v>1.9297009928198605E-5</v>
      </c>
      <c r="AT108" s="22" cm="1">
        <f t="array" ref="AT108">IF(INDEX(calc_types,1,AT$7)="INDEX",Q108/Q107-1,IF(INDEX(calc_types,1,AT$7)="CASH", Q107/1200,Q107/Q108-1))</f>
        <v>-1.5971395745428829E-4</v>
      </c>
      <c r="AU108" s="22" cm="1">
        <f t="array" ref="AU108">IF(INDEX(calc_types,1,AU$7)="INDEX",R108/R107-1,IF(INDEX(calc_types,1,AU$7)="CASH", R107/1200,R107/R108-1))</f>
        <v>-1.1931587018433332E-3</v>
      </c>
      <c r="AV108" s="22" cm="1">
        <f t="array" ref="AV108">IF(INDEX(calc_types,1,AV$7)="INDEX",S108/S107-1,IF(INDEX(calc_types,1,AV$7)="CASH", S107/1200,S107/S108-1))</f>
        <v>2.4788302315727151E-2</v>
      </c>
      <c r="AW108" s="22" cm="1">
        <f t="array" ref="AW108">IF(INDEX(calc_types,1,AW$7)="INDEX",T108/T107-1,IF(INDEX(calc_types,1,AW$7)="CASH", T107/1200,T107/T108-1))</f>
        <v>7.2441230593784933E-3</v>
      </c>
      <c r="AX108" s="22" cm="1">
        <f t="array" ref="AX108">IF(INDEX(calc_types,1,AX$7)="INDEX",U108/U107-1,IF(INDEX(calc_types,1,AX$7)="CASH", U107/1200,U107/U108-1))</f>
        <v>1.4813767842455583E-2</v>
      </c>
      <c r="AY108" s="22" cm="1">
        <f t="array" ref="AY108">IF(INDEX(calc_types,1,AY$7)="INDEX",V108/V107-1,IF(INDEX(calc_types,1,AY$7)="CASH", V107/1200,V107/V108-1))</f>
        <v>4.0189326051103702E-2</v>
      </c>
      <c r="AZ108" s="22" cm="1">
        <f t="array" ref="AZ108">IF(INDEX(calc_types,1,AZ$7)="INDEX",W108/W107-1,IF(INDEX(calc_types,1,AZ$7)="CASH", W107/1200,W107/W108-1))</f>
        <v>1.4020833333333333E-4</v>
      </c>
      <c r="BA108" s="22" cm="1">
        <f t="array" ref="BA108">IF(INDEX(calc_types,1,BA$7)="INDEX",X108/X107-1,IF(INDEX(calc_types,1,BA$7)="CASH", X107/1200,X107/X108-1))</f>
        <v>2.0849999999999997E-4</v>
      </c>
      <c r="BB108" s="22" cm="1">
        <f t="array" ref="BB108">IF(INDEX(calc_types,1,BB$7)="INDEX",Y108/Y107-1,IF(INDEX(calc_types,1,BB$7)="CASH", Y107/1200,Y107/Y108-1))</f>
        <v>4.1883333333333339E-4</v>
      </c>
      <c r="BC108" s="22" cm="1">
        <f t="array" ref="BC108">IF(INDEX(calc_types,1,BC$7)="INDEX",Z108/Z107-1,IF(INDEX(calc_types,1,BC$7)="CASH", Z107/1200,Z107/Z108-1))</f>
        <v>-6.658333333333333E-5</v>
      </c>
      <c r="BD108" s="22" cm="1">
        <f t="array" ref="BD108">IF(INDEX(calc_types,1,BD$7)="INDEX",AA108/AA107-1,IF(INDEX(calc_types,1,BD$7)="CASH", AA107/1200,AA107/AA108-1))</f>
        <v>0</v>
      </c>
      <c r="BE108" s="22" cm="1">
        <f t="array" ref="BE108">IF(INDEX(calc_types,1,BE$7)="INDEX",AB108/AB107-1,IF(INDEX(calc_types,1,BE$7)="CASH", AB107/1200,AB107/AB108-1))</f>
        <v>1.1130960560670644E-2</v>
      </c>
      <c r="BF108" s="22" cm="1">
        <f t="array" ref="BF108">IF(INDEX(calc_types,1,BF$7)="INDEX",AC108/AC107-1,IF(INDEX(calc_types,1,BF$7)="CASH", AC107/1200,AC107/AC108-1))</f>
        <v>1.1589403973510048E-2</v>
      </c>
      <c r="BG108" s="22" cm="1">
        <f t="array" ref="BG108">IF(INDEX(calc_types,1,BG$7)="INDEX",AD108/AD107-1,IF(INDEX(calc_types,1,BG$7)="CASH", AD107/1200,AD107/AD108-1))</f>
        <v>-2.7252872471750123E-2</v>
      </c>
      <c r="BH108" s="23">
        <f t="shared" si="39"/>
        <v>-1.3235315199303229E-3</v>
      </c>
      <c r="BI108" s="23">
        <f t="shared" si="40"/>
        <v>-3.1147636006481835E-3</v>
      </c>
      <c r="BJ108" s="23">
        <f t="shared" si="41"/>
        <v>-1.1847980213801644E-2</v>
      </c>
      <c r="BK108" s="23">
        <f t="shared" si="42"/>
        <v>-2.9414882900796737E-3</v>
      </c>
      <c r="BL108" s="23">
        <f t="shared" si="43"/>
        <v>-8.750158425960131E-3</v>
      </c>
      <c r="BM108" s="23">
        <f t="shared" si="44"/>
        <v>-8.2651934279833893E-4</v>
      </c>
      <c r="BN108" s="23">
        <f t="shared" si="45"/>
        <v>-2.4781208249027077E-3</v>
      </c>
      <c r="BO108" s="23">
        <f t="shared" si="46"/>
        <v>-9.0557216405121582E-3</v>
      </c>
      <c r="BP108" s="23">
        <f t="shared" si="47"/>
        <v>-8.233834213878541E-4</v>
      </c>
      <c r="BQ108" s="23">
        <f t="shared" si="48"/>
        <v>-3.8786365612440239E-3</v>
      </c>
      <c r="BR108" s="23">
        <f t="shared" si="49"/>
        <v>-1.2059395127625053E-2</v>
      </c>
      <c r="BS108" s="23">
        <f t="shared" si="50"/>
        <v>-2.3540369482634143E-3</v>
      </c>
      <c r="BT108" s="23">
        <f t="shared" si="51"/>
        <v>-8.5112279639699574E-3</v>
      </c>
      <c r="BU108" s="23">
        <f t="shared" si="52"/>
        <v>-4.2623566792586906E-5</v>
      </c>
      <c r="BV108" s="23">
        <f t="shared" si="53"/>
        <v>-2.9877257558510355E-4</v>
      </c>
      <c r="BW108" s="23">
        <f t="shared" si="54"/>
        <v>-1.5325513576982534E-3</v>
      </c>
      <c r="BX108" s="23">
        <f t="shared" si="55"/>
        <v>1.5606369143679265E-2</v>
      </c>
      <c r="BY108" s="23">
        <f t="shared" si="56"/>
        <v>4.0294314595815967E-3</v>
      </c>
      <c r="BZ108" s="23">
        <f t="shared" si="57"/>
        <v>1.1876842620158585E-2</v>
      </c>
      <c r="CA108" s="23">
        <f t="shared" si="58"/>
        <v>3.3771764339737255E-2</v>
      </c>
      <c r="CB108" s="23">
        <f t="shared" si="59"/>
        <v>-1.4239203819444435E-3</v>
      </c>
      <c r="CC108" s="23">
        <f t="shared" si="60"/>
        <v>-5.5606527777777724E-4</v>
      </c>
      <c r="CD108" s="23">
        <f t="shared" si="61"/>
        <v>-1.1226118055555556E-3</v>
      </c>
      <c r="CE108" s="23">
        <f t="shared" si="62"/>
        <v>-1.7037500000000028E-5</v>
      </c>
      <c r="CF108" s="23">
        <f t="shared" si="63"/>
        <v>0</v>
      </c>
      <c r="CG108" s="23">
        <f t="shared" si="64"/>
        <v>1.0881960691124255E-2</v>
      </c>
      <c r="CH108" s="23">
        <f t="shared" si="65"/>
        <v>1.2407029878127293E-2</v>
      </c>
      <c r="CI108" s="23">
        <f t="shared" si="66"/>
        <v>-2.6533657454276466E-2</v>
      </c>
    </row>
    <row r="109" spans="1:87" x14ac:dyDescent="0.2">
      <c r="A109" s="20">
        <v>100</v>
      </c>
      <c r="B109" s="21">
        <v>41670</v>
      </c>
      <c r="C109" s="20">
        <v>203.589</v>
      </c>
      <c r="D109" s="20">
        <v>1140.6379999999999</v>
      </c>
      <c r="E109" s="20">
        <v>1875.7570000000001</v>
      </c>
      <c r="F109" s="20">
        <v>1592.627</v>
      </c>
      <c r="G109" s="20">
        <v>1956.12</v>
      </c>
      <c r="H109" s="20">
        <v>143.90600000000001</v>
      </c>
      <c r="I109" s="20">
        <v>365.35199999999998</v>
      </c>
      <c r="J109" s="20">
        <v>483.86200000000002</v>
      </c>
      <c r="K109" s="20">
        <v>106.658</v>
      </c>
      <c r="L109" s="20">
        <v>645.928</v>
      </c>
      <c r="M109" s="20">
        <v>779.21400000000006</v>
      </c>
      <c r="N109" s="20">
        <v>257.94799999999998</v>
      </c>
      <c r="O109" s="20">
        <v>279.74</v>
      </c>
      <c r="P109" s="20">
        <v>103.657</v>
      </c>
      <c r="Q109" s="20">
        <v>194.13900000000001</v>
      </c>
      <c r="R109" s="20">
        <v>255.69200000000001</v>
      </c>
      <c r="S109" s="20">
        <v>2941.01</v>
      </c>
      <c r="T109" s="20">
        <v>3013.96</v>
      </c>
      <c r="U109" s="20">
        <v>6510.44</v>
      </c>
      <c r="V109" s="20">
        <v>14914.53</v>
      </c>
      <c r="W109" s="20">
        <v>0.1565</v>
      </c>
      <c r="X109" s="20">
        <v>0.2271</v>
      </c>
      <c r="Y109" s="20">
        <v>0.51049999999999995</v>
      </c>
      <c r="Z109" s="20">
        <v>6.1400000000000003E-2</v>
      </c>
      <c r="AA109" s="20">
        <v>1</v>
      </c>
      <c r="AB109" s="20">
        <v>0.74150000000000005</v>
      </c>
      <c r="AC109" s="20">
        <v>0.60829999999999995</v>
      </c>
      <c r="AD109" s="20">
        <v>102.04</v>
      </c>
      <c r="AE109" s="21">
        <f t="shared" si="38"/>
        <v>41670</v>
      </c>
      <c r="AF109" s="22" cm="1">
        <f t="array" ref="AF109">IF(INDEX(calc_types,1,AF$7)="INDEX",C109/C108-1,IF(INDEX(calc_types,1,AF$7)="CASH", C108/1200,C108/C109-1))</f>
        <v>7.8595884522858483E-5</v>
      </c>
      <c r="AG109" s="22" cm="1">
        <f t="array" ref="AG109">IF(INDEX(calc_types,1,AG$7)="INDEX",D109/D108-1,IF(INDEX(calc_types,1,AG$7)="CASH", D108/1200,D108/D109-1))</f>
        <v>1.5814379055123506E-3</v>
      </c>
      <c r="AH109" s="22" cm="1">
        <f t="array" ref="AH109">IF(INDEX(calc_types,1,AH$7)="INDEX",E109/E108-1,IF(INDEX(calc_types,1,AH$7)="CASH", E108/1200,E108/E109-1))</f>
        <v>8.1853108364937643E-3</v>
      </c>
      <c r="AI109" s="22" cm="1">
        <f t="array" ref="AI109">IF(INDEX(calc_types,1,AI$7)="INDEX",F109/F108-1,IF(INDEX(calc_types,1,AI$7)="CASH", F108/1200,F108/F109-1))</f>
        <v>2.9655183705961097E-3</v>
      </c>
      <c r="AJ109" s="22" cm="1">
        <f t="array" ref="AJ109">IF(INDEX(calc_types,1,AJ$7)="INDEX",G109/G108-1,IF(INDEX(calc_types,1,AJ$7)="CASH", G108/1200,G108/G109-1))</f>
        <v>1.0207322520922046E-2</v>
      </c>
      <c r="AK109" s="22" cm="1">
        <f t="array" ref="AK109">IF(INDEX(calc_types,1,AK$7)="INDEX",H109/H108-1,IF(INDEX(calc_types,1,AK$7)="CASH", H108/1200,H108/H109-1))</f>
        <v>3.0584866052185689E-4</v>
      </c>
      <c r="AL109" s="22" cm="1">
        <f t="array" ref="AL109">IF(INDEX(calc_types,1,AL$7)="INDEX",I109/I108-1,IF(INDEX(calc_types,1,AL$7)="CASH", I108/1200,I108/I109-1))</f>
        <v>2.4914664530077957E-3</v>
      </c>
      <c r="AM109" s="22" cm="1">
        <f t="array" ref="AM109">IF(INDEX(calc_types,1,AM$7)="INDEX",J109/J108-1,IF(INDEX(calc_types,1,AM$7)="CASH", J108/1200,J108/J109-1))</f>
        <v>1.1814843625839622E-2</v>
      </c>
      <c r="AN109" s="22" cm="1">
        <f t="array" ref="AN109">IF(INDEX(calc_types,1,AN$7)="INDEX",K109/K108-1,IF(INDEX(calc_types,1,AN$7)="CASH", K108/1200,K108/K109-1))</f>
        <v>1.5003469552343773E-4</v>
      </c>
      <c r="AO109" s="22" cm="1">
        <f t="array" ref="AO109">IF(INDEX(calc_types,1,AO$7)="INDEX",L109/L108-1,IF(INDEX(calc_types,1,AO$7)="CASH", L108/1200,L108/L109-1))</f>
        <v>2.3276456019911684E-3</v>
      </c>
      <c r="AP109" s="22" cm="1">
        <f t="array" ref="AP109">IF(INDEX(calc_types,1,AP$7)="INDEX",M109/M108-1,IF(INDEX(calc_types,1,AP$7)="CASH", M108/1200,M108/M109-1))</f>
        <v>8.6938736410968609E-3</v>
      </c>
      <c r="AQ109" s="22" cm="1">
        <f t="array" ref="AQ109">IF(INDEX(calc_types,1,AQ$7)="INDEX",N109/N108-1,IF(INDEX(calc_types,1,AQ$7)="CASH", N108/1200,N108/N109-1))</f>
        <v>5.6334623766582936E-3</v>
      </c>
      <c r="AR109" s="22" cm="1">
        <f t="array" ref="AR109">IF(INDEX(calc_types,1,AR$7)="INDEX",O109/O108-1,IF(INDEX(calc_types,1,AR$7)="CASH", O108/1200,O108/O109-1))</f>
        <v>1.1681313514881886E-2</v>
      </c>
      <c r="AS109" s="22" cm="1">
        <f t="array" ref="AS109">IF(INDEX(calc_types,1,AS$7)="INDEX",P109/P108-1,IF(INDEX(calc_types,1,AS$7)="CASH", P108/1200,P108/P109-1))</f>
        <v>1.157798253654807E-4</v>
      </c>
      <c r="AT109" s="22" cm="1">
        <f t="array" ref="AT109">IF(INDEX(calc_types,1,AT$7)="INDEX",Q109/Q108-1,IF(INDEX(calc_types,1,AT$7)="CASH", Q108/1200,Q108/Q109-1))</f>
        <v>3.7616068760115695E-4</v>
      </c>
      <c r="AU109" s="22" cm="1">
        <f t="array" ref="AU109">IF(INDEX(calc_types,1,AU$7)="INDEX",R109/R108-1,IF(INDEX(calc_types,1,AU$7)="CASH", R108/1200,R108/R109-1))</f>
        <v>1.4609175188686763E-3</v>
      </c>
      <c r="AV109" s="22" cm="1">
        <f t="array" ref="AV109">IF(INDEX(calc_types,1,AV$7)="INDEX",S109/S108-1,IF(INDEX(calc_types,1,AV$7)="CASH", S108/1200,S108/S109-1))</f>
        <v>-3.4876890614283451E-2</v>
      </c>
      <c r="AW109" s="22" cm="1">
        <f t="array" ref="AW109">IF(INDEX(calc_types,1,AW$7)="INDEX",T109/T108-1,IF(INDEX(calc_types,1,AW$7)="CASH", T108/1200,T108/T109-1))</f>
        <v>-3.0569314892248345E-2</v>
      </c>
      <c r="AX109" s="22" cm="1">
        <f t="array" ref="AX109">IF(INDEX(calc_types,1,AX$7)="INDEX",U109/U108-1,IF(INDEX(calc_types,1,AX$7)="CASH", U108/1200,U108/U109-1))</f>
        <v>-3.5360322650905607E-2</v>
      </c>
      <c r="AY109" s="22" cm="1">
        <f t="array" ref="AY109">IF(INDEX(calc_types,1,AY$7)="INDEX",V109/V108-1,IF(INDEX(calc_types,1,AY$7)="CASH", V108/1200,V108/V109-1))</f>
        <v>-8.4510085438187499E-2</v>
      </c>
      <c r="AZ109" s="22" cm="1">
        <f t="array" ref="AZ109">IF(INDEX(calc_types,1,AZ$7)="INDEX",W109/W108-1,IF(INDEX(calc_types,1,AZ$7)="CASH", W108/1200,W108/W109-1))</f>
        <v>1.3974999999999998E-4</v>
      </c>
      <c r="BA109" s="22" cm="1">
        <f t="array" ref="BA109">IF(INDEX(calc_types,1,BA$7)="INDEX",X109/X108-1,IF(INDEX(calc_types,1,BA$7)="CASH", X108/1200,X108/X109-1))</f>
        <v>2.2091666666666668E-4</v>
      </c>
      <c r="BB109" s="22" cm="1">
        <f t="array" ref="BB109">IF(INDEX(calc_types,1,BB$7)="INDEX",Y109/Y108-1,IF(INDEX(calc_types,1,BB$7)="CASH", Y108/1200,Y108/Y109-1))</f>
        <v>4.0283333333333333E-4</v>
      </c>
      <c r="BC109" s="22" cm="1">
        <f t="array" ref="BC109">IF(INDEX(calc_types,1,BC$7)="INDEX",Z109/Z108-1,IF(INDEX(calc_types,1,BC$7)="CASH", Z108/1200,Z108/Z109-1))</f>
        <v>5.3499999999999993E-5</v>
      </c>
      <c r="BD109" s="22" cm="1">
        <f t="array" ref="BD109">IF(INDEX(calc_types,1,BD$7)="INDEX",AA109/AA108-1,IF(INDEX(calc_types,1,BD$7)="CASH", AA108/1200,AA108/AA109-1))</f>
        <v>0</v>
      </c>
      <c r="BE109" s="22" cm="1">
        <f t="array" ref="BE109">IF(INDEX(calc_types,1,BE$7)="INDEX",AB109/AB108-1,IF(INDEX(calc_types,1,BE$7)="CASH", AB108/1200,AB108/AB109-1))</f>
        <v>-1.861092380310192E-2</v>
      </c>
      <c r="BF109" s="22" cm="1">
        <f t="array" ref="BF109">IF(INDEX(calc_types,1,BF$7)="INDEX",AC109/AC108-1,IF(INDEX(calc_types,1,BF$7)="CASH", AC108/1200,AC108/AC109-1))</f>
        <v>-7.068880486601925E-3</v>
      </c>
      <c r="BG109" s="22" cm="1">
        <f t="array" ref="BG109">IF(INDEX(calc_types,1,BG$7)="INDEX",AD109/AD108-1,IF(INDEX(calc_types,1,BG$7)="CASH", AD108/1200,AD108/AD109-1))</f>
        <v>3.2046256370050985E-2</v>
      </c>
      <c r="BH109" s="23">
        <f t="shared" si="39"/>
        <v>-1.4562067010979859E-3</v>
      </c>
      <c r="BI109" s="23">
        <f t="shared" si="40"/>
        <v>-1.7063517933898348E-4</v>
      </c>
      <c r="BJ109" s="23">
        <f t="shared" si="41"/>
        <v>5.7774557598537571E-3</v>
      </c>
      <c r="BK109" s="23">
        <f t="shared" si="42"/>
        <v>3.1552185736349967E-4</v>
      </c>
      <c r="BL109" s="23">
        <f t="shared" si="43"/>
        <v>6.8274878553699399E-3</v>
      </c>
      <c r="BM109" s="23">
        <f t="shared" si="44"/>
        <v>-4.3726436841853432E-4</v>
      </c>
      <c r="BN109" s="23">
        <f t="shared" si="45"/>
        <v>1.6268983753908949E-3</v>
      </c>
      <c r="BO109" s="23">
        <f t="shared" si="46"/>
        <v>1.0492465831747901E-2</v>
      </c>
      <c r="BP109" s="23">
        <f t="shared" si="47"/>
        <v>-1.2175204589575958E-3</v>
      </c>
      <c r="BQ109" s="23">
        <f t="shared" si="48"/>
        <v>6.399439893336092E-4</v>
      </c>
      <c r="BR109" s="23">
        <f t="shared" si="49"/>
        <v>6.5316869931313888E-3</v>
      </c>
      <c r="BS109" s="23">
        <f t="shared" si="50"/>
        <v>2.8503965547516125E-3</v>
      </c>
      <c r="BT109" s="23">
        <f t="shared" si="51"/>
        <v>8.3902423354969124E-3</v>
      </c>
      <c r="BU109" s="23">
        <f t="shared" si="52"/>
        <v>5.3859248644695193E-5</v>
      </c>
      <c r="BV109" s="23">
        <f t="shared" si="53"/>
        <v>2.3710206947034166E-4</v>
      </c>
      <c r="BW109" s="23">
        <f t="shared" si="54"/>
        <v>1.121524863013756E-3</v>
      </c>
      <c r="BX109" s="23">
        <f t="shared" si="55"/>
        <v>-4.4058823786331337E-2</v>
      </c>
      <c r="BY109" s="23">
        <f t="shared" si="56"/>
        <v>-3.3784006492045243E-2</v>
      </c>
      <c r="BZ109" s="23">
        <f t="shared" si="57"/>
        <v>-3.8297247873202607E-2</v>
      </c>
      <c r="CA109" s="23">
        <f t="shared" si="58"/>
        <v>-9.0927647149553939E-2</v>
      </c>
      <c r="CB109" s="23">
        <f t="shared" si="59"/>
        <v>-1.4243787152777769E-3</v>
      </c>
      <c r="CC109" s="23">
        <f t="shared" si="60"/>
        <v>-5.4364861111111059E-4</v>
      </c>
      <c r="CD109" s="23">
        <f t="shared" si="61"/>
        <v>-1.1386118055555555E-3</v>
      </c>
      <c r="CE109" s="23">
        <f t="shared" si="62"/>
        <v>1.0304583333333329E-4</v>
      </c>
      <c r="CF109" s="23">
        <f t="shared" si="63"/>
        <v>0</v>
      </c>
      <c r="CG109" s="23">
        <f t="shared" si="64"/>
        <v>-1.8859923672648309E-2</v>
      </c>
      <c r="CH109" s="23">
        <f t="shared" si="65"/>
        <v>-6.2512545819846804E-3</v>
      </c>
      <c r="CI109" s="23">
        <f t="shared" si="66"/>
        <v>3.2765471387524642E-2</v>
      </c>
    </row>
    <row r="110" spans="1:87" x14ac:dyDescent="0.2">
      <c r="A110" s="20">
        <v>101</v>
      </c>
      <c r="B110" s="21">
        <v>41698</v>
      </c>
      <c r="C110" s="20">
        <v>203.614</v>
      </c>
      <c r="D110" s="20">
        <v>1141.6690000000001</v>
      </c>
      <c r="E110" s="20">
        <v>1879.8119999999999</v>
      </c>
      <c r="F110" s="20">
        <v>1596.8689999999999</v>
      </c>
      <c r="G110" s="20">
        <v>1967.482</v>
      </c>
      <c r="H110" s="20">
        <v>143.88999999999999</v>
      </c>
      <c r="I110" s="20">
        <v>365.09199999999998</v>
      </c>
      <c r="J110" s="20">
        <v>483.65600000000001</v>
      </c>
      <c r="K110" s="20">
        <v>106.71</v>
      </c>
      <c r="L110" s="20">
        <v>646.28599999999994</v>
      </c>
      <c r="M110" s="20">
        <v>780.41800000000001</v>
      </c>
      <c r="N110" s="20">
        <v>258.846</v>
      </c>
      <c r="O110" s="20">
        <v>280.67899999999997</v>
      </c>
      <c r="P110" s="20">
        <v>103.666</v>
      </c>
      <c r="Q110" s="20">
        <v>194.19900000000001</v>
      </c>
      <c r="R110" s="20">
        <v>255.93100000000001</v>
      </c>
      <c r="S110" s="20">
        <v>3073.22</v>
      </c>
      <c r="T110" s="20">
        <v>3149.23</v>
      </c>
      <c r="U110" s="20">
        <v>6809.7</v>
      </c>
      <c r="V110" s="20">
        <v>14841.07</v>
      </c>
      <c r="W110" s="20">
        <v>0.1555</v>
      </c>
      <c r="X110" s="20">
        <v>0.25750000000000001</v>
      </c>
      <c r="Y110" s="20">
        <v>0.51029999999999998</v>
      </c>
      <c r="Z110" s="20">
        <v>5.5399999999999998E-2</v>
      </c>
      <c r="AA110" s="20">
        <v>1</v>
      </c>
      <c r="AB110" s="20">
        <v>0.72460000000000002</v>
      </c>
      <c r="AC110" s="20">
        <v>0.59719999999999995</v>
      </c>
      <c r="AD110" s="20">
        <v>101.8</v>
      </c>
      <c r="AE110" s="21">
        <f t="shared" si="38"/>
        <v>41698</v>
      </c>
      <c r="AF110" s="22" cm="1">
        <f t="array" ref="AF110">IF(INDEX(calc_types,1,AF$7)="INDEX",C110/C109-1,IF(INDEX(calc_types,1,AF$7)="CASH", C109/1200,C109/C110-1))</f>
        <v>1.2279641827417365E-4</v>
      </c>
      <c r="AG110" s="22" cm="1">
        <f t="array" ref="AG110">IF(INDEX(calc_types,1,AG$7)="INDEX",D110/D109-1,IF(INDEX(calc_types,1,AG$7)="CASH", D109/1200,D109/D110-1))</f>
        <v>9.038801092022819E-4</v>
      </c>
      <c r="AH110" s="22" cm="1">
        <f t="array" ref="AH110">IF(INDEX(calc_types,1,AH$7)="INDEX",E110/E109-1,IF(INDEX(calc_types,1,AH$7)="CASH", E109/1200,E109/E110-1))</f>
        <v>2.1617938784179724E-3</v>
      </c>
      <c r="AI110" s="22" cm="1">
        <f t="array" ref="AI110">IF(INDEX(calc_types,1,AI$7)="INDEX",F110/F109-1,IF(INDEX(calc_types,1,AI$7)="CASH", F109/1200,F109/F110-1))</f>
        <v>2.6635238508452286E-3</v>
      </c>
      <c r="AJ110" s="22" cm="1">
        <f t="array" ref="AJ110">IF(INDEX(calc_types,1,AJ$7)="INDEX",G110/G109-1,IF(INDEX(calc_types,1,AJ$7)="CASH", G109/1200,G109/G110-1))</f>
        <v>5.8084371101978505E-3</v>
      </c>
      <c r="AK110" s="22" cm="1">
        <f t="array" ref="AK110">IF(INDEX(calc_types,1,AK$7)="INDEX",H110/H109-1,IF(INDEX(calc_types,1,AK$7)="CASH", H109/1200,H109/H110-1))</f>
        <v>-1.1118368935292278E-4</v>
      </c>
      <c r="AL110" s="22" cm="1">
        <f t="array" ref="AL110">IF(INDEX(calc_types,1,AL$7)="INDEX",I110/I109-1,IF(INDEX(calc_types,1,AL$7)="CASH", I109/1200,I109/I110-1))</f>
        <v>-7.1164247082267096E-4</v>
      </c>
      <c r="AM110" s="22" cm="1">
        <f t="array" ref="AM110">IF(INDEX(calc_types,1,AM$7)="INDEX",J110/J109-1,IF(INDEX(calc_types,1,AM$7)="CASH", J109/1200,J109/J110-1))</f>
        <v>-4.2574122373739698E-4</v>
      </c>
      <c r="AN110" s="22" cm="1">
        <f t="array" ref="AN110">IF(INDEX(calc_types,1,AN$7)="INDEX",K110/K109-1,IF(INDEX(calc_types,1,AN$7)="CASH", K109/1200,K109/K110-1))</f>
        <v>4.8753961259340173E-4</v>
      </c>
      <c r="AO110" s="22" cm="1">
        <f t="array" ref="AO110">IF(INDEX(calc_types,1,AO$7)="INDEX",L110/L109-1,IF(INDEX(calc_types,1,AO$7)="CASH", L109/1200,L109/L110-1))</f>
        <v>5.5424133959203203E-4</v>
      </c>
      <c r="AP110" s="22" cm="1">
        <f t="array" ref="AP110">IF(INDEX(calc_types,1,AP$7)="INDEX",M110/M109-1,IF(INDEX(calc_types,1,AP$7)="CASH", M109/1200,M109/M110-1))</f>
        <v>1.5451467761102844E-3</v>
      </c>
      <c r="AQ110" s="22" cm="1">
        <f t="array" ref="AQ110">IF(INDEX(calc_types,1,AQ$7)="INDEX",N110/N109-1,IF(INDEX(calc_types,1,AQ$7)="CASH", N109/1200,N109/N110-1))</f>
        <v>3.4813218168003868E-3</v>
      </c>
      <c r="AR110" s="22" cm="1">
        <f t="array" ref="AR110">IF(INDEX(calc_types,1,AR$7)="INDEX",O110/O109-1,IF(INDEX(calc_types,1,AR$7)="CASH", O109/1200,O109/O110-1))</f>
        <v>3.3566883534710268E-3</v>
      </c>
      <c r="AS110" s="22" cm="1">
        <f t="array" ref="AS110">IF(INDEX(calc_types,1,AS$7)="INDEX",P110/P109-1,IF(INDEX(calc_types,1,AS$7)="CASH", P109/1200,P109/P110-1))</f>
        <v>8.6824816462049981E-5</v>
      </c>
      <c r="AT110" s="22" cm="1">
        <f t="array" ref="AT110">IF(INDEX(calc_types,1,AT$7)="INDEX",Q110/Q109-1,IF(INDEX(calc_types,1,AT$7)="CASH", Q109/1200,Q109/Q110-1))</f>
        <v>3.0905691283056314E-4</v>
      </c>
      <c r="AU110" s="22" cm="1">
        <f t="array" ref="AU110">IF(INDEX(calc_types,1,AU$7)="INDEX",R110/R109-1,IF(INDEX(calc_types,1,AU$7)="CASH", R109/1200,R109/R110-1))</f>
        <v>9.3471833299441087E-4</v>
      </c>
      <c r="AV110" s="22" cm="1">
        <f t="array" ref="AV110">IF(INDEX(calc_types,1,AV$7)="INDEX",S110/S109-1,IF(INDEX(calc_types,1,AV$7)="CASH", S109/1200,S109/S110-1))</f>
        <v>4.495394439325251E-2</v>
      </c>
      <c r="AW110" s="22" cm="1">
        <f t="array" ref="AW110">IF(INDEX(calc_types,1,AW$7)="INDEX",T110/T109-1,IF(INDEX(calc_types,1,AW$7)="CASH", T109/1200,T109/T110-1))</f>
        <v>4.4881153034545873E-2</v>
      </c>
      <c r="AX110" s="22" cm="1">
        <f t="array" ref="AX110">IF(INDEX(calc_types,1,AX$7)="INDEX",U110/U109-1,IF(INDEX(calc_types,1,AX$7)="CASH", U109/1200,U109/U110-1))</f>
        <v>4.5966171257242339E-2</v>
      </c>
      <c r="AY110" s="22" cm="1">
        <f t="array" ref="AY110">IF(INDEX(calc_types,1,AY$7)="INDEX",V110/V109-1,IF(INDEX(calc_types,1,AY$7)="CASH", V109/1200,V109/V110-1))</f>
        <v>-4.9253982525765405E-3</v>
      </c>
      <c r="AZ110" s="22" cm="1">
        <f t="array" ref="AZ110">IF(INDEX(calc_types,1,AZ$7)="INDEX",W110/W109-1,IF(INDEX(calc_types,1,AZ$7)="CASH", W109/1200,W109/W110-1))</f>
        <v>1.3041666666666667E-4</v>
      </c>
      <c r="BA110" s="22" cm="1">
        <f t="array" ref="BA110">IF(INDEX(calc_types,1,BA$7)="INDEX",X110/X109-1,IF(INDEX(calc_types,1,BA$7)="CASH", X109/1200,X109/X110-1))</f>
        <v>1.8924999999999999E-4</v>
      </c>
      <c r="BB110" s="22" cm="1">
        <f t="array" ref="BB110">IF(INDEX(calc_types,1,BB$7)="INDEX",Y110/Y109-1,IF(INDEX(calc_types,1,BB$7)="CASH", Y109/1200,Y109/Y110-1))</f>
        <v>4.2541666666666661E-4</v>
      </c>
      <c r="BC110" s="22" cm="1">
        <f t="array" ref="BC110">IF(INDEX(calc_types,1,BC$7)="INDEX",Z110/Z109-1,IF(INDEX(calc_types,1,BC$7)="CASH", Z109/1200,Z109/Z110-1))</f>
        <v>5.1166666666666673E-5</v>
      </c>
      <c r="BD110" s="22" cm="1">
        <f t="array" ref="BD110">IF(INDEX(calc_types,1,BD$7)="INDEX",AA110/AA109-1,IF(INDEX(calc_types,1,BD$7)="CASH", AA109/1200,AA109/AA110-1))</f>
        <v>0</v>
      </c>
      <c r="BE110" s="22" cm="1">
        <f t="array" ref="BE110">IF(INDEX(calc_types,1,BE$7)="INDEX",AB110/AB109-1,IF(INDEX(calc_types,1,BE$7)="CASH", AB109/1200,AB109/AB110-1))</f>
        <v>2.3323212807065952E-2</v>
      </c>
      <c r="BF110" s="22" cm="1">
        <f t="array" ref="BF110">IF(INDEX(calc_types,1,BF$7)="INDEX",AC110/AC109-1,IF(INDEX(calc_types,1,BF$7)="CASH", AC109/1200,AC109/AC110-1))</f>
        <v>1.8586738111185497E-2</v>
      </c>
      <c r="BG110" s="22" cm="1">
        <f t="array" ref="BG110">IF(INDEX(calc_types,1,BG$7)="INDEX",AD110/AD109-1,IF(INDEX(calc_types,1,BG$7)="CASH", AD109/1200,AD109/AD110-1))</f>
        <v>2.3575638506876384E-3</v>
      </c>
      <c r="BH110" s="23">
        <f t="shared" si="39"/>
        <v>-1.4120061673466707E-3</v>
      </c>
      <c r="BI110" s="23">
        <f t="shared" si="40"/>
        <v>-8.4819297564905222E-4</v>
      </c>
      <c r="BJ110" s="23">
        <f t="shared" si="41"/>
        <v>-2.4606119822203438E-4</v>
      </c>
      <c r="BK110" s="23">
        <f t="shared" si="42"/>
        <v>1.3527337612618574E-5</v>
      </c>
      <c r="BL110" s="23">
        <f t="shared" si="43"/>
        <v>2.4286024446457445E-3</v>
      </c>
      <c r="BM110" s="23">
        <f t="shared" si="44"/>
        <v>-8.5429671829331398E-4</v>
      </c>
      <c r="BN110" s="23">
        <f t="shared" si="45"/>
        <v>-1.5762105484395717E-3</v>
      </c>
      <c r="BO110" s="23">
        <f t="shared" si="46"/>
        <v>-1.7481190178291175E-3</v>
      </c>
      <c r="BP110" s="23">
        <f t="shared" si="47"/>
        <v>-8.8001554188763182E-4</v>
      </c>
      <c r="BQ110" s="23">
        <f t="shared" si="48"/>
        <v>-1.1334602730655272E-3</v>
      </c>
      <c r="BR110" s="23">
        <f t="shared" si="49"/>
        <v>-6.1703987185518765E-4</v>
      </c>
      <c r="BS110" s="23">
        <f t="shared" si="50"/>
        <v>6.9825599489370567E-4</v>
      </c>
      <c r="BT110" s="23">
        <f t="shared" si="51"/>
        <v>6.5617174086053318E-5</v>
      </c>
      <c r="BU110" s="23">
        <f t="shared" si="52"/>
        <v>2.490423974126447E-5</v>
      </c>
      <c r="BV110" s="23">
        <f t="shared" si="53"/>
        <v>1.6999829469974785E-4</v>
      </c>
      <c r="BW110" s="23">
        <f t="shared" si="54"/>
        <v>5.9532567713949059E-4</v>
      </c>
      <c r="BX110" s="23">
        <f t="shared" si="55"/>
        <v>3.5772011221204623E-2</v>
      </c>
      <c r="BY110" s="23">
        <f t="shared" si="56"/>
        <v>4.1666461434748975E-2</v>
      </c>
      <c r="BZ110" s="23">
        <f t="shared" si="57"/>
        <v>4.3029246034945338E-2</v>
      </c>
      <c r="CA110" s="23">
        <f t="shared" si="58"/>
        <v>-1.1342959963942988E-2</v>
      </c>
      <c r="CB110" s="23">
        <f t="shared" si="59"/>
        <v>-1.4337120486111101E-3</v>
      </c>
      <c r="CC110" s="23">
        <f t="shared" si="60"/>
        <v>-5.7531527777777731E-4</v>
      </c>
      <c r="CD110" s="23">
        <f t="shared" si="61"/>
        <v>-1.1160284722222223E-3</v>
      </c>
      <c r="CE110" s="23">
        <f t="shared" si="62"/>
        <v>1.0071249999999997E-4</v>
      </c>
      <c r="CF110" s="23">
        <f t="shared" si="63"/>
        <v>0</v>
      </c>
      <c r="CG110" s="23">
        <f t="shared" si="64"/>
        <v>2.3074212937519562E-2</v>
      </c>
      <c r="CH110" s="23">
        <f t="shared" si="65"/>
        <v>1.9404364015802741E-2</v>
      </c>
      <c r="CI110" s="23">
        <f t="shared" si="66"/>
        <v>3.0767788681612955E-3</v>
      </c>
    </row>
    <row r="111" spans="1:87" x14ac:dyDescent="0.2">
      <c r="A111" s="20">
        <v>102</v>
      </c>
      <c r="B111" s="21">
        <v>41729</v>
      </c>
      <c r="C111" s="20">
        <v>203.67699999999999</v>
      </c>
      <c r="D111" s="20">
        <v>1140.405</v>
      </c>
      <c r="E111" s="20">
        <v>1868.4739999999999</v>
      </c>
      <c r="F111" s="20">
        <v>1596.4059999999999</v>
      </c>
      <c r="G111" s="20">
        <v>1960.2470000000001</v>
      </c>
      <c r="H111" s="20">
        <v>143.90799999999999</v>
      </c>
      <c r="I111" s="20">
        <v>365.06700000000001</v>
      </c>
      <c r="J111" s="20">
        <v>484.32400000000001</v>
      </c>
      <c r="K111" s="20">
        <v>106.747</v>
      </c>
      <c r="L111" s="20">
        <v>645.67899999999997</v>
      </c>
      <c r="M111" s="20">
        <v>779.26900000000001</v>
      </c>
      <c r="N111" s="20">
        <v>259.19600000000003</v>
      </c>
      <c r="O111" s="20">
        <v>280.61399999999998</v>
      </c>
      <c r="P111" s="20">
        <v>103.681</v>
      </c>
      <c r="Q111" s="20">
        <v>194.19499999999999</v>
      </c>
      <c r="R111" s="20">
        <v>255.88499999999999</v>
      </c>
      <c r="S111" s="20">
        <v>3097.7</v>
      </c>
      <c r="T111" s="20">
        <v>3161.6</v>
      </c>
      <c r="U111" s="20">
        <v>6598.37</v>
      </c>
      <c r="V111" s="20">
        <v>14827.83</v>
      </c>
      <c r="W111" s="20">
        <v>0.152</v>
      </c>
      <c r="X111" s="20">
        <v>0.30819999999999997</v>
      </c>
      <c r="Y111" s="20">
        <v>0.50270000000000004</v>
      </c>
      <c r="Z111" s="20">
        <v>3.1800000000000002E-2</v>
      </c>
      <c r="AA111" s="20">
        <v>1</v>
      </c>
      <c r="AB111" s="20">
        <v>0.72629999999999995</v>
      </c>
      <c r="AC111" s="20">
        <v>0.60009999999999997</v>
      </c>
      <c r="AD111" s="20">
        <v>103.23</v>
      </c>
      <c r="AE111" s="21">
        <f t="shared" si="38"/>
        <v>41729</v>
      </c>
      <c r="AF111" s="22" cm="1">
        <f t="array" ref="AF111">IF(INDEX(calc_types,1,AF$7)="INDEX",C111/C110-1,IF(INDEX(calc_types,1,AF$7)="CASH", C110/1200,C110/C111-1))</f>
        <v>3.0940897973619208E-4</v>
      </c>
      <c r="AG111" s="22" cm="1">
        <f t="array" ref="AG111">IF(INDEX(calc_types,1,AG$7)="INDEX",D111/D110-1,IF(INDEX(calc_types,1,AG$7)="CASH", D110/1200,D110/D111-1))</f>
        <v>-1.107151021881192E-3</v>
      </c>
      <c r="AH111" s="22" cm="1">
        <f t="array" ref="AH111">IF(INDEX(calc_types,1,AH$7)="INDEX",E111/E110-1,IF(INDEX(calc_types,1,AH$7)="CASH", E110/1200,E110/E111-1))</f>
        <v>-6.031454209250664E-3</v>
      </c>
      <c r="AI111" s="22" cm="1">
        <f t="array" ref="AI111">IF(INDEX(calc_types,1,AI$7)="INDEX",F111/F110-1,IF(INDEX(calc_types,1,AI$7)="CASH", F110/1200,F110/F111-1))</f>
        <v>-2.8994238099677716E-4</v>
      </c>
      <c r="AJ111" s="22" cm="1">
        <f t="array" ref="AJ111">IF(INDEX(calc_types,1,AJ$7)="INDEX",G111/G110-1,IF(INDEX(calc_types,1,AJ$7)="CASH", G110/1200,G110/G111-1))</f>
        <v>-3.6772890425426086E-3</v>
      </c>
      <c r="AK111" s="22" cm="1">
        <f t="array" ref="AK111">IF(INDEX(calc_types,1,AK$7)="INDEX",H111/H110-1,IF(INDEX(calc_types,1,AK$7)="CASH", H110/1200,H110/H111-1))</f>
        <v>1.2509555910766856E-4</v>
      </c>
      <c r="AL111" s="22" cm="1">
        <f t="array" ref="AL111">IF(INDEX(calc_types,1,AL$7)="INDEX",I111/I110-1,IF(INDEX(calc_types,1,AL$7)="CASH", I110/1200,I110/I111-1))</f>
        <v>-6.8475891008223932E-5</v>
      </c>
      <c r="AM111" s="22" cm="1">
        <f t="array" ref="AM111">IF(INDEX(calc_types,1,AM$7)="INDEX",J111/J110-1,IF(INDEX(calc_types,1,AM$7)="CASH", J110/1200,J110/J111-1))</f>
        <v>1.3811469308764313E-3</v>
      </c>
      <c r="AN111" s="22" cm="1">
        <f t="array" ref="AN111">IF(INDEX(calc_types,1,AN$7)="INDEX",K111/K110-1,IF(INDEX(calc_types,1,AN$7)="CASH", K110/1200,K110/K111-1))</f>
        <v>3.4673413925601082E-4</v>
      </c>
      <c r="AO111" s="22" cm="1">
        <f t="array" ref="AO111">IF(INDEX(calc_types,1,AO$7)="INDEX",L111/L110-1,IF(INDEX(calc_types,1,AO$7)="CASH", L110/1200,L110/L111-1))</f>
        <v>-9.3921267055141477E-4</v>
      </c>
      <c r="AP111" s="22" cm="1">
        <f t="array" ref="AP111">IF(INDEX(calc_types,1,AP$7)="INDEX",M111/M110-1,IF(INDEX(calc_types,1,AP$7)="CASH", M110/1200,M110/M111-1))</f>
        <v>-1.4722879277515588E-3</v>
      </c>
      <c r="AQ111" s="22" cm="1">
        <f t="array" ref="AQ111">IF(INDEX(calc_types,1,AQ$7)="INDEX",N111/N110-1,IF(INDEX(calc_types,1,AQ$7)="CASH", N110/1200,N110/N111-1))</f>
        <v>1.3521553356050653E-3</v>
      </c>
      <c r="AR111" s="22" cm="1">
        <f t="array" ref="AR111">IF(INDEX(calc_types,1,AR$7)="INDEX",O111/O110-1,IF(INDEX(calc_types,1,AR$7)="CASH", O110/1200,O110/O111-1))</f>
        <v>-2.3158127255684668E-4</v>
      </c>
      <c r="AS111" s="22" cm="1">
        <f t="array" ref="AS111">IF(INDEX(calc_types,1,AS$7)="INDEX",P111/P110-1,IF(INDEX(calc_types,1,AS$7)="CASH", P110/1200,P110/P111-1))</f>
        <v>1.446954642794207E-4</v>
      </c>
      <c r="AT111" s="22" cm="1">
        <f t="array" ref="AT111">IF(INDEX(calc_types,1,AT$7)="INDEX",Q111/Q110-1,IF(INDEX(calc_types,1,AT$7)="CASH", Q110/1200,Q110/Q111-1))</f>
        <v>-2.0597428411206486E-5</v>
      </c>
      <c r="AU111" s="22" cm="1">
        <f t="array" ref="AU111">IF(INDEX(calc_types,1,AU$7)="INDEX",R111/R110-1,IF(INDEX(calc_types,1,AU$7)="CASH", R110/1200,R110/R111-1))</f>
        <v>-1.7973594445386265E-4</v>
      </c>
      <c r="AV111" s="22" cm="1">
        <f t="array" ref="AV111">IF(INDEX(calc_types,1,AV$7)="INDEX",S111/S110-1,IF(INDEX(calc_types,1,AV$7)="CASH", S110/1200,S110/S111-1))</f>
        <v>7.9655865834531436E-3</v>
      </c>
      <c r="AW111" s="22" cm="1">
        <f t="array" ref="AW111">IF(INDEX(calc_types,1,AW$7)="INDEX",T111/T110-1,IF(INDEX(calc_types,1,AW$7)="CASH", T110/1200,T110/T111-1))</f>
        <v>3.9279442911441809E-3</v>
      </c>
      <c r="AX111" s="22" cm="1">
        <f t="array" ref="AX111">IF(INDEX(calc_types,1,AX$7)="INDEX",U111/U110-1,IF(INDEX(calc_types,1,AX$7)="CASH", U110/1200,U110/U111-1))</f>
        <v>-3.103367255532552E-2</v>
      </c>
      <c r="AY111" s="22" cm="1">
        <f t="array" ref="AY111">IF(INDEX(calc_types,1,AY$7)="INDEX",V111/V110-1,IF(INDEX(calc_types,1,AY$7)="CASH", V110/1200,V110/V111-1))</f>
        <v>-8.921189644681693E-4</v>
      </c>
      <c r="AZ111" s="22" cm="1">
        <f t="array" ref="AZ111">IF(INDEX(calc_types,1,AZ$7)="INDEX",W111/W110-1,IF(INDEX(calc_types,1,AZ$7)="CASH", W110/1200,W110/W111-1))</f>
        <v>1.2958333333333333E-4</v>
      </c>
      <c r="BA111" s="22" cm="1">
        <f t="array" ref="BA111">IF(INDEX(calc_types,1,BA$7)="INDEX",X111/X110-1,IF(INDEX(calc_types,1,BA$7)="CASH", X110/1200,X110/X111-1))</f>
        <v>2.1458333333333334E-4</v>
      </c>
      <c r="BB111" s="22" cm="1">
        <f t="array" ref="BB111">IF(INDEX(calc_types,1,BB$7)="INDEX",Y111/Y110-1,IF(INDEX(calc_types,1,BB$7)="CASH", Y110/1200,Y110/Y111-1))</f>
        <v>4.2524999999999996E-4</v>
      </c>
      <c r="BC111" s="22" cm="1">
        <f t="array" ref="BC111">IF(INDEX(calc_types,1,BC$7)="INDEX",Z111/Z110-1,IF(INDEX(calc_types,1,BC$7)="CASH", Z110/1200,Z110/Z111-1))</f>
        <v>4.6166666666666666E-5</v>
      </c>
      <c r="BD111" s="22" cm="1">
        <f t="array" ref="BD111">IF(INDEX(calc_types,1,BD$7)="INDEX",AA111/AA110-1,IF(INDEX(calc_types,1,BD$7)="CASH", AA110/1200,AA110/AA111-1))</f>
        <v>0</v>
      </c>
      <c r="BE111" s="22" cm="1">
        <f t="array" ref="BE111">IF(INDEX(calc_types,1,BE$7)="INDEX",AB111/AB110-1,IF(INDEX(calc_types,1,BE$7)="CASH", AB110/1200,AB110/AB111-1))</f>
        <v>-2.3406305934186022E-3</v>
      </c>
      <c r="BF111" s="22" cm="1">
        <f t="array" ref="BF111">IF(INDEX(calc_types,1,BF$7)="INDEX",AC111/AC110-1,IF(INDEX(calc_types,1,BF$7)="CASH", AC110/1200,AC110/AC111-1))</f>
        <v>-4.8325279120147169E-3</v>
      </c>
      <c r="BG111" s="22" cm="1">
        <f t="array" ref="BG111">IF(INDEX(calc_types,1,BG$7)="INDEX",AD111/AD110-1,IF(INDEX(calc_types,1,BG$7)="CASH", AD110/1200,AD110/AD111-1))</f>
        <v>-1.3852562239659028E-2</v>
      </c>
      <c r="BH111" s="23">
        <f t="shared" si="39"/>
        <v>-1.2253936058846523E-3</v>
      </c>
      <c r="BI111" s="23">
        <f t="shared" si="40"/>
        <v>-2.8592241067325261E-3</v>
      </c>
      <c r="BJ111" s="23">
        <f t="shared" si="41"/>
        <v>-8.4393092858906713E-3</v>
      </c>
      <c r="BK111" s="23">
        <f t="shared" si="42"/>
        <v>-2.9399388942293872E-3</v>
      </c>
      <c r="BL111" s="23">
        <f t="shared" si="43"/>
        <v>-7.057123708094715E-3</v>
      </c>
      <c r="BM111" s="23">
        <f t="shared" si="44"/>
        <v>-6.1801746983272264E-4</v>
      </c>
      <c r="BN111" s="23">
        <f t="shared" si="45"/>
        <v>-9.330439686251246E-4</v>
      </c>
      <c r="BO111" s="23">
        <f t="shared" si="46"/>
        <v>5.8769136784710694E-5</v>
      </c>
      <c r="BP111" s="23">
        <f t="shared" si="47"/>
        <v>-1.0208210152250227E-3</v>
      </c>
      <c r="BQ111" s="23">
        <f t="shared" si="48"/>
        <v>-2.6269142832089738E-3</v>
      </c>
      <c r="BR111" s="23">
        <f t="shared" si="49"/>
        <v>-3.6344745757170309E-3</v>
      </c>
      <c r="BS111" s="23">
        <f t="shared" si="50"/>
        <v>-1.4309104863016158E-3</v>
      </c>
      <c r="BT111" s="23">
        <f t="shared" si="51"/>
        <v>-3.5226524519418202E-3</v>
      </c>
      <c r="BU111" s="23">
        <f t="shared" si="52"/>
        <v>8.2774887558635193E-5</v>
      </c>
      <c r="BV111" s="23">
        <f t="shared" si="53"/>
        <v>-1.5965604654202177E-4</v>
      </c>
      <c r="BW111" s="23">
        <f t="shared" si="54"/>
        <v>-5.1912860030878293E-4</v>
      </c>
      <c r="BX111" s="23">
        <f t="shared" si="55"/>
        <v>-1.2163465885947425E-3</v>
      </c>
      <c r="BY111" s="23">
        <f t="shared" si="56"/>
        <v>7.1325269134728427E-4</v>
      </c>
      <c r="BZ111" s="23">
        <f t="shared" si="57"/>
        <v>-3.397059777762252E-2</v>
      </c>
      <c r="CA111" s="23">
        <f t="shared" si="58"/>
        <v>-7.3096806758346155E-3</v>
      </c>
      <c r="CB111" s="23">
        <f t="shared" si="59"/>
        <v>-1.4345453819444435E-3</v>
      </c>
      <c r="CC111" s="23">
        <f t="shared" si="60"/>
        <v>-5.4998194444444393E-4</v>
      </c>
      <c r="CD111" s="23">
        <f t="shared" si="61"/>
        <v>-1.1161951388888891E-3</v>
      </c>
      <c r="CE111" s="23">
        <f t="shared" si="62"/>
        <v>9.5712499999999975E-5</v>
      </c>
      <c r="CF111" s="23">
        <f t="shared" si="63"/>
        <v>0</v>
      </c>
      <c r="CG111" s="23">
        <f t="shared" si="64"/>
        <v>-2.5896304629649917E-3</v>
      </c>
      <c r="CH111" s="23">
        <f t="shared" si="65"/>
        <v>-4.0149020073974723E-3</v>
      </c>
      <c r="CI111" s="23">
        <f t="shared" si="66"/>
        <v>-1.3133347222185371E-2</v>
      </c>
    </row>
    <row r="112" spans="1:87" x14ac:dyDescent="0.2">
      <c r="A112" s="20">
        <v>103</v>
      </c>
      <c r="B112" s="21">
        <v>41759</v>
      </c>
      <c r="C112" s="20">
        <v>203.71600000000001</v>
      </c>
      <c r="D112" s="20">
        <v>1141.915</v>
      </c>
      <c r="E112" s="20">
        <v>1876.0060000000001</v>
      </c>
      <c r="F112" s="20">
        <v>1600.3009999999999</v>
      </c>
      <c r="G112" s="20">
        <v>1972.2460000000001</v>
      </c>
      <c r="H112" s="20">
        <v>143.89099999999999</v>
      </c>
      <c r="I112" s="20">
        <v>365.05900000000003</v>
      </c>
      <c r="J112" s="20">
        <v>485.29300000000001</v>
      </c>
      <c r="K112" s="20">
        <v>106.803</v>
      </c>
      <c r="L112" s="20">
        <v>646.43200000000002</v>
      </c>
      <c r="M112" s="20">
        <v>780.81799999999998</v>
      </c>
      <c r="N112" s="20">
        <v>260.45699999999999</v>
      </c>
      <c r="O112" s="20">
        <v>282.29899999999998</v>
      </c>
      <c r="P112" s="20">
        <v>103.68600000000001</v>
      </c>
      <c r="Q112" s="20">
        <v>194.20500000000001</v>
      </c>
      <c r="R112" s="20">
        <v>255.995</v>
      </c>
      <c r="S112" s="20">
        <v>3119.49</v>
      </c>
      <c r="T112" s="20">
        <v>3198.39</v>
      </c>
      <c r="U112" s="20">
        <v>6780.03</v>
      </c>
      <c r="V112" s="20">
        <v>14304.11</v>
      </c>
      <c r="W112" s="20">
        <v>0.15049999999999999</v>
      </c>
      <c r="X112" s="20">
        <v>0.30669999999999997</v>
      </c>
      <c r="Y112" s="20">
        <v>0.50970000000000004</v>
      </c>
      <c r="Z112" s="20">
        <v>3.5000000000000001E-3</v>
      </c>
      <c r="AA112" s="20">
        <v>1</v>
      </c>
      <c r="AB112" s="20">
        <v>0.72109999999999996</v>
      </c>
      <c r="AC112" s="20">
        <v>0.5927</v>
      </c>
      <c r="AD112" s="20">
        <v>102.24</v>
      </c>
      <c r="AE112" s="21">
        <f t="shared" si="38"/>
        <v>41759</v>
      </c>
      <c r="AF112" s="22" cm="1">
        <f t="array" ref="AF112">IF(INDEX(calc_types,1,AF$7)="INDEX",C112/C111-1,IF(INDEX(calc_types,1,AF$7)="CASH", C111/1200,C111/C112-1))</f>
        <v>1.9147964669552486E-4</v>
      </c>
      <c r="AG112" s="22" cm="1">
        <f t="array" ref="AG112">IF(INDEX(calc_types,1,AG$7)="INDEX",D112/D111-1,IF(INDEX(calc_types,1,AG$7)="CASH", D111/1200,D111/D112-1))</f>
        <v>1.3240910027578767E-3</v>
      </c>
      <c r="AH112" s="22" cm="1">
        <f t="array" ref="AH112">IF(INDEX(calc_types,1,AH$7)="INDEX",E112/E111-1,IF(INDEX(calc_types,1,AH$7)="CASH", E111/1200,E111/E112-1))</f>
        <v>4.0310970342642971E-3</v>
      </c>
      <c r="AI112" s="22" cm="1">
        <f t="array" ref="AI112">IF(INDEX(calc_types,1,AI$7)="INDEX",F112/F111-1,IF(INDEX(calc_types,1,AI$7)="CASH", F111/1200,F111/F112-1))</f>
        <v>2.4398555254740995E-3</v>
      </c>
      <c r="AJ112" s="22" cm="1">
        <f t="array" ref="AJ112">IF(INDEX(calc_types,1,AJ$7)="INDEX",G112/G111-1,IF(INDEX(calc_types,1,AJ$7)="CASH", G111/1200,G111/G112-1))</f>
        <v>6.1211673834982161E-3</v>
      </c>
      <c r="AK112" s="22" cm="1">
        <f t="array" ref="AK112">IF(INDEX(calc_types,1,AK$7)="INDEX",H112/H111-1,IF(INDEX(calc_types,1,AK$7)="CASH", H111/1200,H111/H112-1))</f>
        <v>-1.1813102815683152E-4</v>
      </c>
      <c r="AL112" s="22" cm="1">
        <f t="array" ref="AL112">IF(INDEX(calc_types,1,AL$7)="INDEX",I112/I111-1,IF(INDEX(calc_types,1,AL$7)="CASH", I111/1200,I111/I112-1))</f>
        <v>-2.1913785688609799E-5</v>
      </c>
      <c r="AM112" s="22" cm="1">
        <f t="array" ref="AM112">IF(INDEX(calc_types,1,AM$7)="INDEX",J112/J111-1,IF(INDEX(calc_types,1,AM$7)="CASH", J111/1200,J111/J112-1))</f>
        <v>2.0007267862010014E-3</v>
      </c>
      <c r="AN112" s="22" cm="1">
        <f t="array" ref="AN112">IF(INDEX(calc_types,1,AN$7)="INDEX",K112/K111-1,IF(INDEX(calc_types,1,AN$7)="CASH", K111/1200,K111/K112-1))</f>
        <v>5.2460490692940454E-4</v>
      </c>
      <c r="AO112" s="22" cm="1">
        <f t="array" ref="AO112">IF(INDEX(calc_types,1,AO$7)="INDEX",L112/L111-1,IF(INDEX(calc_types,1,AO$7)="CASH", L111/1200,L111/L112-1))</f>
        <v>1.1662141714381402E-3</v>
      </c>
      <c r="AP112" s="22" cm="1">
        <f t="array" ref="AP112">IF(INDEX(calc_types,1,AP$7)="INDEX",M112/M111-1,IF(INDEX(calc_types,1,AP$7)="CASH", M111/1200,M111/M112-1))</f>
        <v>1.9877603240985309E-3</v>
      </c>
      <c r="AQ112" s="22" cm="1">
        <f t="array" ref="AQ112">IF(INDEX(calc_types,1,AQ$7)="INDEX",N112/N111-1,IF(INDEX(calc_types,1,AQ$7)="CASH", N111/1200,N111/N112-1))</f>
        <v>4.8650442136450867E-3</v>
      </c>
      <c r="AR112" s="22" cm="1">
        <f t="array" ref="AR112">IF(INDEX(calc_types,1,AR$7)="INDEX",O112/O111-1,IF(INDEX(calc_types,1,AR$7)="CASH", O111/1200,O111/O112-1))</f>
        <v>6.0046897161225576E-3</v>
      </c>
      <c r="AS112" s="22" cm="1">
        <f t="array" ref="AS112">IF(INDEX(calc_types,1,AS$7)="INDEX",P112/P111-1,IF(INDEX(calc_types,1,AS$7)="CASH", P111/1200,P111/P112-1))</f>
        <v>4.8224843510524806E-5</v>
      </c>
      <c r="AT112" s="22" cm="1">
        <f t="array" ref="AT112">IF(INDEX(calc_types,1,AT$7)="INDEX",Q112/Q111-1,IF(INDEX(calc_types,1,AT$7)="CASH", Q111/1200,Q111/Q112-1))</f>
        <v>5.1494631684745329E-5</v>
      </c>
      <c r="AU112" s="22" cm="1">
        <f t="array" ref="AU112">IF(INDEX(calc_types,1,AU$7)="INDEX",R112/R111-1,IF(INDEX(calc_types,1,AU$7)="CASH", R111/1200,R111/R112-1))</f>
        <v>4.2988061043058856E-4</v>
      </c>
      <c r="AV112" s="22" cm="1">
        <f t="array" ref="AV112">IF(INDEX(calc_types,1,AV$7)="INDEX",S112/S111-1,IF(INDEX(calc_types,1,AV$7)="CASH", S111/1200,S111/S112-1))</f>
        <v>7.0342512186460926E-3</v>
      </c>
      <c r="AW112" s="22" cm="1">
        <f t="array" ref="AW112">IF(INDEX(calc_types,1,AW$7)="INDEX",T112/T111-1,IF(INDEX(calc_types,1,AW$7)="CASH", T111/1200,T111/T112-1))</f>
        <v>1.1636513157894823E-2</v>
      </c>
      <c r="AX112" s="22" cm="1">
        <f t="array" ref="AX112">IF(INDEX(calc_types,1,AX$7)="INDEX",U112/U111-1,IF(INDEX(calc_types,1,AX$7)="CASH", U111/1200,U111/U112-1))</f>
        <v>2.7531041757282493E-2</v>
      </c>
      <c r="AY112" s="22" cm="1">
        <f t="array" ref="AY112">IF(INDEX(calc_types,1,AY$7)="INDEX",V112/V111-1,IF(INDEX(calc_types,1,AY$7)="CASH", V111/1200,V111/V112-1))</f>
        <v>-3.5320070435120976E-2</v>
      </c>
      <c r="AZ112" s="22" cm="1">
        <f t="array" ref="AZ112">IF(INDEX(calc_types,1,AZ$7)="INDEX",W112/W111-1,IF(INDEX(calc_types,1,AZ$7)="CASH", W111/1200,W111/W112-1))</f>
        <v>1.2666666666666666E-4</v>
      </c>
      <c r="BA112" s="22" cm="1">
        <f t="array" ref="BA112">IF(INDEX(calc_types,1,BA$7)="INDEX",X112/X111-1,IF(INDEX(calc_types,1,BA$7)="CASH", X111/1200,X111/X112-1))</f>
        <v>2.5683333333333331E-4</v>
      </c>
      <c r="BB112" s="22" cm="1">
        <f t="array" ref="BB112">IF(INDEX(calc_types,1,BB$7)="INDEX",Y112/Y111-1,IF(INDEX(calc_types,1,BB$7)="CASH", Y111/1200,Y111/Y112-1))</f>
        <v>4.1891666666666672E-4</v>
      </c>
      <c r="BC112" s="22" cm="1">
        <f t="array" ref="BC112">IF(INDEX(calc_types,1,BC$7)="INDEX",Z112/Z111-1,IF(INDEX(calc_types,1,BC$7)="CASH", Z111/1200,Z111/Z112-1))</f>
        <v>2.65E-5</v>
      </c>
      <c r="BD112" s="22" cm="1">
        <f t="array" ref="BD112">IF(INDEX(calc_types,1,BD$7)="INDEX",AA112/AA111-1,IF(INDEX(calc_types,1,BD$7)="CASH", AA111/1200,AA111/AA112-1))</f>
        <v>0</v>
      </c>
      <c r="BE112" s="22" cm="1">
        <f t="array" ref="BE112">IF(INDEX(calc_types,1,BE$7)="INDEX",AB112/AB111-1,IF(INDEX(calc_types,1,BE$7)="CASH", AB111/1200,AB111/AB112-1))</f>
        <v>7.2112051033144109E-3</v>
      </c>
      <c r="BF112" s="22" cm="1">
        <f t="array" ref="BF112">IF(INDEX(calc_types,1,BF$7)="INDEX",AC112/AC111-1,IF(INDEX(calc_types,1,BF$7)="CASH", AC111/1200,AC111/AC112-1))</f>
        <v>1.2485237050784415E-2</v>
      </c>
      <c r="BG112" s="22" cm="1">
        <f t="array" ref="BG112">IF(INDEX(calc_types,1,BG$7)="INDEX",AD112/AD111-1,IF(INDEX(calc_types,1,BG$7)="CASH", AD111/1200,AD111/AD112-1))</f>
        <v>9.6830985915494772E-3</v>
      </c>
      <c r="BH112" s="23">
        <f t="shared" si="39"/>
        <v>-1.3433229389253195E-3</v>
      </c>
      <c r="BI112" s="23">
        <f t="shared" si="40"/>
        <v>-4.2798208209345739E-4</v>
      </c>
      <c r="BJ112" s="23">
        <f t="shared" si="41"/>
        <v>1.6232419576242903E-3</v>
      </c>
      <c r="BK112" s="23">
        <f t="shared" si="42"/>
        <v>-2.1014098775851055E-4</v>
      </c>
      <c r="BL112" s="23">
        <f t="shared" si="43"/>
        <v>2.7413327179461101E-3</v>
      </c>
      <c r="BM112" s="23">
        <f t="shared" si="44"/>
        <v>-8.6124405709722273E-4</v>
      </c>
      <c r="BN112" s="23">
        <f t="shared" si="45"/>
        <v>-8.8648186330551047E-4</v>
      </c>
      <c r="BO112" s="23">
        <f t="shared" si="46"/>
        <v>6.7834899210928085E-4</v>
      </c>
      <c r="BP112" s="23">
        <f t="shared" si="47"/>
        <v>-8.4295024755162901E-4</v>
      </c>
      <c r="BQ112" s="23">
        <f t="shared" si="48"/>
        <v>-5.2148744121941902E-4</v>
      </c>
      <c r="BR112" s="23">
        <f t="shared" si="49"/>
        <v>-1.7442632386694117E-4</v>
      </c>
      <c r="BS112" s="23">
        <f t="shared" si="50"/>
        <v>2.0819783917384056E-3</v>
      </c>
      <c r="BT112" s="23">
        <f t="shared" si="51"/>
        <v>2.7136185367375842E-3</v>
      </c>
      <c r="BU112" s="23">
        <f t="shared" si="52"/>
        <v>-1.3695733210260705E-5</v>
      </c>
      <c r="BV112" s="23">
        <f t="shared" si="53"/>
        <v>-8.7563986446069958E-5</v>
      </c>
      <c r="BW112" s="23">
        <f t="shared" si="54"/>
        <v>9.0487954575668229E-5</v>
      </c>
      <c r="BX112" s="23">
        <f t="shared" si="55"/>
        <v>-2.1476819534017935E-3</v>
      </c>
      <c r="BY112" s="23">
        <f t="shared" si="56"/>
        <v>8.4218215580979267E-3</v>
      </c>
      <c r="BZ112" s="23">
        <f t="shared" si="57"/>
        <v>2.4594116534985496E-2</v>
      </c>
      <c r="CA112" s="23">
        <f t="shared" si="58"/>
        <v>-4.1737632146487423E-2</v>
      </c>
      <c r="CB112" s="23">
        <f t="shared" si="59"/>
        <v>-1.4374620486111102E-3</v>
      </c>
      <c r="CC112" s="23">
        <f t="shared" si="60"/>
        <v>-5.0773194444444396E-4</v>
      </c>
      <c r="CD112" s="23">
        <f t="shared" si="61"/>
        <v>-1.1225284722222221E-3</v>
      </c>
      <c r="CE112" s="23">
        <f t="shared" si="62"/>
        <v>7.6045833333333309E-5</v>
      </c>
      <c r="CF112" s="23">
        <f t="shared" si="63"/>
        <v>0</v>
      </c>
      <c r="CG112" s="23">
        <f t="shared" si="64"/>
        <v>6.9622052337680214E-3</v>
      </c>
      <c r="CH112" s="23">
        <f t="shared" si="65"/>
        <v>1.3302862955401659E-2</v>
      </c>
      <c r="CI112" s="23">
        <f t="shared" si="66"/>
        <v>1.0402313609023134E-2</v>
      </c>
    </row>
    <row r="113" spans="1:87" x14ac:dyDescent="0.2">
      <c r="A113" s="20">
        <v>104</v>
      </c>
      <c r="B113" s="21">
        <v>41790</v>
      </c>
      <c r="C113" s="20">
        <v>203.72499999999999</v>
      </c>
      <c r="D113" s="20">
        <v>1144.0129999999999</v>
      </c>
      <c r="E113" s="20">
        <v>1889.3589999999999</v>
      </c>
      <c r="F113" s="20">
        <v>1606.1120000000001</v>
      </c>
      <c r="G113" s="20">
        <v>1991.0050000000001</v>
      </c>
      <c r="H113" s="20">
        <v>143.96799999999999</v>
      </c>
      <c r="I113" s="20">
        <v>365.72399999999999</v>
      </c>
      <c r="J113" s="20">
        <v>488.24799999999999</v>
      </c>
      <c r="K113" s="20">
        <v>106.83199999999999</v>
      </c>
      <c r="L113" s="20">
        <v>647.13599999999997</v>
      </c>
      <c r="M113" s="20">
        <v>783.77</v>
      </c>
      <c r="N113" s="20">
        <v>261.36500000000001</v>
      </c>
      <c r="O113" s="20">
        <v>284.22399999999999</v>
      </c>
      <c r="P113" s="20">
        <v>103.69</v>
      </c>
      <c r="Q113" s="20">
        <v>194.232</v>
      </c>
      <c r="R113" s="20">
        <v>256.15199999999999</v>
      </c>
      <c r="S113" s="20">
        <v>3190.43</v>
      </c>
      <c r="T113" s="20">
        <v>3244.6</v>
      </c>
      <c r="U113" s="20">
        <v>6844.51</v>
      </c>
      <c r="V113" s="20">
        <v>14632.38</v>
      </c>
      <c r="W113" s="20">
        <v>0.151</v>
      </c>
      <c r="X113" s="20">
        <v>0.29780000000000001</v>
      </c>
      <c r="Y113" s="20">
        <v>0.50860000000000005</v>
      </c>
      <c r="Z113" s="20">
        <v>1E-3</v>
      </c>
      <c r="AA113" s="20">
        <v>1</v>
      </c>
      <c r="AB113" s="20">
        <v>0.73350000000000004</v>
      </c>
      <c r="AC113" s="20">
        <v>0.59670000000000001</v>
      </c>
      <c r="AD113" s="20">
        <v>101.77</v>
      </c>
      <c r="AE113" s="21">
        <f t="shared" si="38"/>
        <v>41790</v>
      </c>
      <c r="AF113" s="22" cm="1">
        <f t="array" ref="AF113">IF(INDEX(calc_types,1,AF$7)="INDEX",C113/C112-1,IF(INDEX(calc_types,1,AF$7)="CASH", C112/1200,C112/C113-1))</f>
        <v>4.4179151367451652E-5</v>
      </c>
      <c r="AG113" s="22" cm="1">
        <f t="array" ref="AG113">IF(INDEX(calc_types,1,AG$7)="INDEX",D113/D112-1,IF(INDEX(calc_types,1,AG$7)="CASH", D112/1200,D112/D113-1))</f>
        <v>1.8372645950004429E-3</v>
      </c>
      <c r="AH113" s="22" cm="1">
        <f t="array" ref="AH113">IF(INDEX(calc_types,1,AH$7)="INDEX",E113/E112-1,IF(INDEX(calc_types,1,AH$7)="CASH", E112/1200,E112/E113-1))</f>
        <v>7.1177810731948288E-3</v>
      </c>
      <c r="AI113" s="22" cm="1">
        <f t="array" ref="AI113">IF(INDEX(calc_types,1,AI$7)="INDEX",F113/F112-1,IF(INDEX(calc_types,1,AI$7)="CASH", F112/1200,F112/F113-1))</f>
        <v>3.6311918820273181E-3</v>
      </c>
      <c r="AJ113" s="22" cm="1">
        <f t="array" ref="AJ113">IF(INDEX(calc_types,1,AJ$7)="INDEX",G113/G112-1,IF(INDEX(calc_types,1,AJ$7)="CASH", G112/1200,G112/G113-1))</f>
        <v>9.5114909600526598E-3</v>
      </c>
      <c r="AK113" s="22" cm="1">
        <f t="array" ref="AK113">IF(INDEX(calc_types,1,AK$7)="INDEX",H113/H112-1,IF(INDEX(calc_types,1,AK$7)="CASH", H112/1200,H112/H113-1))</f>
        <v>5.3512728384674801E-4</v>
      </c>
      <c r="AL113" s="22" cm="1">
        <f t="array" ref="AL113">IF(INDEX(calc_types,1,AL$7)="INDEX",I113/I112-1,IF(INDEX(calc_types,1,AL$7)="CASH", I112/1200,I112/I113-1))</f>
        <v>1.8216233540331306E-3</v>
      </c>
      <c r="AM113" s="22" cm="1">
        <f t="array" ref="AM113">IF(INDEX(calc_types,1,AM$7)="INDEX",J113/J112-1,IF(INDEX(calc_types,1,AM$7)="CASH", J112/1200,J112/J113-1))</f>
        <v>6.0891049324840463E-3</v>
      </c>
      <c r="AN113" s="22" cm="1">
        <f t="array" ref="AN113">IF(INDEX(calc_types,1,AN$7)="INDEX",K113/K112-1,IF(INDEX(calc_types,1,AN$7)="CASH", K112/1200,K112/K113-1))</f>
        <v>2.7152795333451607E-4</v>
      </c>
      <c r="AO113" s="22" cm="1">
        <f t="array" ref="AO113">IF(INDEX(calc_types,1,AO$7)="INDEX",L113/L112-1,IF(INDEX(calc_types,1,AO$7)="CASH", L112/1200,L112/L113-1))</f>
        <v>1.0890549972772945E-3</v>
      </c>
      <c r="AP113" s="22" cm="1">
        <f t="array" ref="AP113">IF(INDEX(calc_types,1,AP$7)="INDEX",M113/M112-1,IF(INDEX(calc_types,1,AP$7)="CASH", M112/1200,M112/M113-1))</f>
        <v>3.7806505485273867E-3</v>
      </c>
      <c r="AQ113" s="22" cm="1">
        <f t="array" ref="AQ113">IF(INDEX(calc_types,1,AQ$7)="INDEX",N113/N112-1,IF(INDEX(calc_types,1,AQ$7)="CASH", N112/1200,N112/N113-1))</f>
        <v>3.4861800604322202E-3</v>
      </c>
      <c r="AR113" s="22" cm="1">
        <f t="array" ref="AR113">IF(INDEX(calc_types,1,AR$7)="INDEX",O113/O112-1,IF(INDEX(calc_types,1,AR$7)="CASH", O112/1200,O112/O113-1))</f>
        <v>6.8190110485690791E-3</v>
      </c>
      <c r="AS113" s="22" cm="1">
        <f t="array" ref="AS113">IF(INDEX(calc_types,1,AS$7)="INDEX",P113/P112-1,IF(INDEX(calc_types,1,AS$7)="CASH", P112/1200,P112/P113-1))</f>
        <v>3.8578014389445414E-5</v>
      </c>
      <c r="AT113" s="22" cm="1">
        <f t="array" ref="AT113">IF(INDEX(calc_types,1,AT$7)="INDEX",Q113/Q112-1,IF(INDEX(calc_types,1,AT$7)="CASH", Q112/1200,Q112/Q113-1))</f>
        <v>1.3902834633494621E-4</v>
      </c>
      <c r="AU113" s="22" cm="1">
        <f t="array" ref="AU113">IF(INDEX(calc_types,1,AU$7)="INDEX",R113/R112-1,IF(INDEX(calc_types,1,AU$7)="CASH", R112/1200,R112/R113-1))</f>
        <v>6.13293228383327E-4</v>
      </c>
      <c r="AV113" s="22" cm="1">
        <f t="array" ref="AV113">IF(INDEX(calc_types,1,AV$7)="INDEX",S113/S112-1,IF(INDEX(calc_types,1,AV$7)="CASH", S112/1200,S112/S113-1))</f>
        <v>2.2740896749148032E-2</v>
      </c>
      <c r="AW113" s="22" cm="1">
        <f t="array" ref="AW113">IF(INDEX(calc_types,1,AW$7)="INDEX",T113/T112-1,IF(INDEX(calc_types,1,AW$7)="CASH", T112/1200,T112/T113-1))</f>
        <v>1.4447894096717429E-2</v>
      </c>
      <c r="AX113" s="22" cm="1">
        <f t="array" ref="AX113">IF(INDEX(calc_types,1,AX$7)="INDEX",U113/U112-1,IF(INDEX(calc_types,1,AX$7)="CASH", U112/1200,U112/U113-1))</f>
        <v>9.5102824028803212E-3</v>
      </c>
      <c r="AY113" s="22" cm="1">
        <f t="array" ref="AY113">IF(INDEX(calc_types,1,AY$7)="INDEX",V113/V112-1,IF(INDEX(calc_types,1,AY$7)="CASH", V112/1200,V112/V113-1))</f>
        <v>2.2949348124420066E-2</v>
      </c>
      <c r="AZ113" s="22" cm="1">
        <f t="array" ref="AZ113">IF(INDEX(calc_types,1,AZ$7)="INDEX",W113/W112-1,IF(INDEX(calc_types,1,AZ$7)="CASH", W112/1200,W112/W113-1))</f>
        <v>1.2541666666666666E-4</v>
      </c>
      <c r="BA113" s="22" cm="1">
        <f t="array" ref="BA113">IF(INDEX(calc_types,1,BA$7)="INDEX",X113/X112-1,IF(INDEX(calc_types,1,BA$7)="CASH", X112/1200,X112/X113-1))</f>
        <v>2.555833333333333E-4</v>
      </c>
      <c r="BB113" s="22" cm="1">
        <f t="array" ref="BB113">IF(INDEX(calc_types,1,BB$7)="INDEX",Y113/Y112-1,IF(INDEX(calc_types,1,BB$7)="CASH", Y112/1200,Y112/Y113-1))</f>
        <v>4.2475000000000005E-4</v>
      </c>
      <c r="BC113" s="22" cm="1">
        <f t="array" ref="BC113">IF(INDEX(calc_types,1,BC$7)="INDEX",Z113/Z112-1,IF(INDEX(calc_types,1,BC$7)="CASH", Z112/1200,Z112/Z113-1))</f>
        <v>2.9166666666666666E-6</v>
      </c>
      <c r="BD113" s="22" cm="1">
        <f t="array" ref="BD113">IF(INDEX(calc_types,1,BD$7)="INDEX",AA113/AA112-1,IF(INDEX(calc_types,1,BD$7)="CASH", AA112/1200,AA112/AA113-1))</f>
        <v>0</v>
      </c>
      <c r="BE113" s="22" cm="1">
        <f t="array" ref="BE113">IF(INDEX(calc_types,1,BE$7)="INDEX",AB113/AB112-1,IF(INDEX(calc_types,1,BE$7)="CASH", AB112/1200,AB112/AB113-1))</f>
        <v>-1.6905248807089435E-2</v>
      </c>
      <c r="BF113" s="22" cm="1">
        <f t="array" ref="BF113">IF(INDEX(calc_types,1,BF$7)="INDEX",AC113/AC112-1,IF(INDEX(calc_types,1,BF$7)="CASH", AC112/1200,AC112/AC113-1))</f>
        <v>-6.7035361153008344E-3</v>
      </c>
      <c r="BG113" s="22" cm="1">
        <f t="array" ref="BG113">IF(INDEX(calc_types,1,BG$7)="INDEX",AD113/AD112-1,IF(INDEX(calc_types,1,BG$7)="CASH", AD112/1200,AD112/AD113-1))</f>
        <v>4.6182568536896618E-3</v>
      </c>
      <c r="BH113" s="23">
        <f t="shared" si="39"/>
        <v>-1.4906234342533927E-3</v>
      </c>
      <c r="BI113" s="23">
        <f t="shared" si="40"/>
        <v>8.5191510149108807E-5</v>
      </c>
      <c r="BJ113" s="23">
        <f t="shared" si="41"/>
        <v>4.7099259965548215E-3</v>
      </c>
      <c r="BK113" s="23">
        <f t="shared" si="42"/>
        <v>9.8119536879470812E-4</v>
      </c>
      <c r="BL113" s="23">
        <f t="shared" si="43"/>
        <v>6.1316562945005534E-3</v>
      </c>
      <c r="BM113" s="23">
        <f t="shared" si="44"/>
        <v>-2.0798574509364319E-4</v>
      </c>
      <c r="BN113" s="23">
        <f t="shared" si="45"/>
        <v>9.5705527641622992E-4</v>
      </c>
      <c r="BO113" s="23">
        <f t="shared" si="46"/>
        <v>4.7667271383923255E-3</v>
      </c>
      <c r="BP113" s="23">
        <f t="shared" si="47"/>
        <v>-1.0960272011465175E-3</v>
      </c>
      <c r="BQ113" s="23">
        <f t="shared" si="48"/>
        <v>-5.9864661538026475E-4</v>
      </c>
      <c r="BR113" s="23">
        <f t="shared" si="49"/>
        <v>1.6184639005619146E-3</v>
      </c>
      <c r="BS113" s="23">
        <f t="shared" si="50"/>
        <v>7.0311423852553907E-4</v>
      </c>
      <c r="BT113" s="23">
        <f t="shared" si="51"/>
        <v>3.5279398691841057E-3</v>
      </c>
      <c r="BU113" s="23">
        <f t="shared" si="52"/>
        <v>-2.3342562331340097E-5</v>
      </c>
      <c r="BV113" s="23">
        <f t="shared" si="53"/>
        <v>-3.0271795869080175E-8</v>
      </c>
      <c r="BW113" s="23">
        <f t="shared" si="54"/>
        <v>2.7390057252840667E-4</v>
      </c>
      <c r="BX113" s="23">
        <f t="shared" si="55"/>
        <v>1.3558963577100146E-2</v>
      </c>
      <c r="BY113" s="23">
        <f t="shared" si="56"/>
        <v>1.1233202496920532E-2</v>
      </c>
      <c r="BZ113" s="23">
        <f t="shared" si="57"/>
        <v>6.5733571805833228E-3</v>
      </c>
      <c r="CA113" s="23">
        <f t="shared" si="58"/>
        <v>1.6531786413053619E-2</v>
      </c>
      <c r="CB113" s="23">
        <f t="shared" si="59"/>
        <v>-1.4387120486111101E-3</v>
      </c>
      <c r="CC113" s="23">
        <f t="shared" si="60"/>
        <v>-5.0898194444444402E-4</v>
      </c>
      <c r="CD113" s="23">
        <f t="shared" si="61"/>
        <v>-1.1166951388888889E-3</v>
      </c>
      <c r="CE113" s="23">
        <f t="shared" si="62"/>
        <v>5.2462499999999967E-5</v>
      </c>
      <c r="CF113" s="23">
        <f t="shared" si="63"/>
        <v>0</v>
      </c>
      <c r="CG113" s="23">
        <f t="shared" si="64"/>
        <v>-1.7154248676635824E-2</v>
      </c>
      <c r="CH113" s="23">
        <f t="shared" si="65"/>
        <v>-5.8859102106835898E-3</v>
      </c>
      <c r="CI113" s="23">
        <f t="shared" si="66"/>
        <v>5.3374718711633184E-3</v>
      </c>
    </row>
    <row r="114" spans="1:87" x14ac:dyDescent="0.2">
      <c r="A114" s="20">
        <v>105</v>
      </c>
      <c r="B114" s="21">
        <v>41820</v>
      </c>
      <c r="C114" s="20">
        <v>203.744</v>
      </c>
      <c r="D114" s="20">
        <v>1143.5050000000001</v>
      </c>
      <c r="E114" s="20">
        <v>1886.0050000000001</v>
      </c>
      <c r="F114" s="20">
        <v>1606.903</v>
      </c>
      <c r="G114" s="20">
        <v>1992.4380000000001</v>
      </c>
      <c r="H114" s="20">
        <v>144.02600000000001</v>
      </c>
      <c r="I114" s="20">
        <v>366.01900000000001</v>
      </c>
      <c r="J114" s="20">
        <v>489.43900000000002</v>
      </c>
      <c r="K114" s="20">
        <v>106.834</v>
      </c>
      <c r="L114" s="20">
        <v>645.30999999999995</v>
      </c>
      <c r="M114" s="20">
        <v>779.19799999999998</v>
      </c>
      <c r="N114" s="20">
        <v>261.28800000000001</v>
      </c>
      <c r="O114" s="20">
        <v>283.42</v>
      </c>
      <c r="P114" s="20">
        <v>103.7</v>
      </c>
      <c r="Q114" s="20">
        <v>194.29300000000001</v>
      </c>
      <c r="R114" s="20">
        <v>256.37400000000002</v>
      </c>
      <c r="S114" s="20">
        <v>3254.8</v>
      </c>
      <c r="T114" s="20">
        <v>3228.24</v>
      </c>
      <c r="U114" s="20">
        <v>6743.94</v>
      </c>
      <c r="V114" s="20">
        <v>15162.1</v>
      </c>
      <c r="W114" s="20">
        <v>0.1552</v>
      </c>
      <c r="X114" s="20">
        <v>9.69E-2</v>
      </c>
      <c r="Y114" s="20">
        <v>0.51029999999999998</v>
      </c>
      <c r="Z114" s="20">
        <v>-3.85E-2</v>
      </c>
      <c r="AA114" s="20">
        <v>1</v>
      </c>
      <c r="AB114" s="20">
        <v>0.73050000000000004</v>
      </c>
      <c r="AC114" s="20">
        <v>0.58460000000000001</v>
      </c>
      <c r="AD114" s="20">
        <v>101.33</v>
      </c>
      <c r="AE114" s="21">
        <f t="shared" si="38"/>
        <v>41820</v>
      </c>
      <c r="AF114" s="22" cm="1">
        <f t="array" ref="AF114">IF(INDEX(calc_types,1,AF$7)="INDEX",C114/C113-1,IF(INDEX(calc_types,1,AF$7)="CASH", C113/1200,C113/C114-1))</f>
        <v>9.3262977052477325E-5</v>
      </c>
      <c r="AG114" s="22" cm="1">
        <f t="array" ref="AG114">IF(INDEX(calc_types,1,AG$7)="INDEX",D114/D113-1,IF(INDEX(calc_types,1,AG$7)="CASH", D113/1200,D113/D114-1))</f>
        <v>-4.440508980227964E-4</v>
      </c>
      <c r="AH114" s="22" cm="1">
        <f t="array" ref="AH114">IF(INDEX(calc_types,1,AH$7)="INDEX",E114/E113-1,IF(INDEX(calc_types,1,AH$7)="CASH", E113/1200,E113/E114-1))</f>
        <v>-1.7752052415659358E-3</v>
      </c>
      <c r="AI114" s="22" cm="1">
        <f t="array" ref="AI114">IF(INDEX(calc_types,1,AI$7)="INDEX",F114/F113-1,IF(INDEX(calc_types,1,AI$7)="CASH", F113/1200,F113/F114-1))</f>
        <v>4.9249367416459577E-4</v>
      </c>
      <c r="AJ114" s="22" cm="1">
        <f t="array" ref="AJ114">IF(INDEX(calc_types,1,AJ$7)="INDEX",G114/G113-1,IF(INDEX(calc_types,1,AJ$7)="CASH", G113/1200,G113/G114-1))</f>
        <v>7.1973701723493377E-4</v>
      </c>
      <c r="AK114" s="22" cm="1">
        <f t="array" ref="AK114">IF(INDEX(calc_types,1,AK$7)="INDEX",H114/H113-1,IF(INDEX(calc_types,1,AK$7)="CASH", H113/1200,H113/H114-1))</f>
        <v>4.0286730384542224E-4</v>
      </c>
      <c r="AL114" s="22" cm="1">
        <f t="array" ref="AL114">IF(INDEX(calc_types,1,AL$7)="INDEX",I114/I113-1,IF(INDEX(calc_types,1,AL$7)="CASH", I113/1200,I113/I114-1))</f>
        <v>8.0661919917757174E-4</v>
      </c>
      <c r="AM114" s="22" cm="1">
        <f t="array" ref="AM114">IF(INDEX(calc_types,1,AM$7)="INDEX",J114/J113-1,IF(INDEX(calc_types,1,AM$7)="CASH", J113/1200,J113/J114-1))</f>
        <v>2.4393341088955189E-3</v>
      </c>
      <c r="AN114" s="22" cm="1">
        <f t="array" ref="AN114">IF(INDEX(calc_types,1,AN$7)="INDEX",K114/K113-1,IF(INDEX(calc_types,1,AN$7)="CASH", K113/1200,K113/K114-1))</f>
        <v>1.8720982477349324E-5</v>
      </c>
      <c r="AO114" s="22" cm="1">
        <f t="array" ref="AO114">IF(INDEX(calc_types,1,AO$7)="INDEX",L114/L113-1,IF(INDEX(calc_types,1,AO$7)="CASH", L113/1200,L113/L114-1))</f>
        <v>-2.8216634525045636E-3</v>
      </c>
      <c r="AP114" s="22" cm="1">
        <f t="array" ref="AP114">IF(INDEX(calc_types,1,AP$7)="INDEX",M114/M113-1,IF(INDEX(calc_types,1,AP$7)="CASH", M113/1200,M113/M114-1))</f>
        <v>-5.8333439657042296E-3</v>
      </c>
      <c r="AQ114" s="22" cm="1">
        <f t="array" ref="AQ114">IF(INDEX(calc_types,1,AQ$7)="INDEX",N114/N113-1,IF(INDEX(calc_types,1,AQ$7)="CASH", N113/1200,N113/N114-1))</f>
        <v>-2.9460715857132502E-4</v>
      </c>
      <c r="AR114" s="22" cm="1">
        <f t="array" ref="AR114">IF(INDEX(calc_types,1,AR$7)="INDEX",O114/O113-1,IF(INDEX(calc_types,1,AR$7)="CASH", O113/1200,O113/O114-1))</f>
        <v>-2.8287547849582539E-3</v>
      </c>
      <c r="AS114" s="22" cm="1">
        <f t="array" ref="AS114">IF(INDEX(calc_types,1,AS$7)="INDEX",P114/P113-1,IF(INDEX(calc_types,1,AS$7)="CASH", P113/1200,P113/P114-1))</f>
        <v>9.6441315459605548E-5</v>
      </c>
      <c r="AT114" s="22" cm="1">
        <f t="array" ref="AT114">IF(INDEX(calc_types,1,AT$7)="INDEX",Q114/Q113-1,IF(INDEX(calc_types,1,AT$7)="CASH", Q113/1200,Q113/Q114-1))</f>
        <v>3.1405741587375857E-4</v>
      </c>
      <c r="AU114" s="22" cm="1">
        <f t="array" ref="AU114">IF(INDEX(calc_types,1,AU$7)="INDEX",R114/R113-1,IF(INDEX(calc_types,1,AU$7)="CASH", R113/1200,R113/R114-1))</f>
        <v>8.6667291295805526E-4</v>
      </c>
      <c r="AV114" s="22" cm="1">
        <f t="array" ref="AV114">IF(INDEX(calc_types,1,AV$7)="INDEX",S114/S113-1,IF(INDEX(calc_types,1,AV$7)="CASH", S113/1200,S113/S114-1))</f>
        <v>2.0175963741564829E-2</v>
      </c>
      <c r="AW114" s="22" cm="1">
        <f t="array" ref="AW114">IF(INDEX(calc_types,1,AW$7)="INDEX",T114/T113-1,IF(INDEX(calc_types,1,AW$7)="CASH", T113/1200,T113/T114-1))</f>
        <v>-5.0422240029588394E-3</v>
      </c>
      <c r="AX114" s="22" cm="1">
        <f t="array" ref="AX114">IF(INDEX(calc_types,1,AX$7)="INDEX",U114/U113-1,IF(INDEX(calc_types,1,AX$7)="CASH", U113/1200,U113/U114-1))</f>
        <v>-1.4693528097701747E-2</v>
      </c>
      <c r="AY114" s="22" cm="1">
        <f t="array" ref="AY114">IF(INDEX(calc_types,1,AY$7)="INDEX",V114/V113-1,IF(INDEX(calc_types,1,AY$7)="CASH", V113/1200,V113/V114-1))</f>
        <v>3.6201902903013838E-2</v>
      </c>
      <c r="AZ114" s="22" cm="1">
        <f t="array" ref="AZ114">IF(INDEX(calc_types,1,AZ$7)="INDEX",W114/W113-1,IF(INDEX(calc_types,1,AZ$7)="CASH", W113/1200,W113/W114-1))</f>
        <v>1.2583333333333332E-4</v>
      </c>
      <c r="BA114" s="22" cm="1">
        <f t="array" ref="BA114">IF(INDEX(calc_types,1,BA$7)="INDEX",X114/X113-1,IF(INDEX(calc_types,1,BA$7)="CASH", X113/1200,X113/X114-1))</f>
        <v>2.4816666666666666E-4</v>
      </c>
      <c r="BB114" s="22" cm="1">
        <f t="array" ref="BB114">IF(INDEX(calc_types,1,BB$7)="INDEX",Y114/Y113-1,IF(INDEX(calc_types,1,BB$7)="CASH", Y113/1200,Y113/Y114-1))</f>
        <v>4.2383333333333335E-4</v>
      </c>
      <c r="BC114" s="22" cm="1">
        <f t="array" ref="BC114">IF(INDEX(calc_types,1,BC$7)="INDEX",Z114/Z113-1,IF(INDEX(calc_types,1,BC$7)="CASH", Z113/1200,Z113/Z114-1))</f>
        <v>8.3333333333333333E-7</v>
      </c>
      <c r="BD114" s="22" cm="1">
        <f t="array" ref="BD114">IF(INDEX(calc_types,1,BD$7)="INDEX",AA114/AA113-1,IF(INDEX(calc_types,1,BD$7)="CASH", AA113/1200,AA113/AA114-1))</f>
        <v>0</v>
      </c>
      <c r="BE114" s="22" cm="1">
        <f t="array" ref="BE114">IF(INDEX(calc_types,1,BE$7)="INDEX",AB114/AB113-1,IF(INDEX(calc_types,1,BE$7)="CASH", AB113/1200,AB113/AB114-1))</f>
        <v>4.1067761806981018E-3</v>
      </c>
      <c r="BF114" s="22" cm="1">
        <f t="array" ref="BF114">IF(INDEX(calc_types,1,BF$7)="INDEX",AC114/AC113-1,IF(INDEX(calc_types,1,BF$7)="CASH", AC113/1200,AC113/AC114-1))</f>
        <v>2.0697913102976306E-2</v>
      </c>
      <c r="BG114" s="22" cm="1">
        <f t="array" ref="BG114">IF(INDEX(calc_types,1,BG$7)="INDEX",AD114/AD113-1,IF(INDEX(calc_types,1,BG$7)="CASH", AD113/1200,AD113/AD114-1))</f>
        <v>4.3422481002663993E-3</v>
      </c>
      <c r="BH114" s="23">
        <f t="shared" si="39"/>
        <v>-1.4415396085683671E-3</v>
      </c>
      <c r="BI114" s="23">
        <f t="shared" si="40"/>
        <v>-2.1961239828741305E-3</v>
      </c>
      <c r="BJ114" s="23">
        <f t="shared" si="41"/>
        <v>-4.1830603182059431E-3</v>
      </c>
      <c r="BK114" s="23">
        <f t="shared" si="42"/>
        <v>-2.1575028390680142E-3</v>
      </c>
      <c r="BL114" s="23">
        <f t="shared" si="43"/>
        <v>-2.6600976483171722E-3</v>
      </c>
      <c r="BM114" s="23">
        <f t="shared" si="44"/>
        <v>-3.4024572509496896E-4</v>
      </c>
      <c r="BN114" s="23">
        <f t="shared" si="45"/>
        <v>-5.7948878439328922E-5</v>
      </c>
      <c r="BO114" s="23">
        <f t="shared" si="46"/>
        <v>1.1169563148037984E-3</v>
      </c>
      <c r="BP114" s="23">
        <f t="shared" si="47"/>
        <v>-1.3488341720036842E-3</v>
      </c>
      <c r="BQ114" s="23">
        <f t="shared" si="48"/>
        <v>-4.5093650651621226E-3</v>
      </c>
      <c r="BR114" s="23">
        <f t="shared" si="49"/>
        <v>-7.9955306136697026E-3</v>
      </c>
      <c r="BS114" s="23">
        <f t="shared" si="50"/>
        <v>-3.0776729804780061E-3</v>
      </c>
      <c r="BT114" s="23">
        <f t="shared" si="51"/>
        <v>-6.1198259643432274E-3</v>
      </c>
      <c r="BU114" s="23">
        <f t="shared" si="52"/>
        <v>3.4520738738820037E-5</v>
      </c>
      <c r="BV114" s="23">
        <f t="shared" si="53"/>
        <v>1.7499879774294329E-4</v>
      </c>
      <c r="BW114" s="23">
        <f t="shared" si="54"/>
        <v>5.2728025710313499E-4</v>
      </c>
      <c r="BX114" s="23">
        <f t="shared" si="55"/>
        <v>1.0994030569516942E-2</v>
      </c>
      <c r="BY114" s="23">
        <f t="shared" si="56"/>
        <v>-8.256915602755736E-3</v>
      </c>
      <c r="BZ114" s="23">
        <f t="shared" si="57"/>
        <v>-1.7630453319998744E-2</v>
      </c>
      <c r="CA114" s="23">
        <f t="shared" si="58"/>
        <v>2.9784341191647391E-2</v>
      </c>
      <c r="CB114" s="23">
        <f t="shared" si="59"/>
        <v>-1.4382953819444435E-3</v>
      </c>
      <c r="CC114" s="23">
        <f t="shared" si="60"/>
        <v>-5.1639861111111066E-4</v>
      </c>
      <c r="CD114" s="23">
        <f t="shared" si="61"/>
        <v>-1.1176118055555555E-3</v>
      </c>
      <c r="CE114" s="23">
        <f t="shared" si="62"/>
        <v>5.0379166666666633E-5</v>
      </c>
      <c r="CF114" s="23">
        <f t="shared" si="63"/>
        <v>0</v>
      </c>
      <c r="CG114" s="23">
        <f t="shared" si="64"/>
        <v>3.8577763111517123E-3</v>
      </c>
      <c r="CH114" s="23">
        <f t="shared" si="65"/>
        <v>2.1515539007593551E-2</v>
      </c>
      <c r="CI114" s="23">
        <f t="shared" si="66"/>
        <v>5.061463117740056E-3</v>
      </c>
    </row>
    <row r="115" spans="1:87" x14ac:dyDescent="0.2">
      <c r="A115" s="20">
        <v>106</v>
      </c>
      <c r="B115" s="21">
        <v>41851</v>
      </c>
      <c r="C115" s="20">
        <v>203.76300000000001</v>
      </c>
      <c r="D115" s="20">
        <v>1142.6120000000001</v>
      </c>
      <c r="E115" s="20">
        <v>1877.7919999999999</v>
      </c>
      <c r="F115" s="20">
        <v>1605.462</v>
      </c>
      <c r="G115" s="20">
        <v>1985.769</v>
      </c>
      <c r="H115" s="20">
        <v>144.012</v>
      </c>
      <c r="I115" s="20">
        <v>366.01900000000001</v>
      </c>
      <c r="J115" s="20">
        <v>489.84</v>
      </c>
      <c r="K115" s="20">
        <v>106.892</v>
      </c>
      <c r="L115" s="20">
        <v>645.94299999999998</v>
      </c>
      <c r="M115" s="20">
        <v>781.02700000000004</v>
      </c>
      <c r="N115" s="20">
        <v>261.62099999999998</v>
      </c>
      <c r="O115" s="20">
        <v>283.88200000000001</v>
      </c>
      <c r="P115" s="20">
        <v>103.715</v>
      </c>
      <c r="Q115" s="20">
        <v>194.31800000000001</v>
      </c>
      <c r="R115" s="20">
        <v>256.495</v>
      </c>
      <c r="S115" s="20">
        <v>3208.66</v>
      </c>
      <c r="T115" s="20">
        <v>3115.51</v>
      </c>
      <c r="U115" s="20">
        <v>6730.11</v>
      </c>
      <c r="V115" s="20">
        <v>15620.77</v>
      </c>
      <c r="W115" s="20">
        <v>0.156</v>
      </c>
      <c r="X115" s="20">
        <v>0.12809999999999999</v>
      </c>
      <c r="Y115" s="20">
        <v>0.5343</v>
      </c>
      <c r="Z115" s="20">
        <v>3.5200000000000002E-2</v>
      </c>
      <c r="AA115" s="20">
        <v>1</v>
      </c>
      <c r="AB115" s="20">
        <v>0.74660000000000004</v>
      </c>
      <c r="AC115" s="20">
        <v>0.59219999999999995</v>
      </c>
      <c r="AD115" s="20">
        <v>102.8</v>
      </c>
      <c r="AE115" s="21">
        <f t="shared" si="38"/>
        <v>41851</v>
      </c>
      <c r="AF115" s="22" cm="1">
        <f t="array" ref="AF115">IF(INDEX(calc_types,1,AF$7)="INDEX",C115/C114-1,IF(INDEX(calc_types,1,AF$7)="CASH", C114/1200,C114/C115-1))</f>
        <v>9.325427988060575E-5</v>
      </c>
      <c r="AG115" s="22" cm="1">
        <f t="array" ref="AG115">IF(INDEX(calc_types,1,AG$7)="INDEX",D115/D114-1,IF(INDEX(calc_types,1,AG$7)="CASH", D114/1200,D114/D115-1))</f>
        <v>-7.8093230899733967E-4</v>
      </c>
      <c r="AH115" s="22" cm="1">
        <f t="array" ref="AH115">IF(INDEX(calc_types,1,AH$7)="INDEX",E115/E114-1,IF(INDEX(calc_types,1,AH$7)="CASH", E114/1200,E114/E115-1))</f>
        <v>-4.3547074371489414E-3</v>
      </c>
      <c r="AI115" s="22" cm="1">
        <f t="array" ref="AI115">IF(INDEX(calc_types,1,AI$7)="INDEX",F115/F114-1,IF(INDEX(calc_types,1,AI$7)="CASH", F114/1200,F114/F115-1))</f>
        <v>-8.9675605808192671E-4</v>
      </c>
      <c r="AJ115" s="22" cm="1">
        <f t="array" ref="AJ115">IF(INDEX(calc_types,1,AJ$7)="INDEX",G115/G114-1,IF(INDEX(calc_types,1,AJ$7)="CASH", G114/1200,G114/G115-1))</f>
        <v>-3.3471555953058507E-3</v>
      </c>
      <c r="AK115" s="22" cm="1">
        <f t="array" ref="AK115">IF(INDEX(calc_types,1,AK$7)="INDEX",H115/H114-1,IF(INDEX(calc_types,1,AK$7)="CASH", H114/1200,H114/H115-1))</f>
        <v>-9.7204671378858798E-5</v>
      </c>
      <c r="AL115" s="22" cm="1">
        <f t="array" ref="AL115">IF(INDEX(calc_types,1,AL$7)="INDEX",I115/I114-1,IF(INDEX(calc_types,1,AL$7)="CASH", I114/1200,I114/I115-1))</f>
        <v>0</v>
      </c>
      <c r="AM115" s="22" cm="1">
        <f t="array" ref="AM115">IF(INDEX(calc_types,1,AM$7)="INDEX",J115/J114-1,IF(INDEX(calc_types,1,AM$7)="CASH", J114/1200,J114/J115-1))</f>
        <v>8.193053679823592E-4</v>
      </c>
      <c r="AN115" s="22" cm="1">
        <f t="array" ref="AN115">IF(INDEX(calc_types,1,AN$7)="INDEX",K115/K114-1,IF(INDEX(calc_types,1,AN$7)="CASH", K114/1200,K114/K115-1))</f>
        <v>5.428983282473876E-4</v>
      </c>
      <c r="AO115" s="22" cm="1">
        <f t="array" ref="AO115">IF(INDEX(calc_types,1,AO$7)="INDEX",L115/L114-1,IF(INDEX(calc_types,1,AO$7)="CASH", L114/1200,L114/L115-1))</f>
        <v>9.809238970417411E-4</v>
      </c>
      <c r="AP115" s="22" cm="1">
        <f t="array" ref="AP115">IF(INDEX(calc_types,1,AP$7)="INDEX",M115/M114-1,IF(INDEX(calc_types,1,AP$7)="CASH", M114/1200,M114/M115-1))</f>
        <v>2.3472852856398774E-3</v>
      </c>
      <c r="AQ115" s="22" cm="1">
        <f t="array" ref="AQ115">IF(INDEX(calc_types,1,AQ$7)="INDEX",N115/N114-1,IF(INDEX(calc_types,1,AQ$7)="CASH", N114/1200,N114/N115-1))</f>
        <v>1.274455772940053E-3</v>
      </c>
      <c r="AR115" s="22" cm="1">
        <f t="array" ref="AR115">IF(INDEX(calc_types,1,AR$7)="INDEX",O115/O114-1,IF(INDEX(calc_types,1,AR$7)="CASH", O114/1200,O114/O115-1))</f>
        <v>1.6300896196457249E-3</v>
      </c>
      <c r="AS115" s="22" cm="1">
        <f t="array" ref="AS115">IF(INDEX(calc_types,1,AS$7)="INDEX",P115/P114-1,IF(INDEX(calc_types,1,AS$7)="CASH", P114/1200,P114/P115-1))</f>
        <v>1.4464802314373415E-4</v>
      </c>
      <c r="AT115" s="22" cm="1">
        <f t="array" ref="AT115">IF(INDEX(calc_types,1,AT$7)="INDEX",Q115/Q114-1,IF(INDEX(calc_types,1,AT$7)="CASH", Q114/1200,Q114/Q115-1))</f>
        <v>1.2867164540164566E-4</v>
      </c>
      <c r="AU115" s="22" cm="1">
        <f t="array" ref="AU115">IF(INDEX(calc_types,1,AU$7)="INDEX",R115/R114-1,IF(INDEX(calc_types,1,AU$7)="CASH", R114/1200,R114/R115-1))</f>
        <v>4.7196673609639639E-4</v>
      </c>
      <c r="AV115" s="22" cm="1">
        <f t="array" ref="AV115">IF(INDEX(calc_types,1,AV$7)="INDEX",S115/S114-1,IF(INDEX(calc_types,1,AV$7)="CASH", S114/1200,S114/S115-1))</f>
        <v>-1.4175986235713478E-2</v>
      </c>
      <c r="AW115" s="22" cm="1">
        <f t="array" ref="AW115">IF(INDEX(calc_types,1,AW$7)="INDEX",T115/T114-1,IF(INDEX(calc_types,1,AW$7)="CASH", T114/1200,T114/T115-1))</f>
        <v>-3.4919956384903084E-2</v>
      </c>
      <c r="AX115" s="22" cm="1">
        <f t="array" ref="AX115">IF(INDEX(calc_types,1,AX$7)="INDEX",U115/U114-1,IF(INDEX(calc_types,1,AX$7)="CASH", U114/1200,U114/U115-1))</f>
        <v>-2.0507299887009278E-3</v>
      </c>
      <c r="AY115" s="22" cm="1">
        <f t="array" ref="AY115">IF(INDEX(calc_types,1,AY$7)="INDEX",V115/V114-1,IF(INDEX(calc_types,1,AY$7)="CASH", V114/1200,V114/V115-1))</f>
        <v>3.0251086590907583E-2</v>
      </c>
      <c r="AZ115" s="22" cm="1">
        <f t="array" ref="AZ115">IF(INDEX(calc_types,1,AZ$7)="INDEX",W115/W114-1,IF(INDEX(calc_types,1,AZ$7)="CASH", W114/1200,W114/W115-1))</f>
        <v>1.2933333333333332E-4</v>
      </c>
      <c r="BA115" s="22" cm="1">
        <f t="array" ref="BA115">IF(INDEX(calc_types,1,BA$7)="INDEX",X115/X114-1,IF(INDEX(calc_types,1,BA$7)="CASH", X114/1200,X114/X115-1))</f>
        <v>8.0749999999999998E-5</v>
      </c>
      <c r="BB115" s="22" cm="1">
        <f t="array" ref="BB115">IF(INDEX(calc_types,1,BB$7)="INDEX",Y115/Y114-1,IF(INDEX(calc_types,1,BB$7)="CASH", Y114/1200,Y114/Y115-1))</f>
        <v>4.2524999999999996E-4</v>
      </c>
      <c r="BC115" s="22" cm="1">
        <f t="array" ref="BC115">IF(INDEX(calc_types,1,BC$7)="INDEX",Z115/Z114-1,IF(INDEX(calc_types,1,BC$7)="CASH", Z114/1200,Z114/Z115-1))</f>
        <v>-3.2083333333333332E-5</v>
      </c>
      <c r="BD115" s="22" cm="1">
        <f t="array" ref="BD115">IF(INDEX(calc_types,1,BD$7)="INDEX",AA115/AA114-1,IF(INDEX(calc_types,1,BD$7)="CASH", AA114/1200,AA114/AA115-1))</f>
        <v>0</v>
      </c>
      <c r="BE115" s="22" cm="1">
        <f t="array" ref="BE115">IF(INDEX(calc_types,1,BE$7)="INDEX",AB115/AB114-1,IF(INDEX(calc_types,1,BE$7)="CASH", AB114/1200,AB114/AB115-1))</f>
        <v>-2.1564425395124598E-2</v>
      </c>
      <c r="BF115" s="22" cm="1">
        <f t="array" ref="BF115">IF(INDEX(calc_types,1,BF$7)="INDEX",AC115/AC114-1,IF(INDEX(calc_types,1,BF$7)="CASH", AC114/1200,AC114/AC115-1))</f>
        <v>-1.2833502195204183E-2</v>
      </c>
      <c r="BG115" s="22" cm="1">
        <f t="array" ref="BG115">IF(INDEX(calc_types,1,BG$7)="INDEX",AD115/AD114-1,IF(INDEX(calc_types,1,BG$7)="CASH", AD114/1200,AD114/AD115-1))</f>
        <v>-1.4299610894941583E-2</v>
      </c>
      <c r="BH115" s="23">
        <f t="shared" si="39"/>
        <v>-1.4415483057402386E-3</v>
      </c>
      <c r="BI115" s="23">
        <f t="shared" si="40"/>
        <v>-2.5330053938486738E-3</v>
      </c>
      <c r="BJ115" s="23">
        <f t="shared" si="41"/>
        <v>-6.7625625137889486E-3</v>
      </c>
      <c r="BK115" s="23">
        <f t="shared" si="42"/>
        <v>-3.5467525713145367E-3</v>
      </c>
      <c r="BL115" s="23">
        <f t="shared" si="43"/>
        <v>-6.7269902608579572E-3</v>
      </c>
      <c r="BM115" s="23">
        <f t="shared" si="44"/>
        <v>-8.4031770031925E-4</v>
      </c>
      <c r="BN115" s="23">
        <f t="shared" si="45"/>
        <v>-8.6456807761690067E-4</v>
      </c>
      <c r="BO115" s="23">
        <f t="shared" si="46"/>
        <v>-5.0307242610936136E-4</v>
      </c>
      <c r="BP115" s="23">
        <f t="shared" si="47"/>
        <v>-8.2465682623364595E-4</v>
      </c>
      <c r="BQ115" s="23">
        <f t="shared" si="48"/>
        <v>-7.0677771561581814E-4</v>
      </c>
      <c r="BR115" s="23">
        <f t="shared" si="49"/>
        <v>1.8509863767440533E-4</v>
      </c>
      <c r="BS115" s="23">
        <f t="shared" si="50"/>
        <v>-1.5086100489666281E-3</v>
      </c>
      <c r="BT115" s="23">
        <f t="shared" si="51"/>
        <v>-1.6609815597392486E-3</v>
      </c>
      <c r="BU115" s="23">
        <f t="shared" si="52"/>
        <v>8.2727446422948639E-5</v>
      </c>
      <c r="BV115" s="23">
        <f t="shared" si="53"/>
        <v>-1.0386972729169625E-5</v>
      </c>
      <c r="BW115" s="23">
        <f t="shared" si="54"/>
        <v>1.3257408024147606E-4</v>
      </c>
      <c r="BX115" s="23">
        <f t="shared" si="55"/>
        <v>-2.3357919407761364E-2</v>
      </c>
      <c r="BY115" s="23">
        <f t="shared" si="56"/>
        <v>-3.8134647984699982E-2</v>
      </c>
      <c r="BZ115" s="23">
        <f t="shared" si="57"/>
        <v>-4.9876552109979263E-3</v>
      </c>
      <c r="CA115" s="23">
        <f t="shared" si="58"/>
        <v>2.3833524879541136E-2</v>
      </c>
      <c r="CB115" s="23">
        <f t="shared" si="59"/>
        <v>-1.4347953819444435E-3</v>
      </c>
      <c r="CC115" s="23">
        <f t="shared" si="60"/>
        <v>-6.8381527777777729E-4</v>
      </c>
      <c r="CD115" s="23">
        <f t="shared" si="61"/>
        <v>-1.1161951388888891E-3</v>
      </c>
      <c r="CE115" s="23">
        <f t="shared" si="62"/>
        <v>1.746249999999997E-5</v>
      </c>
      <c r="CF115" s="23">
        <f t="shared" si="63"/>
        <v>0</v>
      </c>
      <c r="CG115" s="23">
        <f t="shared" si="64"/>
        <v>-2.1813425264670987E-2</v>
      </c>
      <c r="CH115" s="23">
        <f t="shared" si="65"/>
        <v>-1.2015876290586938E-2</v>
      </c>
      <c r="CI115" s="23">
        <f t="shared" si="66"/>
        <v>-1.3580395877467927E-2</v>
      </c>
    </row>
    <row r="116" spans="1:87" x14ac:dyDescent="0.2">
      <c r="A116" s="20">
        <v>107</v>
      </c>
      <c r="B116" s="21">
        <v>41882</v>
      </c>
      <c r="C116" s="20">
        <v>203.79</v>
      </c>
      <c r="D116" s="20">
        <v>1144.5170000000001</v>
      </c>
      <c r="E116" s="20">
        <v>1889.287</v>
      </c>
      <c r="F116" s="20">
        <v>1608.8879999999999</v>
      </c>
      <c r="G116" s="20">
        <v>1997.5250000000001</v>
      </c>
      <c r="H116" s="20">
        <v>144.047</v>
      </c>
      <c r="I116" s="20">
        <v>366.37200000000001</v>
      </c>
      <c r="J116" s="20">
        <v>492.18</v>
      </c>
      <c r="K116" s="20">
        <v>106.977</v>
      </c>
      <c r="L116" s="20">
        <v>648.28</v>
      </c>
      <c r="M116" s="20">
        <v>789.97699999999998</v>
      </c>
      <c r="N116" s="20">
        <v>262.75099999999998</v>
      </c>
      <c r="O116" s="20">
        <v>286.59500000000003</v>
      </c>
      <c r="P116" s="20">
        <v>103.721</v>
      </c>
      <c r="Q116" s="20">
        <v>194.33799999999999</v>
      </c>
      <c r="R116" s="20">
        <v>256.48599999999999</v>
      </c>
      <c r="S116" s="20">
        <v>3334.75</v>
      </c>
      <c r="T116" s="20">
        <v>3172.63</v>
      </c>
      <c r="U116" s="20">
        <v>6819.75</v>
      </c>
      <c r="V116" s="20">
        <v>15424.59</v>
      </c>
      <c r="W116" s="20">
        <v>0.157</v>
      </c>
      <c r="X116" s="20">
        <v>3.3099999999999997E-2</v>
      </c>
      <c r="Y116" s="20">
        <v>0.51880000000000004</v>
      </c>
      <c r="Z116" s="20">
        <v>-4.4299999999999999E-2</v>
      </c>
      <c r="AA116" s="20">
        <v>1</v>
      </c>
      <c r="AB116" s="20">
        <v>0.76149999999999995</v>
      </c>
      <c r="AC116" s="20">
        <v>0.60250000000000004</v>
      </c>
      <c r="AD116" s="20">
        <v>104.09</v>
      </c>
      <c r="AE116" s="21">
        <f t="shared" si="38"/>
        <v>41882</v>
      </c>
      <c r="AF116" s="22" cm="1">
        <f t="array" ref="AF116">IF(INDEX(calc_types,1,AF$7)="INDEX",C116/C115-1,IF(INDEX(calc_types,1,AF$7)="CASH", C115/1200,C115/C116-1))</f>
        <v>1.325068829962639E-4</v>
      </c>
      <c r="AG116" s="22" cm="1">
        <f t="array" ref="AG116">IF(INDEX(calc_types,1,AG$7)="INDEX",D116/D115-1,IF(INDEX(calc_types,1,AG$7)="CASH", D115/1200,D115/D116-1))</f>
        <v>1.667232621397341E-3</v>
      </c>
      <c r="AH116" s="22" cm="1">
        <f t="array" ref="AH116">IF(INDEX(calc_types,1,AH$7)="INDEX",E116/E115-1,IF(INDEX(calc_types,1,AH$7)="CASH", E115/1200,E115/E116-1))</f>
        <v>6.1215512687242679E-3</v>
      </c>
      <c r="AI116" s="22" cm="1">
        <f t="array" ref="AI116">IF(INDEX(calc_types,1,AI$7)="INDEX",F116/F115-1,IF(INDEX(calc_types,1,AI$7)="CASH", F115/1200,F115/F116-1))</f>
        <v>2.1339651763789824E-3</v>
      </c>
      <c r="AJ116" s="22" cm="1">
        <f t="array" ref="AJ116">IF(INDEX(calc_types,1,AJ$7)="INDEX",G116/G115-1,IF(INDEX(calc_types,1,AJ$7)="CASH", G115/1200,G115/G116-1))</f>
        <v>5.9201246469251512E-3</v>
      </c>
      <c r="AK116" s="22" cm="1">
        <f t="array" ref="AK116">IF(INDEX(calc_types,1,AK$7)="INDEX",H116/H115-1,IF(INDEX(calc_types,1,AK$7)="CASH", H115/1200,H115/H116-1))</f>
        <v>2.4303530261371442E-4</v>
      </c>
      <c r="AL116" s="22" cm="1">
        <f t="array" ref="AL116">IF(INDEX(calc_types,1,AL$7)="INDEX",I116/I115-1,IF(INDEX(calc_types,1,AL$7)="CASH", I115/1200,I115/I116-1))</f>
        <v>9.6443080823682692E-4</v>
      </c>
      <c r="AM116" s="22" cm="1">
        <f t="array" ref="AM116">IF(INDEX(calc_types,1,AM$7)="INDEX",J116/J115-1,IF(INDEX(calc_types,1,AM$7)="CASH", J115/1200,J115/J116-1))</f>
        <v>4.777070063694433E-3</v>
      </c>
      <c r="AN116" s="22" cm="1">
        <f t="array" ref="AN116">IF(INDEX(calc_types,1,AN$7)="INDEX",K116/K115-1,IF(INDEX(calc_types,1,AN$7)="CASH", K115/1200,K115/K116-1))</f>
        <v>7.9519515024517595E-4</v>
      </c>
      <c r="AO116" s="22" cm="1">
        <f t="array" ref="AO116">IF(INDEX(calc_types,1,AO$7)="INDEX",L116/L115-1,IF(INDEX(calc_types,1,AO$7)="CASH", L115/1200,L115/L116-1))</f>
        <v>3.6179662911433041E-3</v>
      </c>
      <c r="AP116" s="22" cm="1">
        <f t="array" ref="AP116">IF(INDEX(calc_types,1,AP$7)="INDEX",M116/M115-1,IF(INDEX(calc_types,1,AP$7)="CASH", M115/1200,M115/M116-1))</f>
        <v>1.1459270934295329E-2</v>
      </c>
      <c r="AQ116" s="22" cm="1">
        <f t="array" ref="AQ116">IF(INDEX(calc_types,1,AQ$7)="INDEX",N116/N115-1,IF(INDEX(calc_types,1,AQ$7)="CASH", N115/1200,N115/N116-1))</f>
        <v>4.319225138654792E-3</v>
      </c>
      <c r="AR116" s="22" cm="1">
        <f t="array" ref="AR116">IF(INDEX(calc_types,1,AR$7)="INDEX",O116/O115-1,IF(INDEX(calc_types,1,AR$7)="CASH", O115/1200,O115/O116-1))</f>
        <v>9.5567876793880568E-3</v>
      </c>
      <c r="AS116" s="22" cm="1">
        <f t="array" ref="AS116">IF(INDEX(calc_types,1,AS$7)="INDEX",P116/P115-1,IF(INDEX(calc_types,1,AS$7)="CASH", P115/1200,P115/P116-1))</f>
        <v>5.7850841247653051E-5</v>
      </c>
      <c r="AT116" s="22" cm="1">
        <f t="array" ref="AT116">IF(INDEX(calc_types,1,AT$7)="INDEX",Q116/Q115-1,IF(INDEX(calc_types,1,AT$7)="CASH", Q115/1200,Q115/Q116-1))</f>
        <v>1.0292407291134786E-4</v>
      </c>
      <c r="AU116" s="22" cm="1">
        <f t="array" ref="AU116">IF(INDEX(calc_types,1,AU$7)="INDEX",R116/R115-1,IF(INDEX(calc_types,1,AU$7)="CASH", R115/1200,R115/R116-1))</f>
        <v>-3.5088403282812486E-5</v>
      </c>
      <c r="AV116" s="22" cm="1">
        <f t="array" ref="AV116">IF(INDEX(calc_types,1,AV$7)="INDEX",S116/S115-1,IF(INDEX(calc_types,1,AV$7)="CASH", S115/1200,S115/S116-1))</f>
        <v>3.9296778094282336E-2</v>
      </c>
      <c r="AW116" s="22" cm="1">
        <f t="array" ref="AW116">IF(INDEX(calc_types,1,AW$7)="INDEX",T116/T115-1,IF(INDEX(calc_types,1,AW$7)="CASH", T115/1200,T115/T116-1))</f>
        <v>1.8334076924805265E-2</v>
      </c>
      <c r="AX116" s="22" cm="1">
        <f t="array" ref="AX116">IF(INDEX(calc_types,1,AX$7)="INDEX",U116/U115-1,IF(INDEX(calc_types,1,AX$7)="CASH", U115/1200,U115/U116-1))</f>
        <v>1.3319247382286514E-2</v>
      </c>
      <c r="AY116" s="22" cm="1">
        <f t="array" ref="AY116">IF(INDEX(calc_types,1,AY$7)="INDEX",V116/V115-1,IF(INDEX(calc_types,1,AY$7)="CASH", V115/1200,V115/V116-1))</f>
        <v>-1.2558919950809155E-2</v>
      </c>
      <c r="AZ116" s="22" cm="1">
        <f t="array" ref="AZ116">IF(INDEX(calc_types,1,AZ$7)="INDEX",W116/W115-1,IF(INDEX(calc_types,1,AZ$7)="CASH", W115/1200,W115/W116-1))</f>
        <v>1.2999999999999999E-4</v>
      </c>
      <c r="BA116" s="22" cm="1">
        <f t="array" ref="BA116">IF(INDEX(calc_types,1,BA$7)="INDEX",X116/X115-1,IF(INDEX(calc_types,1,BA$7)="CASH", X115/1200,X115/X116-1))</f>
        <v>1.0674999999999999E-4</v>
      </c>
      <c r="BB116" s="22" cm="1">
        <f t="array" ref="BB116">IF(INDEX(calc_types,1,BB$7)="INDEX",Y116/Y115-1,IF(INDEX(calc_types,1,BB$7)="CASH", Y115/1200,Y115/Y116-1))</f>
        <v>4.4525000000000001E-4</v>
      </c>
      <c r="BC116" s="22" cm="1">
        <f t="array" ref="BC116">IF(INDEX(calc_types,1,BC$7)="INDEX",Z116/Z115-1,IF(INDEX(calc_types,1,BC$7)="CASH", Z115/1200,Z115/Z116-1))</f>
        <v>2.9333333333333336E-5</v>
      </c>
      <c r="BD116" s="22" cm="1">
        <f t="array" ref="BD116">IF(INDEX(calc_types,1,BD$7)="INDEX",AA116/AA115-1,IF(INDEX(calc_types,1,BD$7)="CASH", AA115/1200,AA115/AA116-1))</f>
        <v>0</v>
      </c>
      <c r="BE116" s="22" cm="1">
        <f t="array" ref="BE116">IF(INDEX(calc_types,1,BE$7)="INDEX",AB116/AB115-1,IF(INDEX(calc_types,1,BE$7)="CASH", AB115/1200,AB115/AB116-1))</f>
        <v>-1.9566644780039333E-2</v>
      </c>
      <c r="BF116" s="22" cm="1">
        <f t="array" ref="BF116">IF(INDEX(calc_types,1,BF$7)="INDEX",AC116/AC115-1,IF(INDEX(calc_types,1,BF$7)="CASH", AC115/1200,AC115/AC116-1))</f>
        <v>-1.7095435684647442E-2</v>
      </c>
      <c r="BG116" s="22" cm="1">
        <f t="array" ref="BG116">IF(INDEX(calc_types,1,BG$7)="INDEX",AD116/AD115-1,IF(INDEX(calc_types,1,BG$7)="CASH", AD115/1200,AD115/AD116-1))</f>
        <v>-1.2393121337304303E-2</v>
      </c>
      <c r="BH116" s="23">
        <f t="shared" si="39"/>
        <v>-1.4022957026245805E-3</v>
      </c>
      <c r="BI116" s="23">
        <f t="shared" si="40"/>
        <v>-8.4840463453993153E-5</v>
      </c>
      <c r="BJ116" s="23">
        <f t="shared" si="41"/>
        <v>3.7136961920842611E-3</v>
      </c>
      <c r="BK116" s="23">
        <f t="shared" si="42"/>
        <v>-5.1603133685362759E-4</v>
      </c>
      <c r="BL116" s="23">
        <f t="shared" si="43"/>
        <v>2.5402899813730452E-3</v>
      </c>
      <c r="BM116" s="23">
        <f t="shared" si="44"/>
        <v>-5.0007772632667678E-4</v>
      </c>
      <c r="BN116" s="23">
        <f t="shared" si="45"/>
        <v>9.9862730619926254E-5</v>
      </c>
      <c r="BO116" s="23">
        <f t="shared" si="46"/>
        <v>3.4546922696027122E-3</v>
      </c>
      <c r="BP116" s="23">
        <f t="shared" si="47"/>
        <v>-5.723600042358576E-4</v>
      </c>
      <c r="BQ116" s="23">
        <f t="shared" si="48"/>
        <v>1.9302646784857449E-3</v>
      </c>
      <c r="BR116" s="23">
        <f t="shared" si="49"/>
        <v>9.2970842863298563E-3</v>
      </c>
      <c r="BS116" s="23">
        <f t="shared" si="50"/>
        <v>1.5361593167481109E-3</v>
      </c>
      <c r="BT116" s="23">
        <f t="shared" si="51"/>
        <v>6.2657165000030834E-3</v>
      </c>
      <c r="BU116" s="23">
        <f t="shared" si="52"/>
        <v>-4.0697354731324603E-6</v>
      </c>
      <c r="BV116" s="23">
        <f t="shared" si="53"/>
        <v>-3.6134545219467423E-5</v>
      </c>
      <c r="BW116" s="23">
        <f t="shared" si="54"/>
        <v>-3.7448105913773282E-4</v>
      </c>
      <c r="BX116" s="23">
        <f t="shared" si="55"/>
        <v>3.011484492223445E-2</v>
      </c>
      <c r="BY116" s="23">
        <f t="shared" si="56"/>
        <v>1.5119385325008368E-2</v>
      </c>
      <c r="BZ116" s="23">
        <f t="shared" si="57"/>
        <v>1.0382322159989516E-2</v>
      </c>
      <c r="CA116" s="23">
        <f t="shared" si="58"/>
        <v>-1.8976481662175602E-2</v>
      </c>
      <c r="CB116" s="23">
        <f t="shared" si="59"/>
        <v>-1.4341287152777769E-3</v>
      </c>
      <c r="CC116" s="23">
        <f t="shared" si="60"/>
        <v>-6.578152777777773E-4</v>
      </c>
      <c r="CD116" s="23">
        <f t="shared" si="61"/>
        <v>-1.096195138888889E-3</v>
      </c>
      <c r="CE116" s="23">
        <f t="shared" si="62"/>
        <v>7.8879166666666635E-5</v>
      </c>
      <c r="CF116" s="23">
        <f t="shared" si="63"/>
        <v>0</v>
      </c>
      <c r="CG116" s="23">
        <f t="shared" si="64"/>
        <v>-1.9815644649585722E-2</v>
      </c>
      <c r="CH116" s="23">
        <f t="shared" si="65"/>
        <v>-1.6277809780030197E-2</v>
      </c>
      <c r="CI116" s="23">
        <f t="shared" si="66"/>
        <v>-1.1673906319830646E-2</v>
      </c>
    </row>
    <row r="117" spans="1:87" x14ac:dyDescent="0.2">
      <c r="A117" s="20">
        <v>108</v>
      </c>
      <c r="B117" s="21">
        <v>41912</v>
      </c>
      <c r="C117" s="20">
        <v>203.816</v>
      </c>
      <c r="D117" s="20">
        <v>1143.877</v>
      </c>
      <c r="E117" s="20">
        <v>1882.671</v>
      </c>
      <c r="F117" s="20">
        <v>1607.172</v>
      </c>
      <c r="G117" s="20">
        <v>1987.89</v>
      </c>
      <c r="H117" s="20">
        <v>144.08000000000001</v>
      </c>
      <c r="I117" s="20">
        <v>366.71199999999999</v>
      </c>
      <c r="J117" s="20">
        <v>493.38200000000001</v>
      </c>
      <c r="K117" s="20">
        <v>106.971</v>
      </c>
      <c r="L117" s="20">
        <v>648.65899999999999</v>
      </c>
      <c r="M117" s="20">
        <v>789.42600000000004</v>
      </c>
      <c r="N117" s="20">
        <v>262.96300000000002</v>
      </c>
      <c r="O117" s="20">
        <v>286.06400000000002</v>
      </c>
      <c r="P117" s="20">
        <v>103.71899999999999</v>
      </c>
      <c r="Q117" s="20">
        <v>194.33199999999999</v>
      </c>
      <c r="R117" s="20">
        <v>256.51100000000002</v>
      </c>
      <c r="S117" s="20">
        <v>3286.5</v>
      </c>
      <c r="T117" s="20">
        <v>3225.93</v>
      </c>
      <c r="U117" s="20">
        <v>6622.72</v>
      </c>
      <c r="V117" s="20">
        <v>16173.52</v>
      </c>
      <c r="W117" s="20">
        <v>0.1565</v>
      </c>
      <c r="X117" s="20">
        <v>5.7999999999999996E-3</v>
      </c>
      <c r="Y117" s="20">
        <v>0.54949999999999999</v>
      </c>
      <c r="Z117" s="20">
        <v>-7.7000000000000002E-3</v>
      </c>
      <c r="AA117" s="20">
        <v>1</v>
      </c>
      <c r="AB117" s="20">
        <v>0.79169999999999996</v>
      </c>
      <c r="AC117" s="20">
        <v>0.61680000000000001</v>
      </c>
      <c r="AD117" s="20">
        <v>109.65</v>
      </c>
      <c r="AE117" s="21">
        <f t="shared" si="38"/>
        <v>41912</v>
      </c>
      <c r="AF117" s="22" cm="1">
        <f t="array" ref="AF117">IF(INDEX(calc_types,1,AF$7)="INDEX",C117/C116-1,IF(INDEX(calc_types,1,AF$7)="CASH", C116/1200,C116/C117-1))</f>
        <v>1.2758231512832729E-4</v>
      </c>
      <c r="AG117" s="22" cm="1">
        <f t="array" ref="AG117">IF(INDEX(calc_types,1,AG$7)="INDEX",D117/D116-1,IF(INDEX(calc_types,1,AG$7)="CASH", D116/1200,D116/D117-1))</f>
        <v>-5.5918784954711587E-4</v>
      </c>
      <c r="AH117" s="22" cm="1">
        <f t="array" ref="AH117">IF(INDEX(calc_types,1,AH$7)="INDEX",E117/E116-1,IF(INDEX(calc_types,1,AH$7)="CASH", E116/1200,E116/E117-1))</f>
        <v>-3.5018501688732773E-3</v>
      </c>
      <c r="AI117" s="22" cm="1">
        <f t="array" ref="AI117">IF(INDEX(calc_types,1,AI$7)="INDEX",F117/F116-1,IF(INDEX(calc_types,1,AI$7)="CASH", F116/1200,F116/F117-1))</f>
        <v>-1.0665751749033836E-3</v>
      </c>
      <c r="AJ117" s="22" cm="1">
        <f t="array" ref="AJ117">IF(INDEX(calc_types,1,AJ$7)="INDEX",G117/G116-1,IF(INDEX(calc_types,1,AJ$7)="CASH", G116/1200,G116/G117-1))</f>
        <v>-4.8234690429406202E-3</v>
      </c>
      <c r="AK117" s="22" cm="1">
        <f t="array" ref="AK117">IF(INDEX(calc_types,1,AK$7)="INDEX",H117/H116-1,IF(INDEX(calc_types,1,AK$7)="CASH", H116/1200,H116/H117-1))</f>
        <v>2.2909189361808302E-4</v>
      </c>
      <c r="AL117" s="22" cm="1">
        <f t="array" ref="AL117">IF(INDEX(calc_types,1,AL$7)="INDEX",I117/I116-1,IF(INDEX(calc_types,1,AL$7)="CASH", I116/1200,I116/I117-1))</f>
        <v>9.280185166988808E-4</v>
      </c>
      <c r="AM117" s="22" cm="1">
        <f t="array" ref="AM117">IF(INDEX(calc_types,1,AM$7)="INDEX",J117/J116-1,IF(INDEX(calc_types,1,AM$7)="CASH", J116/1200,J116/J117-1))</f>
        <v>2.4421959445730668E-3</v>
      </c>
      <c r="AN117" s="22" cm="1">
        <f t="array" ref="AN117">IF(INDEX(calc_types,1,AN$7)="INDEX",K117/K116-1,IF(INDEX(calc_types,1,AN$7)="CASH", K116/1200,K116/K117-1))</f>
        <v>-5.608682240110241E-5</v>
      </c>
      <c r="AO117" s="22" cm="1">
        <f t="array" ref="AO117">IF(INDEX(calc_types,1,AO$7)="INDEX",L117/L116-1,IF(INDEX(calc_types,1,AO$7)="CASH", L116/1200,L116/L117-1))</f>
        <v>5.8462392793234841E-4</v>
      </c>
      <c r="AP117" s="22" cm="1">
        <f t="array" ref="AP117">IF(INDEX(calc_types,1,AP$7)="INDEX",M117/M116-1,IF(INDEX(calc_types,1,AP$7)="CASH", M116/1200,M116/M117-1))</f>
        <v>-6.9748866106222884E-4</v>
      </c>
      <c r="AQ117" s="22" cm="1">
        <f t="array" ref="AQ117">IF(INDEX(calc_types,1,AQ$7)="INDEX",N117/N116-1,IF(INDEX(calc_types,1,AQ$7)="CASH", N116/1200,N116/N117-1))</f>
        <v>8.0684754767834654E-4</v>
      </c>
      <c r="AR117" s="22" cm="1">
        <f t="array" ref="AR117">IF(INDEX(calc_types,1,AR$7)="INDEX",O117/O116-1,IF(INDEX(calc_types,1,AR$7)="CASH", O116/1200,O116/O117-1))</f>
        <v>-1.8527887785899644E-3</v>
      </c>
      <c r="AS117" s="22" cm="1">
        <f t="array" ref="AS117">IF(INDEX(calc_types,1,AS$7)="INDEX",P117/P116-1,IF(INDEX(calc_types,1,AS$7)="CASH", P116/1200,P116/P117-1))</f>
        <v>-1.9282498240569268E-5</v>
      </c>
      <c r="AT117" s="22" cm="1">
        <f t="array" ref="AT117">IF(INDEX(calc_types,1,AT$7)="INDEX",Q117/Q116-1,IF(INDEX(calc_types,1,AT$7)="CASH", Q116/1200,Q116/Q117-1))</f>
        <v>-3.0874044190998262E-5</v>
      </c>
      <c r="AU117" s="22" cm="1">
        <f t="array" ref="AU117">IF(INDEX(calc_types,1,AU$7)="INDEX",R117/R116-1,IF(INDEX(calc_types,1,AU$7)="CASH", R116/1200,R116/R117-1))</f>
        <v>9.7471207005650484E-5</v>
      </c>
      <c r="AV117" s="22" cm="1">
        <f t="array" ref="AV117">IF(INDEX(calc_types,1,AV$7)="INDEX",S117/S116-1,IF(INDEX(calc_types,1,AV$7)="CASH", S116/1200,S116/S117-1))</f>
        <v>-1.4468850738436179E-2</v>
      </c>
      <c r="AW117" s="22" cm="1">
        <f t="array" ref="AW117">IF(INDEX(calc_types,1,AW$7)="INDEX",T117/T116-1,IF(INDEX(calc_types,1,AW$7)="CASH", T116/1200,T116/T117-1))</f>
        <v>1.6799942003952406E-2</v>
      </c>
      <c r="AX117" s="22" cm="1">
        <f t="array" ref="AX117">IF(INDEX(calc_types,1,AX$7)="INDEX",U117/U116-1,IF(INDEX(calc_types,1,AX$7)="CASH", U116/1200,U116/U117-1))</f>
        <v>-2.8891088383005248E-2</v>
      </c>
      <c r="AY117" s="22" cm="1">
        <f t="array" ref="AY117">IF(INDEX(calc_types,1,AY$7)="INDEX",V117/V116-1,IF(INDEX(calc_types,1,AY$7)="CASH", V116/1200,V116/V117-1))</f>
        <v>4.8554288963272407E-2</v>
      </c>
      <c r="AZ117" s="22" cm="1">
        <f t="array" ref="AZ117">IF(INDEX(calc_types,1,AZ$7)="INDEX",W117/W116-1,IF(INDEX(calc_types,1,AZ$7)="CASH", W116/1200,W116/W117-1))</f>
        <v>1.3083333333333333E-4</v>
      </c>
      <c r="BA117" s="22" cm="1">
        <f t="array" ref="BA117">IF(INDEX(calc_types,1,BA$7)="INDEX",X117/X116-1,IF(INDEX(calc_types,1,BA$7)="CASH", X116/1200,X116/X117-1))</f>
        <v>2.7583333333333331E-5</v>
      </c>
      <c r="BB117" s="22" cm="1">
        <f t="array" ref="BB117">IF(INDEX(calc_types,1,BB$7)="INDEX",Y117/Y116-1,IF(INDEX(calc_types,1,BB$7)="CASH", Y116/1200,Y116/Y117-1))</f>
        <v>4.3233333333333334E-4</v>
      </c>
      <c r="BC117" s="22" cm="1">
        <f t="array" ref="BC117">IF(INDEX(calc_types,1,BC$7)="INDEX",Z117/Z116-1,IF(INDEX(calc_types,1,BC$7)="CASH", Z116/1200,Z116/Z117-1))</f>
        <v>-3.6916666666666665E-5</v>
      </c>
      <c r="BD117" s="22" cm="1">
        <f t="array" ref="BD117">IF(INDEX(calc_types,1,BD$7)="INDEX",AA117/AA116-1,IF(INDEX(calc_types,1,BD$7)="CASH", AA116/1200,AA116/AA117-1))</f>
        <v>0</v>
      </c>
      <c r="BE117" s="22" cm="1">
        <f t="array" ref="BE117">IF(INDEX(calc_types,1,BE$7)="INDEX",AB117/AB116-1,IF(INDEX(calc_types,1,BE$7)="CASH", AB116/1200,AB116/AB117-1))</f>
        <v>-3.8145762283693374E-2</v>
      </c>
      <c r="BF117" s="22" cm="1">
        <f t="array" ref="BF117">IF(INDEX(calc_types,1,BF$7)="INDEX",AC117/AC116-1,IF(INDEX(calc_types,1,BF$7)="CASH", AC116/1200,AC116/AC117-1))</f>
        <v>-2.3184176394293043E-2</v>
      </c>
      <c r="BG117" s="22" cm="1">
        <f t="array" ref="BG117">IF(INDEX(calc_types,1,BG$7)="INDEX",AD117/AD116-1,IF(INDEX(calc_types,1,BG$7)="CASH", AD116/1200,AD116/AD117-1))</f>
        <v>-5.070679434564529E-2</v>
      </c>
      <c r="BH117" s="23">
        <f t="shared" si="39"/>
        <v>-1.4072202704925171E-3</v>
      </c>
      <c r="BI117" s="23">
        <f t="shared" si="40"/>
        <v>-2.31126093439845E-3</v>
      </c>
      <c r="BJ117" s="23">
        <f t="shared" si="41"/>
        <v>-5.9097052455132845E-3</v>
      </c>
      <c r="BK117" s="23">
        <f t="shared" si="42"/>
        <v>-3.7165716881359936E-3</v>
      </c>
      <c r="BL117" s="23">
        <f t="shared" si="43"/>
        <v>-8.2033037084927266E-3</v>
      </c>
      <c r="BM117" s="23">
        <f t="shared" si="44"/>
        <v>-5.1402113532230819E-4</v>
      </c>
      <c r="BN117" s="23">
        <f t="shared" si="45"/>
        <v>6.3450439081980136E-5</v>
      </c>
      <c r="BO117" s="23">
        <f t="shared" si="46"/>
        <v>1.1198181504813462E-3</v>
      </c>
      <c r="BP117" s="23">
        <f t="shared" si="47"/>
        <v>-1.423641976882136E-3</v>
      </c>
      <c r="BQ117" s="23">
        <f t="shared" si="48"/>
        <v>-1.1030776847252108E-3</v>
      </c>
      <c r="BR117" s="23">
        <f t="shared" si="49"/>
        <v>-2.8596753090277009E-3</v>
      </c>
      <c r="BS117" s="23">
        <f t="shared" si="50"/>
        <v>-1.9762182742283346E-3</v>
      </c>
      <c r="BT117" s="23">
        <f t="shared" si="51"/>
        <v>-5.1438599579749378E-3</v>
      </c>
      <c r="BU117" s="23">
        <f t="shared" si="52"/>
        <v>-8.1203074961354779E-5</v>
      </c>
      <c r="BV117" s="23">
        <f t="shared" si="53"/>
        <v>-1.6993266232181355E-4</v>
      </c>
      <c r="BW117" s="23">
        <f t="shared" si="54"/>
        <v>-2.4192144884926985E-4</v>
      </c>
      <c r="BX117" s="23">
        <f t="shared" si="55"/>
        <v>-2.3650783910484065E-2</v>
      </c>
      <c r="BY117" s="23">
        <f t="shared" si="56"/>
        <v>1.358525040415551E-2</v>
      </c>
      <c r="BZ117" s="23">
        <f t="shared" si="57"/>
        <v>-3.1828013605302248E-2</v>
      </c>
      <c r="CA117" s="23">
        <f t="shared" si="58"/>
        <v>4.213672725190596E-2</v>
      </c>
      <c r="CB117" s="23">
        <f t="shared" si="59"/>
        <v>-1.4332953819444435E-3</v>
      </c>
      <c r="CC117" s="23">
        <f t="shared" si="60"/>
        <v>-7.3698194444444393E-4</v>
      </c>
      <c r="CD117" s="23">
        <f t="shared" si="61"/>
        <v>-1.1091118055555555E-3</v>
      </c>
      <c r="CE117" s="23">
        <f t="shared" si="62"/>
        <v>1.2629166666666637E-5</v>
      </c>
      <c r="CF117" s="23">
        <f t="shared" si="63"/>
        <v>0</v>
      </c>
      <c r="CG117" s="23">
        <f t="shared" si="64"/>
        <v>-3.8394762153239767E-2</v>
      </c>
      <c r="CH117" s="23">
        <f t="shared" si="65"/>
        <v>-2.2366550489675799E-2</v>
      </c>
      <c r="CI117" s="23">
        <f t="shared" si="66"/>
        <v>-4.9987579328171633E-2</v>
      </c>
    </row>
    <row r="118" spans="1:87" x14ac:dyDescent="0.2">
      <c r="A118" s="20">
        <v>109</v>
      </c>
      <c r="B118" s="21">
        <v>41943</v>
      </c>
      <c r="C118" s="20">
        <v>203.80199999999999</v>
      </c>
      <c r="D118" s="20">
        <v>1147.0170000000001</v>
      </c>
      <c r="E118" s="20">
        <v>1898.2239999999999</v>
      </c>
      <c r="F118" s="20">
        <v>1610.5830000000001</v>
      </c>
      <c r="G118" s="20">
        <v>1999.0139999999999</v>
      </c>
      <c r="H118" s="20">
        <v>144.05699999999999</v>
      </c>
      <c r="I118" s="20">
        <v>366.56</v>
      </c>
      <c r="J118" s="20">
        <v>493.47800000000001</v>
      </c>
      <c r="K118" s="20">
        <v>107.066</v>
      </c>
      <c r="L118" s="20">
        <v>651.74099999999999</v>
      </c>
      <c r="M118" s="20">
        <v>797.83299999999997</v>
      </c>
      <c r="N118" s="20">
        <v>263.846</v>
      </c>
      <c r="O118" s="20">
        <v>288.50599999999997</v>
      </c>
      <c r="P118" s="20">
        <v>103.73399999999999</v>
      </c>
      <c r="Q118" s="20">
        <v>194.49700000000001</v>
      </c>
      <c r="R118" s="20">
        <v>256.94799999999998</v>
      </c>
      <c r="S118" s="20">
        <v>3365.57</v>
      </c>
      <c r="T118" s="20">
        <v>3113.32</v>
      </c>
      <c r="U118" s="20">
        <v>6546.47</v>
      </c>
      <c r="V118" s="20">
        <v>16413.759999999998</v>
      </c>
      <c r="W118" s="20">
        <v>0.15590000000000001</v>
      </c>
      <c r="X118" s="20">
        <v>3.2000000000000002E-3</v>
      </c>
      <c r="Y118" s="20">
        <v>0.5363</v>
      </c>
      <c r="Z118" s="20">
        <v>-3.8800000000000001E-2</v>
      </c>
      <c r="AA118" s="20">
        <v>1</v>
      </c>
      <c r="AB118" s="20">
        <v>0.79830000000000001</v>
      </c>
      <c r="AC118" s="20">
        <v>0.62519999999999998</v>
      </c>
      <c r="AD118" s="20">
        <v>112.32</v>
      </c>
      <c r="AE118" s="21">
        <f t="shared" si="38"/>
        <v>41943</v>
      </c>
      <c r="AF118" s="22" cm="1">
        <f t="array" ref="AF118">IF(INDEX(calc_types,1,AF$7)="INDEX",C118/C117-1,IF(INDEX(calc_types,1,AF$7)="CASH", C117/1200,C117/C118-1))</f>
        <v>-6.8689406131028363E-5</v>
      </c>
      <c r="AG118" s="22" cm="1">
        <f t="array" ref="AG118">IF(INDEX(calc_types,1,AG$7)="INDEX",D118/D117-1,IF(INDEX(calc_types,1,AG$7)="CASH", D117/1200,D117/D118-1))</f>
        <v>2.7450503856620845E-3</v>
      </c>
      <c r="AH118" s="22" cm="1">
        <f t="array" ref="AH118">IF(INDEX(calc_types,1,AH$7)="INDEX",E118/E117-1,IF(INDEX(calc_types,1,AH$7)="CASH", E117/1200,E117/E118-1))</f>
        <v>8.261135376281814E-3</v>
      </c>
      <c r="AI118" s="22" cm="1">
        <f t="array" ref="AI118">IF(INDEX(calc_types,1,AI$7)="INDEX",F118/F117-1,IF(INDEX(calc_types,1,AI$7)="CASH", F117/1200,F117/F118-1))</f>
        <v>2.1223615145111729E-3</v>
      </c>
      <c r="AJ118" s="22" cm="1">
        <f t="array" ref="AJ118">IF(INDEX(calc_types,1,AJ$7)="INDEX",G118/G117-1,IF(INDEX(calc_types,1,AJ$7)="CASH", G117/1200,G117/G118-1))</f>
        <v>5.5958830720008734E-3</v>
      </c>
      <c r="AK118" s="22" cm="1">
        <f t="array" ref="AK118">IF(INDEX(calc_types,1,AK$7)="INDEX",H118/H117-1,IF(INDEX(calc_types,1,AK$7)="CASH", H117/1200,H117/H118-1))</f>
        <v>-1.5963353692405313E-4</v>
      </c>
      <c r="AL118" s="22" cm="1">
        <f t="array" ref="AL118">IF(INDEX(calc_types,1,AL$7)="INDEX",I118/I117-1,IF(INDEX(calc_types,1,AL$7)="CASH", I117/1200,I117/I118-1))</f>
        <v>-4.1449420798878034E-4</v>
      </c>
      <c r="AM118" s="22" cm="1">
        <f t="array" ref="AM118">IF(INDEX(calc_types,1,AM$7)="INDEX",J118/J117-1,IF(INDEX(calc_types,1,AM$7)="CASH", J117/1200,J117/J118-1))</f>
        <v>1.9457539999434559E-4</v>
      </c>
      <c r="AN118" s="22" cm="1">
        <f t="array" ref="AN118">IF(INDEX(calc_types,1,AN$7)="INDEX",K118/K117-1,IF(INDEX(calc_types,1,AN$7)="CASH", K117/1200,K117/K118-1))</f>
        <v>8.8809116489518836E-4</v>
      </c>
      <c r="AO118" s="22" cm="1">
        <f t="array" ref="AO118">IF(INDEX(calc_types,1,AO$7)="INDEX",L118/L117-1,IF(INDEX(calc_types,1,AO$7)="CASH", L117/1200,L117/L118-1))</f>
        <v>4.7513408431856252E-3</v>
      </c>
      <c r="AP118" s="22" cm="1">
        <f t="array" ref="AP118">IF(INDEX(calc_types,1,AP$7)="INDEX",M118/M117-1,IF(INDEX(calc_types,1,AP$7)="CASH", M117/1200,M117/M118-1))</f>
        <v>1.0649509897064258E-2</v>
      </c>
      <c r="AQ118" s="22" cm="1">
        <f t="array" ref="AQ118">IF(INDEX(calc_types,1,AQ$7)="INDEX",N118/N117-1,IF(INDEX(calc_types,1,AQ$7)="CASH", N117/1200,N117/N118-1))</f>
        <v>3.3578868510018012E-3</v>
      </c>
      <c r="AR118" s="22" cm="1">
        <f t="array" ref="AR118">IF(INDEX(calc_types,1,AR$7)="INDEX",O118/O117-1,IF(INDEX(calc_types,1,AR$7)="CASH", O117/1200,O117/O118-1))</f>
        <v>8.5365512612560757E-3</v>
      </c>
      <c r="AS118" s="22" cm="1">
        <f t="array" ref="AS118">IF(INDEX(calc_types,1,AS$7)="INDEX",P118/P117-1,IF(INDEX(calc_types,1,AS$7)="CASH", P117/1200,P117/P118-1))</f>
        <v>1.4462152546790286E-4</v>
      </c>
      <c r="AT118" s="22" cm="1">
        <f t="array" ref="AT118">IF(INDEX(calc_types,1,AT$7)="INDEX",Q118/Q117-1,IF(INDEX(calc_types,1,AT$7)="CASH", Q117/1200,Q117/Q118-1))</f>
        <v>8.4906242924498443E-4</v>
      </c>
      <c r="AU118" s="22" cm="1">
        <f t="array" ref="AU118">IF(INDEX(calc_types,1,AU$7)="INDEX",R118/R117-1,IF(INDEX(calc_types,1,AU$7)="CASH", R117/1200,R117/R118-1))</f>
        <v>1.7036306435200821E-3</v>
      </c>
      <c r="AV118" s="22" cm="1">
        <f t="array" ref="AV118">IF(INDEX(calc_types,1,AV$7)="INDEX",S118/S117-1,IF(INDEX(calc_types,1,AV$7)="CASH", S117/1200,S117/S118-1))</f>
        <v>2.4059029362543782E-2</v>
      </c>
      <c r="AW118" s="22" cm="1">
        <f t="array" ref="AW118">IF(INDEX(calc_types,1,AW$7)="INDEX",T118/T117-1,IF(INDEX(calc_types,1,AW$7)="CASH", T117/1200,T117/T118-1))</f>
        <v>-3.4907763032675732E-2</v>
      </c>
      <c r="AX118" s="22" cm="1">
        <f t="array" ref="AX118">IF(INDEX(calc_types,1,AX$7)="INDEX",U118/U117-1,IF(INDEX(calc_types,1,AX$7)="CASH", U117/1200,U117/U118-1))</f>
        <v>-1.1513396308465373E-2</v>
      </c>
      <c r="AY118" s="22" cm="1">
        <f t="array" ref="AY118">IF(INDEX(calc_types,1,AY$7)="INDEX",V118/V117-1,IF(INDEX(calc_types,1,AY$7)="CASH", V117/1200,V117/V118-1))</f>
        <v>1.4853909353065964E-2</v>
      </c>
      <c r="AZ118" s="22" cm="1">
        <f t="array" ref="AZ118">IF(INDEX(calc_types,1,AZ$7)="INDEX",W118/W117-1,IF(INDEX(calc_types,1,AZ$7)="CASH", W117/1200,W117/W118-1))</f>
        <v>1.3041666666666667E-4</v>
      </c>
      <c r="BA118" s="22" cm="1">
        <f t="array" ref="BA118">IF(INDEX(calc_types,1,BA$7)="INDEX",X118/X117-1,IF(INDEX(calc_types,1,BA$7)="CASH", X117/1200,X117/X118-1))</f>
        <v>4.8333333333333334E-6</v>
      </c>
      <c r="BB118" s="22" cm="1">
        <f t="array" ref="BB118">IF(INDEX(calc_types,1,BB$7)="INDEX",Y118/Y117-1,IF(INDEX(calc_types,1,BB$7)="CASH", Y117/1200,Y117/Y118-1))</f>
        <v>4.5791666666666664E-4</v>
      </c>
      <c r="BC118" s="22" cm="1">
        <f t="array" ref="BC118">IF(INDEX(calc_types,1,BC$7)="INDEX",Z118/Z117-1,IF(INDEX(calc_types,1,BC$7)="CASH", Z117/1200,Z117/Z118-1))</f>
        <v>-6.4166666666666665E-6</v>
      </c>
      <c r="BD118" s="22" cm="1">
        <f t="array" ref="BD118">IF(INDEX(calc_types,1,BD$7)="INDEX",AA118/AA117-1,IF(INDEX(calc_types,1,BD$7)="CASH", AA117/1200,AA117/AA118-1))</f>
        <v>0</v>
      </c>
      <c r="BE118" s="22" cm="1">
        <f t="array" ref="BE118">IF(INDEX(calc_types,1,BE$7)="INDEX",AB118/AB117-1,IF(INDEX(calc_types,1,BE$7)="CASH", AB117/1200,AB117/AB118-1))</f>
        <v>-8.2675685832394041E-3</v>
      </c>
      <c r="BF118" s="22" cm="1">
        <f t="array" ref="BF118">IF(INDEX(calc_types,1,BF$7)="INDEX",AC118/AC117-1,IF(INDEX(calc_types,1,BF$7)="CASH", AC117/1200,AC117/AC118-1))</f>
        <v>-1.3435700575815668E-2</v>
      </c>
      <c r="BG118" s="22" cm="1">
        <f t="array" ref="BG118">IF(INDEX(calc_types,1,BG$7)="INDEX",AD118/AD117-1,IF(INDEX(calc_types,1,BG$7)="CASH", AD117/1200,AD117/AD118-1))</f>
        <v>-2.3771367521367437E-2</v>
      </c>
      <c r="BH118" s="23">
        <f t="shared" si="39"/>
        <v>-1.6034919917518728E-3</v>
      </c>
      <c r="BI118" s="23">
        <f t="shared" si="40"/>
        <v>9.9297730081075036E-4</v>
      </c>
      <c r="BJ118" s="23">
        <f t="shared" si="41"/>
        <v>5.8532802996418068E-3</v>
      </c>
      <c r="BK118" s="23">
        <f t="shared" si="42"/>
        <v>-5.2763499872143706E-4</v>
      </c>
      <c r="BL118" s="23">
        <f t="shared" si="43"/>
        <v>2.2160484064487674E-3</v>
      </c>
      <c r="BM118" s="23">
        <f t="shared" si="44"/>
        <v>-9.0274656586444434E-4</v>
      </c>
      <c r="BN118" s="23">
        <f t="shared" si="45"/>
        <v>-1.2790622856056811E-3</v>
      </c>
      <c r="BO118" s="23">
        <f t="shared" si="46"/>
        <v>-1.127802394097375E-3</v>
      </c>
      <c r="BP118" s="23">
        <f t="shared" si="47"/>
        <v>-4.7946398958584519E-4</v>
      </c>
      <c r="BQ118" s="23">
        <f t="shared" si="48"/>
        <v>3.0636392305280662E-3</v>
      </c>
      <c r="BR118" s="23">
        <f t="shared" si="49"/>
        <v>8.4873232490987847E-3</v>
      </c>
      <c r="BS118" s="23">
        <f t="shared" si="50"/>
        <v>5.7482102909512008E-4</v>
      </c>
      <c r="BT118" s="23">
        <f t="shared" si="51"/>
        <v>5.2454800818711022E-3</v>
      </c>
      <c r="BU118" s="23">
        <f t="shared" si="52"/>
        <v>8.2700948747117345E-5</v>
      </c>
      <c r="BV118" s="23">
        <f t="shared" si="53"/>
        <v>7.1000381111416917E-4</v>
      </c>
      <c r="BW118" s="23">
        <f t="shared" si="54"/>
        <v>1.3642379876651618E-3</v>
      </c>
      <c r="BX118" s="23">
        <f t="shared" si="55"/>
        <v>1.4877096190495896E-2</v>
      </c>
      <c r="BY118" s="23">
        <f t="shared" si="56"/>
        <v>-3.812245463247263E-2</v>
      </c>
      <c r="BZ118" s="23">
        <f t="shared" si="57"/>
        <v>-1.4450321530762372E-2</v>
      </c>
      <c r="CA118" s="23">
        <f t="shared" si="58"/>
        <v>8.4363476416995167E-3</v>
      </c>
      <c r="CB118" s="23">
        <f t="shared" si="59"/>
        <v>-1.4337120486111101E-3</v>
      </c>
      <c r="CC118" s="23">
        <f t="shared" si="60"/>
        <v>-7.5973194444444391E-4</v>
      </c>
      <c r="CD118" s="23">
        <f t="shared" si="61"/>
        <v>-1.0835284722222223E-3</v>
      </c>
      <c r="CE118" s="23">
        <f t="shared" si="62"/>
        <v>4.3129166666666633E-5</v>
      </c>
      <c r="CF118" s="23">
        <f t="shared" si="63"/>
        <v>0</v>
      </c>
      <c r="CG118" s="23">
        <f t="shared" si="64"/>
        <v>-8.5165684527857936E-3</v>
      </c>
      <c r="CH118" s="23">
        <f t="shared" si="65"/>
        <v>-1.2618074671198423E-2</v>
      </c>
      <c r="CI118" s="23">
        <f t="shared" si="66"/>
        <v>-2.305215250389378E-2</v>
      </c>
    </row>
    <row r="119" spans="1:87" x14ac:dyDescent="0.2">
      <c r="A119" s="20">
        <v>110</v>
      </c>
      <c r="B119" s="21">
        <v>41973</v>
      </c>
      <c r="C119" s="20">
        <v>203.81899999999999</v>
      </c>
      <c r="D119" s="20">
        <v>1148.673</v>
      </c>
      <c r="E119" s="20">
        <v>1908.9580000000001</v>
      </c>
      <c r="F119" s="20">
        <v>1613.0250000000001</v>
      </c>
      <c r="G119" s="20">
        <v>2007.6379999999999</v>
      </c>
      <c r="H119" s="20">
        <v>144.054</v>
      </c>
      <c r="I119" s="20">
        <v>366.45699999999999</v>
      </c>
      <c r="J119" s="20">
        <v>493.62099999999998</v>
      </c>
      <c r="K119" s="20">
        <v>107.124</v>
      </c>
      <c r="L119" s="20">
        <v>654.29100000000005</v>
      </c>
      <c r="M119" s="20">
        <v>806.68</v>
      </c>
      <c r="N119" s="20">
        <v>265.02699999999999</v>
      </c>
      <c r="O119" s="20">
        <v>291.42</v>
      </c>
      <c r="P119" s="20">
        <v>103.749</v>
      </c>
      <c r="Q119" s="20">
        <v>194.60400000000001</v>
      </c>
      <c r="R119" s="20">
        <v>257.31099999999998</v>
      </c>
      <c r="S119" s="20">
        <v>3453.7</v>
      </c>
      <c r="T119" s="20">
        <v>3250.93</v>
      </c>
      <c r="U119" s="20">
        <v>6722.62</v>
      </c>
      <c r="V119" s="20">
        <v>17459.849999999999</v>
      </c>
      <c r="W119" s="20">
        <v>0.154</v>
      </c>
      <c r="X119" s="20">
        <v>5.04E-2</v>
      </c>
      <c r="Y119" s="20">
        <v>0.45989999999999998</v>
      </c>
      <c r="Z119" s="20">
        <v>-0.41270000000000001</v>
      </c>
      <c r="AA119" s="20">
        <v>1</v>
      </c>
      <c r="AB119" s="20">
        <v>0.80330000000000001</v>
      </c>
      <c r="AC119" s="20">
        <v>0.63890000000000002</v>
      </c>
      <c r="AD119" s="20">
        <v>118.63</v>
      </c>
      <c r="AE119" s="21">
        <f t="shared" si="38"/>
        <v>41973</v>
      </c>
      <c r="AF119" s="22" cm="1">
        <f t="array" ref="AF119">IF(INDEX(calc_types,1,AF$7)="INDEX",C119/C118-1,IF(INDEX(calc_types,1,AF$7)="CASH", C118/1200,C118/C119-1))</f>
        <v>8.3414294266059841E-5</v>
      </c>
      <c r="AG119" s="22" cm="1">
        <f t="array" ref="AG119">IF(INDEX(calc_types,1,AG$7)="INDEX",D119/D118-1,IF(INDEX(calc_types,1,AG$7)="CASH", D118/1200,D118/D119-1))</f>
        <v>1.443744948854242E-3</v>
      </c>
      <c r="AH119" s="22" cm="1">
        <f t="array" ref="AH119">IF(INDEX(calc_types,1,AH$7)="INDEX",E119/E118-1,IF(INDEX(calc_types,1,AH$7)="CASH", E118/1200,E118/E119-1))</f>
        <v>5.6547593961513432E-3</v>
      </c>
      <c r="AI119" s="22" cm="1">
        <f t="array" ref="AI119">IF(INDEX(calc_types,1,AI$7)="INDEX",F119/F118-1,IF(INDEX(calc_types,1,AI$7)="CASH", F118/1200,F118/F119-1))</f>
        <v>1.5162211447656837E-3</v>
      </c>
      <c r="AJ119" s="22" cm="1">
        <f t="array" ref="AJ119">IF(INDEX(calc_types,1,AJ$7)="INDEX",G119/G118-1,IF(INDEX(calc_types,1,AJ$7)="CASH", G118/1200,G118/G119-1))</f>
        <v>4.3141268645441322E-3</v>
      </c>
      <c r="AK119" s="22" cm="1">
        <f t="array" ref="AK119">IF(INDEX(calc_types,1,AK$7)="INDEX",H119/H118-1,IF(INDEX(calc_types,1,AK$7)="CASH", H118/1200,H118/H119-1))</f>
        <v>-2.0825090068399277E-5</v>
      </c>
      <c r="AL119" s="22" cm="1">
        <f t="array" ref="AL119">IF(INDEX(calc_types,1,AL$7)="INDEX",I119/I118-1,IF(INDEX(calc_types,1,AL$7)="CASH", I118/1200,I118/I119-1))</f>
        <v>-2.8099083369714783E-4</v>
      </c>
      <c r="AM119" s="22" cm="1">
        <f t="array" ref="AM119">IF(INDEX(calc_types,1,AM$7)="INDEX",J119/J118-1,IF(INDEX(calc_types,1,AM$7)="CASH", J118/1200,J118/J119-1))</f>
        <v>2.8977988887035622E-4</v>
      </c>
      <c r="AN119" s="22" cm="1">
        <f t="array" ref="AN119">IF(INDEX(calc_types,1,AN$7)="INDEX",K119/K118-1,IF(INDEX(calc_types,1,AN$7)="CASH", K118/1200,K118/K119-1))</f>
        <v>5.4172192852997014E-4</v>
      </c>
      <c r="AO119" s="22" cm="1">
        <f t="array" ref="AO119">IF(INDEX(calc_types,1,AO$7)="INDEX",L119/L118-1,IF(INDEX(calc_types,1,AO$7)="CASH", L118/1200,L118/L119-1))</f>
        <v>3.9125971820095362E-3</v>
      </c>
      <c r="AP119" s="22" cm="1">
        <f t="array" ref="AP119">IF(INDEX(calc_types,1,AP$7)="INDEX",M119/M118-1,IF(INDEX(calc_types,1,AP$7)="CASH", M118/1200,M118/M119-1))</f>
        <v>1.1088786751112023E-2</v>
      </c>
      <c r="AQ119" s="22" cm="1">
        <f t="array" ref="AQ119">IF(INDEX(calc_types,1,AQ$7)="INDEX",N119/N118-1,IF(INDEX(calc_types,1,AQ$7)="CASH", N118/1200,N118/N119-1))</f>
        <v>4.4760959044289894E-3</v>
      </c>
      <c r="AR119" s="22" cm="1">
        <f t="array" ref="AR119">IF(INDEX(calc_types,1,AR$7)="INDEX",O119/O118-1,IF(INDEX(calc_types,1,AR$7)="CASH", O118/1200,O118/O119-1))</f>
        <v>1.0100309872238533E-2</v>
      </c>
      <c r="AS119" s="22" cm="1">
        <f t="array" ref="AS119">IF(INDEX(calc_types,1,AS$7)="INDEX",P119/P118-1,IF(INDEX(calc_types,1,AS$7)="CASH", P118/1200,P118/P119-1))</f>
        <v>1.4460061310650474E-4</v>
      </c>
      <c r="AT119" s="22" cm="1">
        <f t="array" ref="AT119">IF(INDEX(calc_types,1,AT$7)="INDEX",Q119/Q118-1,IF(INDEX(calc_types,1,AT$7)="CASH", Q118/1200,Q118/Q119-1))</f>
        <v>5.5013702010819898E-4</v>
      </c>
      <c r="AU119" s="22" cm="1">
        <f t="array" ref="AU119">IF(INDEX(calc_types,1,AU$7)="INDEX",R119/R118-1,IF(INDEX(calc_types,1,AU$7)="CASH", R118/1200,R118/R119-1))</f>
        <v>1.4127372075283251E-3</v>
      </c>
      <c r="AV119" s="22" cm="1">
        <f t="array" ref="AV119">IF(INDEX(calc_types,1,AV$7)="INDEX",S119/S118-1,IF(INDEX(calc_types,1,AV$7)="CASH", S118/1200,S118/S119-1))</f>
        <v>2.6185757538841781E-2</v>
      </c>
      <c r="AW119" s="22" cm="1">
        <f t="array" ref="AW119">IF(INDEX(calc_types,1,AW$7)="INDEX",T119/T118-1,IF(INDEX(calc_types,1,AW$7)="CASH", T118/1200,T118/T119-1))</f>
        <v>4.4200403427851809E-2</v>
      </c>
      <c r="AX119" s="22" cm="1">
        <f t="array" ref="AX119">IF(INDEX(calc_types,1,AX$7)="INDEX",U119/U118-1,IF(INDEX(calc_types,1,AX$7)="CASH", U118/1200,U118/U119-1))</f>
        <v>2.6907631135558496E-2</v>
      </c>
      <c r="AY119" s="22" cm="1">
        <f t="array" ref="AY119">IF(INDEX(calc_types,1,AY$7)="INDEX",V119/V118-1,IF(INDEX(calc_types,1,AY$7)="CASH", V118/1200,V118/V119-1))</f>
        <v>6.3732502485719378E-2</v>
      </c>
      <c r="AZ119" s="22" cm="1">
        <f t="array" ref="AZ119">IF(INDEX(calc_types,1,AZ$7)="INDEX",W119/W118-1,IF(INDEX(calc_types,1,AZ$7)="CASH", W118/1200,W118/W119-1))</f>
        <v>1.2991666666666666E-4</v>
      </c>
      <c r="BA119" s="22" cm="1">
        <f t="array" ref="BA119">IF(INDEX(calc_types,1,BA$7)="INDEX",X119/X118-1,IF(INDEX(calc_types,1,BA$7)="CASH", X118/1200,X118/X119-1))</f>
        <v>2.6666666666666668E-6</v>
      </c>
      <c r="BB119" s="22" cm="1">
        <f t="array" ref="BB119">IF(INDEX(calc_types,1,BB$7)="INDEX",Y119/Y118-1,IF(INDEX(calc_types,1,BB$7)="CASH", Y118/1200,Y118/Y119-1))</f>
        <v>4.4691666666666664E-4</v>
      </c>
      <c r="BC119" s="22" cm="1">
        <f t="array" ref="BC119">IF(INDEX(calc_types,1,BC$7)="INDEX",Z119/Z118-1,IF(INDEX(calc_types,1,BC$7)="CASH", Z118/1200,Z118/Z119-1))</f>
        <v>-3.2333333333333331E-5</v>
      </c>
      <c r="BD119" s="22" cm="1">
        <f t="array" ref="BD119">IF(INDEX(calc_types,1,BD$7)="INDEX",AA119/AA118-1,IF(INDEX(calc_types,1,BD$7)="CASH", AA118/1200,AA118/AA119-1))</f>
        <v>0</v>
      </c>
      <c r="BE119" s="22" cm="1">
        <f t="array" ref="BE119">IF(INDEX(calc_types,1,BE$7)="INDEX",AB119/AB118-1,IF(INDEX(calc_types,1,BE$7)="CASH", AB118/1200,AB118/AB119-1))</f>
        <v>-6.2243246607742719E-3</v>
      </c>
      <c r="BF119" s="22" cm="1">
        <f t="array" ref="BF119">IF(INDEX(calc_types,1,BF$7)="INDEX",AC119/AC118-1,IF(INDEX(calc_types,1,BF$7)="CASH", AC118/1200,AC118/AC119-1))</f>
        <v>-2.144310533729854E-2</v>
      </c>
      <c r="BG119" s="22" cm="1">
        <f t="array" ref="BG119">IF(INDEX(calc_types,1,BG$7)="INDEX",AD119/AD118-1,IF(INDEX(calc_types,1,BG$7)="CASH", AD118/1200,AD118/AD119-1))</f>
        <v>-5.3190592598836739E-2</v>
      </c>
      <c r="BH119" s="23">
        <f t="shared" si="39"/>
        <v>-1.4513882913547846E-3</v>
      </c>
      <c r="BI119" s="23">
        <f t="shared" si="40"/>
        <v>-3.0832813599709213E-4</v>
      </c>
      <c r="BJ119" s="23">
        <f t="shared" si="41"/>
        <v>3.2469043195113363E-3</v>
      </c>
      <c r="BK119" s="23">
        <f t="shared" si="42"/>
        <v>-1.1337753684669263E-3</v>
      </c>
      <c r="BL119" s="23">
        <f t="shared" si="43"/>
        <v>9.3429219899202618E-4</v>
      </c>
      <c r="BM119" s="23">
        <f t="shared" si="44"/>
        <v>-7.6393811900879048E-4</v>
      </c>
      <c r="BN119" s="23">
        <f t="shared" si="45"/>
        <v>-1.1455589113140486E-3</v>
      </c>
      <c r="BO119" s="23">
        <f t="shared" si="46"/>
        <v>-1.0325979052213643E-3</v>
      </c>
      <c r="BP119" s="23">
        <f t="shared" si="47"/>
        <v>-8.2583322595106341E-4</v>
      </c>
      <c r="BQ119" s="23">
        <f t="shared" si="48"/>
        <v>2.2248955693519772E-3</v>
      </c>
      <c r="BR119" s="23">
        <f t="shared" si="49"/>
        <v>8.9266001031465501E-3</v>
      </c>
      <c r="BS119" s="23">
        <f t="shared" si="50"/>
        <v>1.6930300825223083E-3</v>
      </c>
      <c r="BT119" s="23">
        <f t="shared" si="51"/>
        <v>6.8092386928535597E-3</v>
      </c>
      <c r="BU119" s="23">
        <f t="shared" si="52"/>
        <v>8.2680036385719227E-5</v>
      </c>
      <c r="BV119" s="23">
        <f t="shared" si="53"/>
        <v>4.1107840197738372E-4</v>
      </c>
      <c r="BW119" s="23">
        <f t="shared" si="54"/>
        <v>1.0733445516734048E-3</v>
      </c>
      <c r="BX119" s="23">
        <f t="shared" si="55"/>
        <v>1.7003824366793895E-2</v>
      </c>
      <c r="BY119" s="23">
        <f t="shared" si="56"/>
        <v>4.098571182805491E-2</v>
      </c>
      <c r="BZ119" s="23">
        <f t="shared" si="57"/>
        <v>2.39707059132615E-2</v>
      </c>
      <c r="CA119" s="23">
        <f t="shared" si="58"/>
        <v>5.7314940774352931E-2</v>
      </c>
      <c r="CB119" s="23">
        <f t="shared" si="59"/>
        <v>-1.4342120486111102E-3</v>
      </c>
      <c r="CC119" s="23">
        <f t="shared" si="60"/>
        <v>-7.6189861111111061E-4</v>
      </c>
      <c r="CD119" s="23">
        <f t="shared" si="61"/>
        <v>-1.0945284722222223E-3</v>
      </c>
      <c r="CE119" s="23">
        <f t="shared" si="62"/>
        <v>1.7212499999999971E-5</v>
      </c>
      <c r="CF119" s="23">
        <f t="shared" si="63"/>
        <v>0</v>
      </c>
      <c r="CG119" s="23">
        <f t="shared" si="64"/>
        <v>-6.4733245303206614E-3</v>
      </c>
      <c r="CH119" s="23">
        <f t="shared" si="65"/>
        <v>-2.0625479432681296E-2</v>
      </c>
      <c r="CI119" s="23">
        <f t="shared" si="66"/>
        <v>-5.2471377581363082E-2</v>
      </c>
    </row>
    <row r="120" spans="1:87" x14ac:dyDescent="0.2">
      <c r="A120" s="20">
        <v>111</v>
      </c>
      <c r="B120" s="21">
        <v>42004</v>
      </c>
      <c r="C120" s="20">
        <v>203.78899999999999</v>
      </c>
      <c r="D120" s="20">
        <v>1145.875</v>
      </c>
      <c r="E120" s="20">
        <v>1900.2809999999999</v>
      </c>
      <c r="F120" s="20">
        <v>1606.7629999999999</v>
      </c>
      <c r="G120" s="20">
        <v>1995.538</v>
      </c>
      <c r="H120" s="20">
        <v>144.06899999999999</v>
      </c>
      <c r="I120" s="20">
        <v>366.6</v>
      </c>
      <c r="J120" s="20">
        <v>494.95100000000002</v>
      </c>
      <c r="K120" s="20">
        <v>107.197</v>
      </c>
      <c r="L120" s="20">
        <v>655.76900000000001</v>
      </c>
      <c r="M120" s="20">
        <v>810.65499999999997</v>
      </c>
      <c r="N120" s="20">
        <v>265.70999999999998</v>
      </c>
      <c r="O120" s="20">
        <v>292.83199999999999</v>
      </c>
      <c r="P120" s="20">
        <v>103.752</v>
      </c>
      <c r="Q120" s="20">
        <v>194.71299999999999</v>
      </c>
      <c r="R120" s="20">
        <v>257.86799999999999</v>
      </c>
      <c r="S120" s="20">
        <v>3443.26</v>
      </c>
      <c r="T120" s="20">
        <v>3146.43</v>
      </c>
      <c r="U120" s="20">
        <v>6566.09</v>
      </c>
      <c r="V120" s="20">
        <v>17450.77</v>
      </c>
      <c r="W120" s="20">
        <v>0.17125000000000001</v>
      </c>
      <c r="X120" s="20">
        <v>-0.126</v>
      </c>
      <c r="Y120" s="20">
        <v>0.54369999999999996</v>
      </c>
      <c r="Z120" s="20">
        <v>-0.05</v>
      </c>
      <c r="AA120" s="20">
        <v>1</v>
      </c>
      <c r="AB120" s="20">
        <v>0.8266</v>
      </c>
      <c r="AC120" s="20">
        <v>0.64190000000000003</v>
      </c>
      <c r="AD120" s="20">
        <v>119.78</v>
      </c>
      <c r="AE120" s="21">
        <f t="shared" si="38"/>
        <v>42004</v>
      </c>
      <c r="AF120" s="22" cm="1">
        <f t="array" ref="AF120">IF(INDEX(calc_types,1,AF$7)="INDEX",C120/C119-1,IF(INDEX(calc_types,1,AF$7)="CASH", C119/1200,C119/C120-1))</f>
        <v>-1.4718941806213248E-4</v>
      </c>
      <c r="AG120" s="22" cm="1">
        <f t="array" ref="AG120">IF(INDEX(calc_types,1,AG$7)="INDEX",D120/D119-1,IF(INDEX(calc_types,1,AG$7)="CASH", D119/1200,D119/D120-1))</f>
        <v>-2.4358542422430185E-3</v>
      </c>
      <c r="AH120" s="22" cm="1">
        <f t="array" ref="AH120">IF(INDEX(calc_types,1,AH$7)="INDEX",E120/E119-1,IF(INDEX(calc_types,1,AH$7)="CASH", E119/1200,E119/E120-1))</f>
        <v>-4.5454116853278492E-3</v>
      </c>
      <c r="AI120" s="22" cm="1">
        <f t="array" ref="AI120">IF(INDEX(calc_types,1,AI$7)="INDEX",F120/F119-1,IF(INDEX(calc_types,1,AI$7)="CASH", F119/1200,F119/F120-1))</f>
        <v>-3.8821468979093332E-3</v>
      </c>
      <c r="AJ120" s="22" cm="1">
        <f t="array" ref="AJ120">IF(INDEX(calc_types,1,AJ$7)="INDEX",G120/G119-1,IF(INDEX(calc_types,1,AJ$7)="CASH", G119/1200,G119/G120-1))</f>
        <v>-6.0269829521059082E-3</v>
      </c>
      <c r="AK120" s="22" cm="1">
        <f t="array" ref="AK120">IF(INDEX(calc_types,1,AK$7)="INDEX",H120/H119-1,IF(INDEX(calc_types,1,AK$7)="CASH", H119/1200,H119/H120-1))</f>
        <v>1.0412761880962407E-4</v>
      </c>
      <c r="AL120" s="22" cm="1">
        <f t="array" ref="AL120">IF(INDEX(calc_types,1,AL$7)="INDEX",I120/I119-1,IF(INDEX(calc_types,1,AL$7)="CASH", I119/1200,I119/I120-1))</f>
        <v>3.9022313668457542E-4</v>
      </c>
      <c r="AM120" s="22" cm="1">
        <f t="array" ref="AM120">IF(INDEX(calc_types,1,AM$7)="INDEX",J120/J119-1,IF(INDEX(calc_types,1,AM$7)="CASH", J119/1200,J119/J120-1))</f>
        <v>2.694374834133928E-3</v>
      </c>
      <c r="AN120" s="22" cm="1">
        <f t="array" ref="AN120">IF(INDEX(calc_types,1,AN$7)="INDEX",K120/K119-1,IF(INDEX(calc_types,1,AN$7)="CASH", K119/1200,K119/K120-1))</f>
        <v>6.8145326910884485E-4</v>
      </c>
      <c r="AO120" s="22" cm="1">
        <f t="array" ref="AO120">IF(INDEX(calc_types,1,AO$7)="INDEX",L120/L119-1,IF(INDEX(calc_types,1,AO$7)="CASH", L119/1200,L119/L120-1))</f>
        <v>2.2589337160376921E-3</v>
      </c>
      <c r="AP120" s="22" cm="1">
        <f t="array" ref="AP120">IF(INDEX(calc_types,1,AP$7)="INDEX",M120/M119-1,IF(INDEX(calc_types,1,AP$7)="CASH", M119/1200,M119/M120-1))</f>
        <v>4.9276045024049253E-3</v>
      </c>
      <c r="AQ120" s="22" cm="1">
        <f t="array" ref="AQ120">IF(INDEX(calc_types,1,AQ$7)="INDEX",N120/N119-1,IF(INDEX(calc_types,1,AQ$7)="CASH", N119/1200,N119/N120-1))</f>
        <v>2.5770959185289488E-3</v>
      </c>
      <c r="AR120" s="22" cm="1">
        <f t="array" ref="AR120">IF(INDEX(calc_types,1,AR$7)="INDEX",O120/O119-1,IF(INDEX(calc_types,1,AR$7)="CASH", O119/1200,O119/O120-1))</f>
        <v>4.8452405462904302E-3</v>
      </c>
      <c r="AS120" s="22" cm="1">
        <f t="array" ref="AS120">IF(INDEX(calc_types,1,AS$7)="INDEX",P120/P119-1,IF(INDEX(calc_types,1,AS$7)="CASH", P119/1200,P119/P120-1))</f>
        <v>2.8915941358453878E-5</v>
      </c>
      <c r="AT120" s="22" cm="1">
        <f t="array" ref="AT120">IF(INDEX(calc_types,1,AT$7)="INDEX",Q120/Q119-1,IF(INDEX(calc_types,1,AT$7)="CASH", Q119/1200,Q119/Q120-1))</f>
        <v>5.6011181681769884E-4</v>
      </c>
      <c r="AU120" s="22" cm="1">
        <f t="array" ref="AU120">IF(INDEX(calc_types,1,AU$7)="INDEX",R120/R119-1,IF(INDEX(calc_types,1,AU$7)="CASH", R119/1200,R119/R120-1))</f>
        <v>2.1646956406840001E-3</v>
      </c>
      <c r="AV120" s="22" cm="1">
        <f t="array" ref="AV120">IF(INDEX(calc_types,1,AV$7)="INDEX",S120/S119-1,IF(INDEX(calc_types,1,AV$7)="CASH", S119/1200,S119/S120-1))</f>
        <v>-3.0228450647130645E-3</v>
      </c>
      <c r="AW120" s="22" cm="1">
        <f t="array" ref="AW120">IF(INDEX(calc_types,1,AW$7)="INDEX",T120/T119-1,IF(INDEX(calc_types,1,AW$7)="CASH", T119/1200,T119/T120-1))</f>
        <v>-3.2144647839233653E-2</v>
      </c>
      <c r="AX120" s="22" cm="1">
        <f t="array" ref="AX120">IF(INDEX(calc_types,1,AX$7)="INDEX",U120/U119-1,IF(INDEX(calc_types,1,AX$7)="CASH", U119/1200,U119/U120-1))</f>
        <v>-2.3284076743888549E-2</v>
      </c>
      <c r="AY120" s="22" cm="1">
        <f t="array" ref="AY120">IF(INDEX(calc_types,1,AY$7)="INDEX",V120/V119-1,IF(INDEX(calc_types,1,AY$7)="CASH", V119/1200,V119/V120-1))</f>
        <v>-5.2005028680079946E-4</v>
      </c>
      <c r="AZ120" s="22" cm="1">
        <f t="array" ref="AZ120">IF(INDEX(calc_types,1,AZ$7)="INDEX",W120/W119-1,IF(INDEX(calc_types,1,AZ$7)="CASH", W119/1200,W119/W120-1))</f>
        <v>1.2833333333333333E-4</v>
      </c>
      <c r="BA120" s="22" cm="1">
        <f t="array" ref="BA120">IF(INDEX(calc_types,1,BA$7)="INDEX",X120/X119-1,IF(INDEX(calc_types,1,BA$7)="CASH", X119/1200,X119/X120-1))</f>
        <v>4.1999999999999998E-5</v>
      </c>
      <c r="BB120" s="22" cm="1">
        <f t="array" ref="BB120">IF(INDEX(calc_types,1,BB$7)="INDEX",Y120/Y119-1,IF(INDEX(calc_types,1,BB$7)="CASH", Y119/1200,Y119/Y120-1))</f>
        <v>3.8324999999999996E-4</v>
      </c>
      <c r="BC120" s="22" cm="1">
        <f t="array" ref="BC120">IF(INDEX(calc_types,1,BC$7)="INDEX",Z120/Z119-1,IF(INDEX(calc_types,1,BC$7)="CASH", Z119/1200,Z119/Z120-1))</f>
        <v>-3.4391666666666669E-4</v>
      </c>
      <c r="BD120" s="22" cm="1">
        <f t="array" ref="BD120">IF(INDEX(calc_types,1,BD$7)="INDEX",AA120/AA119-1,IF(INDEX(calc_types,1,BD$7)="CASH", AA119/1200,AA119/AA120-1))</f>
        <v>0</v>
      </c>
      <c r="BE120" s="22" cm="1">
        <f t="array" ref="BE120">IF(INDEX(calc_types,1,BE$7)="INDEX",AB120/AB119-1,IF(INDEX(calc_types,1,BE$7)="CASH", AB119/1200,AB119/AB120-1))</f>
        <v>-2.8187757077183684E-2</v>
      </c>
      <c r="BF120" s="22" cm="1">
        <f t="array" ref="BF120">IF(INDEX(calc_types,1,BF$7)="INDEX",AC120/AC119-1,IF(INDEX(calc_types,1,BF$7)="CASH", AC119/1200,AC119/AC120-1))</f>
        <v>-4.6736251752609315E-3</v>
      </c>
      <c r="BG120" s="22" cm="1">
        <f t="array" ref="BG120">IF(INDEX(calc_types,1,BG$7)="INDEX",AD120/AD119-1,IF(INDEX(calc_types,1,BG$7)="CASH", AD119/1200,AD119/AD120-1))</f>
        <v>-9.6009350475873001E-3</v>
      </c>
      <c r="BH120" s="23">
        <f t="shared" si="39"/>
        <v>-1.6819920036829769E-3</v>
      </c>
      <c r="BI120" s="23">
        <f t="shared" si="40"/>
        <v>-4.1879273270943526E-3</v>
      </c>
      <c r="BJ120" s="23">
        <f t="shared" si="41"/>
        <v>-6.9532667619678565E-3</v>
      </c>
      <c r="BK120" s="23">
        <f t="shared" si="42"/>
        <v>-6.5321434111419432E-3</v>
      </c>
      <c r="BL120" s="23">
        <f t="shared" si="43"/>
        <v>-9.4068176176580146E-3</v>
      </c>
      <c r="BM120" s="23">
        <f t="shared" si="44"/>
        <v>-6.3898541013076714E-4</v>
      </c>
      <c r="BN120" s="23">
        <f t="shared" si="45"/>
        <v>-4.7434494093232524E-4</v>
      </c>
      <c r="BO120" s="23">
        <f t="shared" si="46"/>
        <v>1.3719970400422074E-3</v>
      </c>
      <c r="BP120" s="23">
        <f t="shared" si="47"/>
        <v>-6.861018853721887E-4</v>
      </c>
      <c r="BQ120" s="23">
        <f t="shared" si="48"/>
        <v>5.7123210338013287E-4</v>
      </c>
      <c r="BR120" s="23">
        <f t="shared" si="49"/>
        <v>2.7654178544394533E-3</v>
      </c>
      <c r="BS120" s="23">
        <f t="shared" si="50"/>
        <v>-2.0596990337773229E-4</v>
      </c>
      <c r="BT120" s="23">
        <f t="shared" si="51"/>
        <v>1.5541693669054567E-3</v>
      </c>
      <c r="BU120" s="23">
        <f t="shared" si="52"/>
        <v>-3.3004635362331633E-5</v>
      </c>
      <c r="BV120" s="23">
        <f t="shared" si="53"/>
        <v>4.2105319868688358E-4</v>
      </c>
      <c r="BW120" s="23">
        <f t="shared" si="54"/>
        <v>1.8253029848290798E-3</v>
      </c>
      <c r="BX120" s="23">
        <f t="shared" si="55"/>
        <v>-1.2204778236760951E-2</v>
      </c>
      <c r="BY120" s="23">
        <f t="shared" si="56"/>
        <v>-3.5359339439030552E-2</v>
      </c>
      <c r="BZ120" s="23">
        <f t="shared" si="57"/>
        <v>-2.6221001966185545E-2</v>
      </c>
      <c r="CA120" s="23">
        <f t="shared" si="58"/>
        <v>-6.9376119981672457E-3</v>
      </c>
      <c r="CB120" s="23">
        <f t="shared" si="59"/>
        <v>-1.4357953819444434E-3</v>
      </c>
      <c r="CC120" s="23">
        <f t="shared" si="60"/>
        <v>-7.2256527777777723E-4</v>
      </c>
      <c r="CD120" s="23">
        <f t="shared" si="61"/>
        <v>-1.158195138888889E-3</v>
      </c>
      <c r="CE120" s="23">
        <f t="shared" si="62"/>
        <v>-2.943708333333334E-4</v>
      </c>
      <c r="CF120" s="23">
        <f t="shared" si="63"/>
        <v>0</v>
      </c>
      <c r="CG120" s="23">
        <f t="shared" si="64"/>
        <v>-2.8436756946730073E-2</v>
      </c>
      <c r="CH120" s="23">
        <f t="shared" si="65"/>
        <v>-3.8559992706436869E-3</v>
      </c>
      <c r="CI120" s="23">
        <f t="shared" si="66"/>
        <v>-8.8817200301136434E-3</v>
      </c>
    </row>
    <row r="121" spans="1:87" x14ac:dyDescent="0.2">
      <c r="A121" s="20">
        <v>112</v>
      </c>
      <c r="B121" s="21">
        <v>42035</v>
      </c>
      <c r="C121" s="20">
        <v>203.876</v>
      </c>
      <c r="D121" s="20">
        <v>1151.6590000000001</v>
      </c>
      <c r="E121" s="20">
        <v>1933.1320000000001</v>
      </c>
      <c r="F121" s="20">
        <v>1615.4010000000001</v>
      </c>
      <c r="G121" s="20">
        <v>2023.9570000000001</v>
      </c>
      <c r="H121" s="20">
        <v>144.08600000000001</v>
      </c>
      <c r="I121" s="20">
        <v>367.197</v>
      </c>
      <c r="J121" s="20">
        <v>496.59500000000003</v>
      </c>
      <c r="K121" s="20">
        <v>107.223</v>
      </c>
      <c r="L121" s="20">
        <v>657.33100000000002</v>
      </c>
      <c r="M121" s="20">
        <v>818.90800000000002</v>
      </c>
      <c r="N121" s="20">
        <v>267.40100000000001</v>
      </c>
      <c r="O121" s="20">
        <v>297.23700000000002</v>
      </c>
      <c r="P121" s="20">
        <v>103.745</v>
      </c>
      <c r="Q121" s="20">
        <v>194.58</v>
      </c>
      <c r="R121" s="20">
        <v>257.58699999999999</v>
      </c>
      <c r="S121" s="20">
        <v>3338.84</v>
      </c>
      <c r="T121" s="20">
        <v>3351.44</v>
      </c>
      <c r="U121" s="20">
        <v>6749.4</v>
      </c>
      <c r="V121" s="20">
        <v>17674.39</v>
      </c>
      <c r="W121" s="20">
        <v>0.17125000000000001</v>
      </c>
      <c r="X121" s="20">
        <v>-6.3E-2</v>
      </c>
      <c r="Y121" s="20">
        <v>0.4965</v>
      </c>
      <c r="Z121" s="20">
        <v>-0.10929999999999999</v>
      </c>
      <c r="AA121" s="20">
        <v>1</v>
      </c>
      <c r="AB121" s="20">
        <v>0.8861</v>
      </c>
      <c r="AC121" s="20">
        <v>0.66379999999999995</v>
      </c>
      <c r="AD121" s="20">
        <v>117.49</v>
      </c>
      <c r="AE121" s="21">
        <f t="shared" si="38"/>
        <v>42035</v>
      </c>
      <c r="AF121" s="22" cm="1">
        <f t="array" ref="AF121">IF(INDEX(calc_types,1,AF$7)="INDEX",C121/C120-1,IF(INDEX(calc_types,1,AF$7)="CASH", C120/1200,C120/C121-1))</f>
        <v>4.2691214933099353E-4</v>
      </c>
      <c r="AG121" s="22" cm="1">
        <f t="array" ref="AG121">IF(INDEX(calc_types,1,AG$7)="INDEX",D121/D120-1,IF(INDEX(calc_types,1,AG$7)="CASH", D120/1200,D120/D121-1))</f>
        <v>5.0476709937821163E-3</v>
      </c>
      <c r="AH121" s="22" cm="1">
        <f t="array" ref="AH121">IF(INDEX(calc_types,1,AH$7)="INDEX",E121/E120-1,IF(INDEX(calc_types,1,AH$7)="CASH", E120/1200,E120/E121-1))</f>
        <v>1.7287443278125814E-2</v>
      </c>
      <c r="AI121" s="22" cm="1">
        <f t="array" ref="AI121">IF(INDEX(calc_types,1,AI$7)="INDEX",F121/F120-1,IF(INDEX(calc_types,1,AI$7)="CASH", F120/1200,F120/F121-1))</f>
        <v>5.3760262092170663E-3</v>
      </c>
      <c r="AJ121" s="22" cm="1">
        <f t="array" ref="AJ121">IF(INDEX(calc_types,1,AJ$7)="INDEX",G121/G120-1,IF(INDEX(calc_types,1,AJ$7)="CASH", G120/1200,G120/G121-1))</f>
        <v>1.4241272278453287E-2</v>
      </c>
      <c r="AK121" s="22" cm="1">
        <f t="array" ref="AK121">IF(INDEX(calc_types,1,AK$7)="INDEX",H121/H120-1,IF(INDEX(calc_types,1,AK$7)="CASH", H120/1200,H120/H121-1))</f>
        <v>1.1799901436138072E-4</v>
      </c>
      <c r="AL121" s="22" cm="1">
        <f t="array" ref="AL121">IF(INDEX(calc_types,1,AL$7)="INDEX",I121/I120-1,IF(INDEX(calc_types,1,AL$7)="CASH", I120/1200,I120/I121-1))</f>
        <v>1.6284779050736997E-3</v>
      </c>
      <c r="AM121" s="22" cm="1">
        <f t="array" ref="AM121">IF(INDEX(calc_types,1,AM$7)="INDEX",J121/J120-1,IF(INDEX(calc_types,1,AM$7)="CASH", J120/1200,J120/J121-1))</f>
        <v>3.321540920212307E-3</v>
      </c>
      <c r="AN121" s="22" cm="1">
        <f t="array" ref="AN121">IF(INDEX(calc_types,1,AN$7)="INDEX",K121/K120-1,IF(INDEX(calc_types,1,AN$7)="CASH", K120/1200,K120/K121-1))</f>
        <v>2.4254410104762592E-4</v>
      </c>
      <c r="AO121" s="22" cm="1">
        <f t="array" ref="AO121">IF(INDEX(calc_types,1,AO$7)="INDEX",L121/L120-1,IF(INDEX(calc_types,1,AO$7)="CASH", L120/1200,L120/L121-1))</f>
        <v>2.38193632208894E-3</v>
      </c>
      <c r="AP121" s="22" cm="1">
        <f t="array" ref="AP121">IF(INDEX(calc_types,1,AP$7)="INDEX",M121/M120-1,IF(INDEX(calc_types,1,AP$7)="CASH", M120/1200,M120/M121-1))</f>
        <v>1.0180656382801523E-2</v>
      </c>
      <c r="AQ121" s="22" cm="1">
        <f t="array" ref="AQ121">IF(INDEX(calc_types,1,AQ$7)="INDEX",N121/N120-1,IF(INDEX(calc_types,1,AQ$7)="CASH", N120/1200,N120/N121-1))</f>
        <v>6.3640811410938802E-3</v>
      </c>
      <c r="AR121" s="22" cm="1">
        <f t="array" ref="AR121">IF(INDEX(calc_types,1,AR$7)="INDEX",O121/O120-1,IF(INDEX(calc_types,1,AR$7)="CASH", O120/1200,O120/O121-1))</f>
        <v>1.5042754890176147E-2</v>
      </c>
      <c r="AS121" s="22" cm="1">
        <f t="array" ref="AS121">IF(INDEX(calc_types,1,AS$7)="INDEX",P121/P120-1,IF(INDEX(calc_types,1,AS$7)="CASH", P120/1200,P120/P121-1))</f>
        <v>-6.7468578918816746E-5</v>
      </c>
      <c r="AT121" s="22" cm="1">
        <f t="array" ref="AT121">IF(INDEX(calc_types,1,AT$7)="INDEX",Q121/Q120-1,IF(INDEX(calc_types,1,AT$7)="CASH", Q120/1200,Q120/Q121-1))</f>
        <v>-6.8305660125400625E-4</v>
      </c>
      <c r="AU121" s="22" cm="1">
        <f t="array" ref="AU121">IF(INDEX(calc_types,1,AU$7)="INDEX",R121/R120-1,IF(INDEX(calc_types,1,AU$7)="CASH", R120/1200,R120/R121-1))</f>
        <v>-1.0897048102129769E-3</v>
      </c>
      <c r="AV121" s="22" cm="1">
        <f t="array" ref="AV121">IF(INDEX(calc_types,1,AV$7)="INDEX",S121/S120-1,IF(INDEX(calc_types,1,AV$7)="CASH", S120/1200,S120/S121-1))</f>
        <v>-3.0325912071699546E-2</v>
      </c>
      <c r="AW121" s="22" cm="1">
        <f t="array" ref="AW121">IF(INDEX(calc_types,1,AW$7)="INDEX",T121/T120-1,IF(INDEX(calc_types,1,AW$7)="CASH", T120/1200,T120/T121-1))</f>
        <v>6.5156383583934829E-2</v>
      </c>
      <c r="AX121" s="22" cm="1">
        <f t="array" ref="AX121">IF(INDEX(calc_types,1,AX$7)="INDEX",U121/U120-1,IF(INDEX(calc_types,1,AX$7)="CASH", U120/1200,U120/U121-1))</f>
        <v>2.7917680080534968E-2</v>
      </c>
      <c r="AY121" s="22" cm="1">
        <f t="array" ref="AY121">IF(INDEX(calc_types,1,AY$7)="INDEX",V121/V120-1,IF(INDEX(calc_types,1,AY$7)="CASH", V120/1200,V120/V121-1))</f>
        <v>1.2814334267198468E-2</v>
      </c>
      <c r="AZ121" s="22" cm="1">
        <f t="array" ref="AZ121">IF(INDEX(calc_types,1,AZ$7)="INDEX",W121/W120-1,IF(INDEX(calc_types,1,AZ$7)="CASH", W120/1200,W120/W121-1))</f>
        <v>1.4270833333333334E-4</v>
      </c>
      <c r="BA121" s="22" cm="1">
        <f t="array" ref="BA121">IF(INDEX(calc_types,1,BA$7)="INDEX",X121/X120-1,IF(INDEX(calc_types,1,BA$7)="CASH", X120/1200,X120/X121-1))</f>
        <v>-1.05E-4</v>
      </c>
      <c r="BB121" s="22" cm="1">
        <f t="array" ref="BB121">IF(INDEX(calc_types,1,BB$7)="INDEX",Y121/Y120-1,IF(INDEX(calc_types,1,BB$7)="CASH", Y120/1200,Y120/Y121-1))</f>
        <v>4.5308333333333328E-4</v>
      </c>
      <c r="BC121" s="22" cm="1">
        <f t="array" ref="BC121">IF(INDEX(calc_types,1,BC$7)="INDEX",Z121/Z120-1,IF(INDEX(calc_types,1,BC$7)="CASH", Z120/1200,Z120/Z121-1))</f>
        <v>-4.1666666666666672E-5</v>
      </c>
      <c r="BD121" s="22" cm="1">
        <f t="array" ref="BD121">IF(INDEX(calc_types,1,BD$7)="INDEX",AA121/AA120-1,IF(INDEX(calc_types,1,BD$7)="CASH", AA120/1200,AA120/AA121-1))</f>
        <v>0</v>
      </c>
      <c r="BE121" s="22" cm="1">
        <f t="array" ref="BE121">IF(INDEX(calc_types,1,BE$7)="INDEX",AB121/AB120-1,IF(INDEX(calc_types,1,BE$7)="CASH", AB120/1200,AB120/AB121-1))</f>
        <v>-6.7148177406613274E-2</v>
      </c>
      <c r="BF121" s="22" cm="1">
        <f t="array" ref="BF121">IF(INDEX(calc_types,1,BF$7)="INDEX",AC121/AC120-1,IF(INDEX(calc_types,1,BF$7)="CASH", AC120/1200,AC120/AC121-1))</f>
        <v>-3.2991865019584066E-2</v>
      </c>
      <c r="BG121" s="22" cm="1">
        <f t="array" ref="BG121">IF(INDEX(calc_types,1,BG$7)="INDEX",AD121/AD120-1,IF(INDEX(calc_types,1,BG$7)="CASH", AD120/1200,AD120/AD121-1))</f>
        <v>1.9491020512384161E-2</v>
      </c>
      <c r="BH121" s="23">
        <f t="shared" si="39"/>
        <v>-1.1078904362898509E-3</v>
      </c>
      <c r="BI121" s="23">
        <f t="shared" si="40"/>
        <v>3.2955979089307821E-3</v>
      </c>
      <c r="BJ121" s="23">
        <f t="shared" si="41"/>
        <v>1.4879588201485806E-2</v>
      </c>
      <c r="BK121" s="23">
        <f t="shared" si="42"/>
        <v>2.7260296959844563E-3</v>
      </c>
      <c r="BL121" s="23">
        <f t="shared" si="43"/>
        <v>1.0861437612901181E-2</v>
      </c>
      <c r="BM121" s="23">
        <f t="shared" si="44"/>
        <v>-6.2511401457901049E-4</v>
      </c>
      <c r="BN121" s="23">
        <f t="shared" si="45"/>
        <v>7.6390982745679905E-4</v>
      </c>
      <c r="BO121" s="23">
        <f t="shared" si="46"/>
        <v>1.9991631261205862E-3</v>
      </c>
      <c r="BP121" s="23">
        <f t="shared" si="47"/>
        <v>-1.1250110534334076E-3</v>
      </c>
      <c r="BQ121" s="23">
        <f t="shared" si="48"/>
        <v>6.9423470943138078E-4</v>
      </c>
      <c r="BR121" s="23">
        <f t="shared" si="49"/>
        <v>8.0184697348360499E-3</v>
      </c>
      <c r="BS121" s="23">
        <f t="shared" si="50"/>
        <v>3.5810153191871991E-3</v>
      </c>
      <c r="BT121" s="23">
        <f t="shared" si="51"/>
        <v>1.1751683710791173E-2</v>
      </c>
      <c r="BU121" s="23">
        <f t="shared" si="52"/>
        <v>-1.2938915563960227E-4</v>
      </c>
      <c r="BV121" s="23">
        <f t="shared" si="53"/>
        <v>-8.2211521938482151E-4</v>
      </c>
      <c r="BW121" s="23">
        <f t="shared" si="54"/>
        <v>-1.4290974660678972E-3</v>
      </c>
      <c r="BX121" s="23">
        <f t="shared" si="55"/>
        <v>-3.9507845243747432E-2</v>
      </c>
      <c r="BY121" s="23">
        <f t="shared" si="56"/>
        <v>6.1941691984137931E-2</v>
      </c>
      <c r="BZ121" s="23">
        <f t="shared" si="57"/>
        <v>2.4980754858237971E-2</v>
      </c>
      <c r="CA121" s="23">
        <f t="shared" si="58"/>
        <v>6.3967725558320221E-3</v>
      </c>
      <c r="CB121" s="23">
        <f t="shared" si="59"/>
        <v>-1.4214203819444436E-3</v>
      </c>
      <c r="CC121" s="23">
        <f t="shared" si="60"/>
        <v>-8.6956527777777722E-4</v>
      </c>
      <c r="CD121" s="23">
        <f t="shared" si="61"/>
        <v>-1.0883618055555556E-3</v>
      </c>
      <c r="CE121" s="23">
        <f t="shared" si="62"/>
        <v>7.8791666666666301E-6</v>
      </c>
      <c r="CF121" s="23">
        <f t="shared" si="63"/>
        <v>0</v>
      </c>
      <c r="CG121" s="23">
        <f t="shared" si="64"/>
        <v>-6.7397177276159667E-2</v>
      </c>
      <c r="CH121" s="23">
        <f t="shared" si="65"/>
        <v>-3.2174239114966821E-2</v>
      </c>
      <c r="CI121" s="23">
        <f t="shared" si="66"/>
        <v>2.0210235529857817E-2</v>
      </c>
    </row>
    <row r="122" spans="1:87" x14ac:dyDescent="0.2">
      <c r="A122" s="20">
        <v>113</v>
      </c>
      <c r="B122" s="21">
        <v>42063</v>
      </c>
      <c r="C122" s="20">
        <v>203.88800000000001</v>
      </c>
      <c r="D122" s="20">
        <v>1149.174</v>
      </c>
      <c r="E122" s="20">
        <v>1915.4580000000001</v>
      </c>
      <c r="F122" s="20">
        <v>1616.9259999999999</v>
      </c>
      <c r="G122" s="20">
        <v>2019.2080000000001</v>
      </c>
      <c r="H122" s="20">
        <v>144.11000000000001</v>
      </c>
      <c r="I122" s="20">
        <v>367.55200000000002</v>
      </c>
      <c r="J122" s="20">
        <v>497.44499999999999</v>
      </c>
      <c r="K122" s="20">
        <v>107.214</v>
      </c>
      <c r="L122" s="20">
        <v>655.52099999999996</v>
      </c>
      <c r="M122" s="20">
        <v>810.39499999999998</v>
      </c>
      <c r="N122" s="20">
        <v>267.47199999999998</v>
      </c>
      <c r="O122" s="20">
        <v>295.77699999999999</v>
      </c>
      <c r="P122" s="20">
        <v>103.746</v>
      </c>
      <c r="Q122" s="20">
        <v>194.58199999999999</v>
      </c>
      <c r="R122" s="20">
        <v>257.49799999999999</v>
      </c>
      <c r="S122" s="20">
        <v>3528.15</v>
      </c>
      <c r="T122" s="20">
        <v>3599</v>
      </c>
      <c r="U122" s="20">
        <v>6946.66</v>
      </c>
      <c r="V122" s="20">
        <v>18797.939999999999</v>
      </c>
      <c r="W122" s="20">
        <v>0.17299999999999999</v>
      </c>
      <c r="X122" s="20">
        <v>-0.14149999999999999</v>
      </c>
      <c r="Y122" s="20">
        <v>0.51770000000000005</v>
      </c>
      <c r="Z122" s="20">
        <v>-0.25169999999999998</v>
      </c>
      <c r="AA122" s="20">
        <v>1</v>
      </c>
      <c r="AB122" s="20">
        <v>0.8931</v>
      </c>
      <c r="AC122" s="20">
        <v>0.64800000000000002</v>
      </c>
      <c r="AD122" s="20">
        <v>119.63</v>
      </c>
      <c r="AE122" s="21">
        <f t="shared" si="38"/>
        <v>42063</v>
      </c>
      <c r="AF122" s="22" cm="1">
        <f t="array" ref="AF122">IF(INDEX(calc_types,1,AF$7)="INDEX",C122/C121-1,IF(INDEX(calc_types,1,AF$7)="CASH", C121/1200,C121/C122-1))</f>
        <v>5.8859306637293329E-5</v>
      </c>
      <c r="AG122" s="22" cm="1">
        <f t="array" ref="AG122">IF(INDEX(calc_types,1,AG$7)="INDEX",D122/D121-1,IF(INDEX(calc_types,1,AG$7)="CASH", D121/1200,D121/D122-1))</f>
        <v>-2.1577567665429509E-3</v>
      </c>
      <c r="AH122" s="22" cm="1">
        <f t="array" ref="AH122">IF(INDEX(calc_types,1,AH$7)="INDEX",E122/E121-1,IF(INDEX(calc_types,1,AH$7)="CASH", E121/1200,E121/E122-1))</f>
        <v>-9.1426762373184589E-3</v>
      </c>
      <c r="AI122" s="22" cm="1">
        <f t="array" ref="AI122">IF(INDEX(calc_types,1,AI$7)="INDEX",F122/F121-1,IF(INDEX(calc_types,1,AI$7)="CASH", F121/1200,F121/F122-1))</f>
        <v>9.4403804380460699E-4</v>
      </c>
      <c r="AJ122" s="22" cm="1">
        <f t="array" ref="AJ122">IF(INDEX(calc_types,1,AJ$7)="INDEX",G122/G121-1,IF(INDEX(calc_types,1,AJ$7)="CASH", G121/1200,G121/G122-1))</f>
        <v>-2.346393722791551E-3</v>
      </c>
      <c r="AK122" s="22" cm="1">
        <f t="array" ref="AK122">IF(INDEX(calc_types,1,AK$7)="INDEX",H122/H121-1,IF(INDEX(calc_types,1,AK$7)="CASH", H121/1200,H121/H122-1))</f>
        <v>1.6656718903984569E-4</v>
      </c>
      <c r="AL122" s="22" cm="1">
        <f t="array" ref="AL122">IF(INDEX(calc_types,1,AL$7)="INDEX",I122/I121-1,IF(INDEX(calc_types,1,AL$7)="CASH", I121/1200,I121/I122-1))</f>
        <v>9.6678349768652971E-4</v>
      </c>
      <c r="AM122" s="22" cm="1">
        <f t="array" ref="AM122">IF(INDEX(calc_types,1,AM$7)="INDEX",J122/J121-1,IF(INDEX(calc_types,1,AM$7)="CASH", J121/1200,J121/J122-1))</f>
        <v>1.7116563799473017E-3</v>
      </c>
      <c r="AN122" s="22" cm="1">
        <f t="array" ref="AN122">IF(INDEX(calc_types,1,AN$7)="INDEX",K122/K121-1,IF(INDEX(calc_types,1,AN$7)="CASH", K121/1200,K121/K122-1))</f>
        <v>-8.3937214963247797E-5</v>
      </c>
      <c r="AO122" s="22" cm="1">
        <f t="array" ref="AO122">IF(INDEX(calc_types,1,AO$7)="INDEX",L122/L121-1,IF(INDEX(calc_types,1,AO$7)="CASH", L121/1200,L121/L122-1))</f>
        <v>-2.7535594700387467E-3</v>
      </c>
      <c r="AP122" s="22" cm="1">
        <f t="array" ref="AP122">IF(INDEX(calc_types,1,AP$7)="INDEX",M122/M121-1,IF(INDEX(calc_types,1,AP$7)="CASH", M121/1200,M121/M122-1))</f>
        <v>-1.03955511486028E-2</v>
      </c>
      <c r="AQ122" s="22" cm="1">
        <f t="array" ref="AQ122">IF(INDEX(calc_types,1,AQ$7)="INDEX",N122/N121-1,IF(INDEX(calc_types,1,AQ$7)="CASH", N121/1200,N121/N122-1))</f>
        <v>2.6551882752867684E-4</v>
      </c>
      <c r="AR122" s="22" cm="1">
        <f t="array" ref="AR122">IF(INDEX(calc_types,1,AR$7)="INDEX",O122/O121-1,IF(INDEX(calc_types,1,AR$7)="CASH", O121/1200,O121/O122-1))</f>
        <v>-4.9119053146143843E-3</v>
      </c>
      <c r="AS122" s="22" cm="1">
        <f t="array" ref="AS122">IF(INDEX(calc_types,1,AS$7)="INDEX",P122/P121-1,IF(INDEX(calc_types,1,AS$7)="CASH", P121/1200,P121/P122-1))</f>
        <v>9.6390187478423428E-6</v>
      </c>
      <c r="AT122" s="22" cm="1">
        <f t="array" ref="AT122">IF(INDEX(calc_types,1,AT$7)="INDEX",Q122/Q121-1,IF(INDEX(calc_types,1,AT$7)="CASH", Q121/1200,Q121/Q122-1))</f>
        <v>1.0278548668862797E-5</v>
      </c>
      <c r="AU122" s="22" cm="1">
        <f t="array" ref="AU122">IF(INDEX(calc_types,1,AU$7)="INDEX",R122/R121-1,IF(INDEX(calc_types,1,AU$7)="CASH", R121/1200,R121/R122-1))</f>
        <v>-3.4551433108032104E-4</v>
      </c>
      <c r="AV122" s="22" cm="1">
        <f t="array" ref="AV122">IF(INDEX(calc_types,1,AV$7)="INDEX",S122/S121-1,IF(INDEX(calc_types,1,AV$7)="CASH", S121/1200,S121/S122-1))</f>
        <v>5.6699332702375704E-2</v>
      </c>
      <c r="AW122" s="22" cm="1">
        <f t="array" ref="AW122">IF(INDEX(calc_types,1,AW$7)="INDEX",T122/T121-1,IF(INDEX(calc_types,1,AW$7)="CASH", T121/1200,T121/T122-1))</f>
        <v>7.3866755782588944E-2</v>
      </c>
      <c r="AX122" s="22" cm="1">
        <f t="array" ref="AX122">IF(INDEX(calc_types,1,AX$7)="INDEX",U122/U121-1,IF(INDEX(calc_types,1,AX$7)="CASH", U121/1200,U121/U122-1))</f>
        <v>2.9226301597178983E-2</v>
      </c>
      <c r="AY122" s="22" cm="1">
        <f t="array" ref="AY122">IF(INDEX(calc_types,1,AY$7)="INDEX",V122/V121-1,IF(INDEX(calc_types,1,AY$7)="CASH", V121/1200,V121/V122-1))</f>
        <v>6.3569379197811138E-2</v>
      </c>
      <c r="AZ122" s="22" cm="1">
        <f t="array" ref="AZ122">IF(INDEX(calc_types,1,AZ$7)="INDEX",W122/W121-1,IF(INDEX(calc_types,1,AZ$7)="CASH", W121/1200,W121/W122-1))</f>
        <v>1.4270833333333334E-4</v>
      </c>
      <c r="BA122" s="22" cm="1">
        <f t="array" ref="BA122">IF(INDEX(calc_types,1,BA$7)="INDEX",X122/X121-1,IF(INDEX(calc_types,1,BA$7)="CASH", X121/1200,X121/X122-1))</f>
        <v>-5.2500000000000002E-5</v>
      </c>
      <c r="BB122" s="22" cm="1">
        <f t="array" ref="BB122">IF(INDEX(calc_types,1,BB$7)="INDEX",Y122/Y121-1,IF(INDEX(calc_types,1,BB$7)="CASH", Y121/1200,Y121/Y122-1))</f>
        <v>4.1375E-4</v>
      </c>
      <c r="BC122" s="22" cm="1">
        <f t="array" ref="BC122">IF(INDEX(calc_types,1,BC$7)="INDEX",Z122/Z121-1,IF(INDEX(calc_types,1,BC$7)="CASH", Z121/1200,Z121/Z122-1))</f>
        <v>-9.1083333333333329E-5</v>
      </c>
      <c r="BD122" s="22" cm="1">
        <f t="array" ref="BD122">IF(INDEX(calc_types,1,BD$7)="INDEX",AA122/AA121-1,IF(INDEX(calc_types,1,BD$7)="CASH", AA121/1200,AA121/AA122-1))</f>
        <v>0</v>
      </c>
      <c r="BE122" s="22" cm="1">
        <f t="array" ref="BE122">IF(INDEX(calc_types,1,BE$7)="INDEX",AB122/AB121-1,IF(INDEX(calc_types,1,BE$7)="CASH", AB121/1200,AB121/AB122-1))</f>
        <v>-7.8378680998768546E-3</v>
      </c>
      <c r="BF122" s="22" cm="1">
        <f t="array" ref="BF122">IF(INDEX(calc_types,1,BF$7)="INDEX",AC122/AC121-1,IF(INDEX(calc_types,1,BF$7)="CASH", AC121/1200,AC121/AC122-1))</f>
        <v>2.438271604938258E-2</v>
      </c>
      <c r="BG122" s="22" cm="1">
        <f t="array" ref="BG122">IF(INDEX(calc_types,1,BG$7)="INDEX",AD122/AD121-1,IF(INDEX(calc_types,1,BG$7)="CASH", AD121/1200,AD121/AD122-1))</f>
        <v>-1.7888489509320427E-2</v>
      </c>
      <c r="BH122" s="23">
        <f t="shared" si="39"/>
        <v>-1.4759432789835511E-3</v>
      </c>
      <c r="BI122" s="23">
        <f t="shared" si="40"/>
        <v>-3.909829851394285E-3</v>
      </c>
      <c r="BJ122" s="23">
        <f t="shared" si="41"/>
        <v>-1.1550531313958466E-2</v>
      </c>
      <c r="BK122" s="23">
        <f t="shared" si="42"/>
        <v>-1.705958469428003E-3</v>
      </c>
      <c r="BL122" s="23">
        <f t="shared" si="43"/>
        <v>-5.7262283883436575E-3</v>
      </c>
      <c r="BM122" s="23">
        <f t="shared" si="44"/>
        <v>-5.7654583990054552E-4</v>
      </c>
      <c r="BN122" s="23">
        <f t="shared" si="45"/>
        <v>1.0221542006962905E-4</v>
      </c>
      <c r="BO122" s="23">
        <f t="shared" si="46"/>
        <v>3.8927858585558112E-4</v>
      </c>
      <c r="BP122" s="23">
        <f t="shared" si="47"/>
        <v>-1.4514923694442813E-3</v>
      </c>
      <c r="BQ122" s="23">
        <f t="shared" si="48"/>
        <v>-4.4412610826963057E-3</v>
      </c>
      <c r="BR122" s="23">
        <f t="shared" si="49"/>
        <v>-1.2557737796568273E-2</v>
      </c>
      <c r="BS122" s="23">
        <f t="shared" si="50"/>
        <v>-2.5175469943780043E-3</v>
      </c>
      <c r="BT122" s="23">
        <f t="shared" si="51"/>
        <v>-8.2029764939993578E-3</v>
      </c>
      <c r="BU122" s="23">
        <f t="shared" si="52"/>
        <v>-5.2281557972943168E-5</v>
      </c>
      <c r="BV122" s="23">
        <f t="shared" si="53"/>
        <v>-1.2878006946195249E-4</v>
      </c>
      <c r="BW122" s="23">
        <f t="shared" si="54"/>
        <v>-6.8490698693524131E-4</v>
      </c>
      <c r="BX122" s="23">
        <f t="shared" si="55"/>
        <v>4.7517399530327818E-2</v>
      </c>
      <c r="BY122" s="23">
        <f t="shared" si="56"/>
        <v>7.0652064182792046E-2</v>
      </c>
      <c r="BZ122" s="23">
        <f t="shared" si="57"/>
        <v>2.6289376374881986E-2</v>
      </c>
      <c r="CA122" s="23">
        <f t="shared" si="58"/>
        <v>5.7151817486444691E-2</v>
      </c>
      <c r="CB122" s="23">
        <f t="shared" si="59"/>
        <v>-1.4214203819444436E-3</v>
      </c>
      <c r="CC122" s="23">
        <f t="shared" si="60"/>
        <v>-8.170652777777773E-4</v>
      </c>
      <c r="CD122" s="23">
        <f t="shared" si="61"/>
        <v>-1.1276951388888888E-3</v>
      </c>
      <c r="CE122" s="23">
        <f t="shared" si="62"/>
        <v>-4.1537500000000027E-5</v>
      </c>
      <c r="CF122" s="23">
        <f t="shared" si="63"/>
        <v>0</v>
      </c>
      <c r="CG122" s="23">
        <f t="shared" si="64"/>
        <v>-8.0868679694232441E-3</v>
      </c>
      <c r="CH122" s="23">
        <f t="shared" si="65"/>
        <v>2.5200341953999825E-2</v>
      </c>
      <c r="CI122" s="23">
        <f t="shared" si="66"/>
        <v>-1.716927449184677E-2</v>
      </c>
    </row>
    <row r="123" spans="1:87" x14ac:dyDescent="0.2">
      <c r="A123" s="20">
        <v>114</v>
      </c>
      <c r="B123" s="21">
        <v>42094</v>
      </c>
      <c r="C123" s="20">
        <v>203.90100000000001</v>
      </c>
      <c r="D123" s="20">
        <v>1151.846</v>
      </c>
      <c r="E123" s="20">
        <v>1928.454</v>
      </c>
      <c r="F123" s="20">
        <v>1620.1479999999999</v>
      </c>
      <c r="G123" s="20">
        <v>2030.126</v>
      </c>
      <c r="H123" s="20">
        <v>144.12200000000001</v>
      </c>
      <c r="I123" s="20">
        <v>367.67599999999999</v>
      </c>
      <c r="J123" s="20">
        <v>497.45299999999997</v>
      </c>
      <c r="K123" s="20">
        <v>107.26300000000001</v>
      </c>
      <c r="L123" s="20">
        <v>657.83299999999997</v>
      </c>
      <c r="M123" s="20">
        <v>817.20799999999997</v>
      </c>
      <c r="N123" s="20">
        <v>268.37799999999999</v>
      </c>
      <c r="O123" s="20">
        <v>297.95100000000002</v>
      </c>
      <c r="P123" s="20">
        <v>103.736</v>
      </c>
      <c r="Q123" s="20">
        <v>194.49600000000001</v>
      </c>
      <c r="R123" s="20">
        <v>257.08199999999999</v>
      </c>
      <c r="S123" s="20">
        <v>3470.67</v>
      </c>
      <c r="T123" s="20">
        <v>3697.38</v>
      </c>
      <c r="U123" s="20">
        <v>6773.04</v>
      </c>
      <c r="V123" s="20">
        <v>19206.990000000002</v>
      </c>
      <c r="W123" s="20">
        <v>0.17624999999999999</v>
      </c>
      <c r="X123" s="20">
        <v>-0.1905</v>
      </c>
      <c r="Y123" s="20">
        <v>0.5121</v>
      </c>
      <c r="Z123" s="20">
        <v>-0.22140000000000001</v>
      </c>
      <c r="AA123" s="20">
        <v>1</v>
      </c>
      <c r="AB123" s="20">
        <v>0.93179999999999996</v>
      </c>
      <c r="AC123" s="20">
        <v>0.67479999999999996</v>
      </c>
      <c r="AD123" s="20">
        <v>120.13</v>
      </c>
      <c r="AE123" s="21">
        <f t="shared" si="38"/>
        <v>42094</v>
      </c>
      <c r="AF123" s="22" cm="1">
        <f t="array" ref="AF123">IF(INDEX(calc_types,1,AF$7)="INDEX",C123/C122-1,IF(INDEX(calc_types,1,AF$7)="CASH", C122/1200,C122/C123-1))</f>
        <v>6.3760495958575802E-5</v>
      </c>
      <c r="AG123" s="22" cm="1">
        <f t="array" ref="AG123">IF(INDEX(calc_types,1,AG$7)="INDEX",D123/D122-1,IF(INDEX(calc_types,1,AG$7)="CASH", D122/1200,D122/D123-1))</f>
        <v>2.3251483239266069E-3</v>
      </c>
      <c r="AH123" s="22" cm="1">
        <f t="array" ref="AH123">IF(INDEX(calc_types,1,AH$7)="INDEX",E123/E122-1,IF(INDEX(calc_types,1,AH$7)="CASH", E122/1200,E122/E123-1))</f>
        <v>6.7848002931936158E-3</v>
      </c>
      <c r="AI123" s="22" cm="1">
        <f t="array" ref="AI123">IF(INDEX(calc_types,1,AI$7)="INDEX",F123/F122-1,IF(INDEX(calc_types,1,AI$7)="CASH", F122/1200,F122/F123-1))</f>
        <v>1.9926700417953747E-3</v>
      </c>
      <c r="AJ123" s="22" cm="1">
        <f t="array" ref="AJ123">IF(INDEX(calc_types,1,AJ$7)="INDEX",G123/G122-1,IF(INDEX(calc_types,1,AJ$7)="CASH", G122/1200,G122/G123-1))</f>
        <v>5.4070704949662485E-3</v>
      </c>
      <c r="AK123" s="22" cm="1">
        <f t="array" ref="AK123">IF(INDEX(calc_types,1,AK$7)="INDEX",H123/H122-1,IF(INDEX(calc_types,1,AK$7)="CASH", H122/1200,H122/H123-1))</f>
        <v>8.3269724515888655E-5</v>
      </c>
      <c r="AL123" s="22" cm="1">
        <f t="array" ref="AL123">IF(INDEX(calc_types,1,AL$7)="INDEX",I123/I122-1,IF(INDEX(calc_types,1,AL$7)="CASH", I122/1200,I122/I123-1))</f>
        <v>3.3736722967070421E-4</v>
      </c>
      <c r="AM123" s="22" cm="1">
        <f t="array" ref="AM123">IF(INDEX(calc_types,1,AM$7)="INDEX",J123/J122-1,IF(INDEX(calc_types,1,AM$7)="CASH", J122/1200,J122/J123-1))</f>
        <v>1.608217993953609E-5</v>
      </c>
      <c r="AN123" s="22" cm="1">
        <f t="array" ref="AN123">IF(INDEX(calc_types,1,AN$7)="INDEX",K123/K122-1,IF(INDEX(calc_types,1,AN$7)="CASH", K122/1200,K122/K123-1))</f>
        <v>4.5702986550266722E-4</v>
      </c>
      <c r="AO123" s="22" cm="1">
        <f t="array" ref="AO123">IF(INDEX(calc_types,1,AO$7)="INDEX",L123/L122-1,IF(INDEX(calc_types,1,AO$7)="CASH", L122/1200,L122/L123-1))</f>
        <v>3.5269655739480488E-3</v>
      </c>
      <c r="AP123" s="22" cm="1">
        <f t="array" ref="AP123">IF(INDEX(calc_types,1,AP$7)="INDEX",M123/M122-1,IF(INDEX(calc_types,1,AP$7)="CASH", M122/1200,M122/M123-1))</f>
        <v>8.407011395677344E-3</v>
      </c>
      <c r="AQ123" s="22" cm="1">
        <f t="array" ref="AQ123">IF(INDEX(calc_types,1,AQ$7)="INDEX",N123/N122-1,IF(INDEX(calc_types,1,AQ$7)="CASH", N122/1200,N122/N123-1))</f>
        <v>3.3872704432613698E-3</v>
      </c>
      <c r="AR123" s="22" cm="1">
        <f t="array" ref="AR123">IF(INDEX(calc_types,1,AR$7)="INDEX",O123/O122-1,IF(INDEX(calc_types,1,AR$7)="CASH", O122/1200,O122/O123-1))</f>
        <v>7.3501320251407876E-3</v>
      </c>
      <c r="AS123" s="22" cm="1">
        <f t="array" ref="AS123">IF(INDEX(calc_types,1,AS$7)="INDEX",P123/P122-1,IF(INDEX(calc_types,1,AS$7)="CASH", P122/1200,P122/P123-1))</f>
        <v>-9.6389258380957799E-5</v>
      </c>
      <c r="AT123" s="22" cm="1">
        <f t="array" ref="AT123">IF(INDEX(calc_types,1,AT$7)="INDEX",Q123/Q122-1,IF(INDEX(calc_types,1,AT$7)="CASH", Q122/1200,Q122/Q123-1))</f>
        <v>-4.4197304992232844E-4</v>
      </c>
      <c r="AU123" s="22" cm="1">
        <f t="array" ref="AU123">IF(INDEX(calc_types,1,AU$7)="INDEX",R123/R122-1,IF(INDEX(calc_types,1,AU$7)="CASH", R122/1200,R122/R123-1))</f>
        <v>-1.6155465285166981E-3</v>
      </c>
      <c r="AV123" s="22" cm="1">
        <f t="array" ref="AV123">IF(INDEX(calc_types,1,AV$7)="INDEX",S123/S122-1,IF(INDEX(calc_types,1,AV$7)="CASH", S122/1200,S122/S123-1))</f>
        <v>-1.6291824327197002E-2</v>
      </c>
      <c r="AW123" s="22" cm="1">
        <f t="array" ref="AW123">IF(INDEX(calc_types,1,AW$7)="INDEX",T123/T122-1,IF(INDEX(calc_types,1,AW$7)="CASH", T122/1200,T122/T123-1))</f>
        <v>2.7335370936371284E-2</v>
      </c>
      <c r="AX123" s="22" cm="1">
        <f t="array" ref="AX123">IF(INDEX(calc_types,1,AX$7)="INDEX",U123/U122-1,IF(INDEX(calc_types,1,AX$7)="CASH", U122/1200,U122/U123-1))</f>
        <v>-2.499330613561046E-2</v>
      </c>
      <c r="AY123" s="22" cm="1">
        <f t="array" ref="AY123">IF(INDEX(calc_types,1,AY$7)="INDEX",V123/V122-1,IF(INDEX(calc_types,1,AY$7)="CASH", V122/1200,V122/V123-1))</f>
        <v>2.1760363103616731E-2</v>
      </c>
      <c r="AZ123" s="22" cm="1">
        <f t="array" ref="AZ123">IF(INDEX(calc_types,1,AZ$7)="INDEX",W123/W122-1,IF(INDEX(calc_types,1,AZ$7)="CASH", W122/1200,W122/W123-1))</f>
        <v>1.4416666666666666E-4</v>
      </c>
      <c r="BA123" s="22" cm="1">
        <f t="array" ref="BA123">IF(INDEX(calc_types,1,BA$7)="INDEX",X123/X122-1,IF(INDEX(calc_types,1,BA$7)="CASH", X122/1200,X122/X123-1))</f>
        <v>-1.1791666666666666E-4</v>
      </c>
      <c r="BB123" s="22" cm="1">
        <f t="array" ref="BB123">IF(INDEX(calc_types,1,BB$7)="INDEX",Y123/Y122-1,IF(INDEX(calc_types,1,BB$7)="CASH", Y122/1200,Y122/Y123-1))</f>
        <v>4.314166666666667E-4</v>
      </c>
      <c r="BC123" s="22" cm="1">
        <f t="array" ref="BC123">IF(INDEX(calc_types,1,BC$7)="INDEX",Z123/Z122-1,IF(INDEX(calc_types,1,BC$7)="CASH", Z122/1200,Z122/Z123-1))</f>
        <v>-2.0974999999999998E-4</v>
      </c>
      <c r="BD123" s="22" cm="1">
        <f t="array" ref="BD123">IF(INDEX(calc_types,1,BD$7)="INDEX",AA123/AA122-1,IF(INDEX(calc_types,1,BD$7)="CASH", AA122/1200,AA122/AA123-1))</f>
        <v>0</v>
      </c>
      <c r="BE123" s="22" cm="1">
        <f t="array" ref="BE123">IF(INDEX(calc_types,1,BE$7)="INDEX",AB123/AB122-1,IF(INDEX(calc_types,1,BE$7)="CASH", AB122/1200,AB122/AB123-1))</f>
        <v>-4.1532517707662531E-2</v>
      </c>
      <c r="BF123" s="22" cm="1">
        <f t="array" ref="BF123">IF(INDEX(calc_types,1,BF$7)="INDEX",AC123/AC122-1,IF(INDEX(calc_types,1,BF$7)="CASH", AC122/1200,AC122/AC123-1))</f>
        <v>-3.9715471250740819E-2</v>
      </c>
      <c r="BG123" s="22" cm="1">
        <f t="array" ref="BG123">IF(INDEX(calc_types,1,BG$7)="INDEX",AD123/AD122-1,IF(INDEX(calc_types,1,BG$7)="CASH", AD122/1200,AD122/AD123-1))</f>
        <v>-4.1621576625322509E-3</v>
      </c>
      <c r="BH123" s="23">
        <f t="shared" si="39"/>
        <v>-1.4710420896622686E-3</v>
      </c>
      <c r="BI123" s="23">
        <f t="shared" si="40"/>
        <v>5.7307523907527275E-4</v>
      </c>
      <c r="BJ123" s="23">
        <f t="shared" si="41"/>
        <v>4.3769452165536085E-3</v>
      </c>
      <c r="BK123" s="23">
        <f t="shared" si="42"/>
        <v>-6.5732647143723535E-4</v>
      </c>
      <c r="BL123" s="23">
        <f t="shared" si="43"/>
        <v>2.0272358294141425E-3</v>
      </c>
      <c r="BM123" s="23">
        <f t="shared" si="44"/>
        <v>-6.5984330442450255E-4</v>
      </c>
      <c r="BN123" s="23">
        <f t="shared" si="45"/>
        <v>-5.2720084794619646E-4</v>
      </c>
      <c r="BO123" s="23">
        <f t="shared" si="46"/>
        <v>-1.3062956141521845E-3</v>
      </c>
      <c r="BP123" s="23">
        <f t="shared" si="47"/>
        <v>-9.1052528897836633E-4</v>
      </c>
      <c r="BQ123" s="23">
        <f t="shared" si="48"/>
        <v>1.8392639612904895E-3</v>
      </c>
      <c r="BR123" s="23">
        <f t="shared" si="49"/>
        <v>6.244824747711872E-3</v>
      </c>
      <c r="BS123" s="23">
        <f t="shared" si="50"/>
        <v>6.0420462135468873E-4</v>
      </c>
      <c r="BT123" s="23">
        <f t="shared" si="51"/>
        <v>4.0590608457558141E-3</v>
      </c>
      <c r="BU123" s="23">
        <f t="shared" si="52"/>
        <v>-1.5830983510174332E-4</v>
      </c>
      <c r="BV123" s="23">
        <f t="shared" si="53"/>
        <v>-5.810316680531437E-4</v>
      </c>
      <c r="BW123" s="23">
        <f t="shared" si="54"/>
        <v>-1.9549391843716184E-3</v>
      </c>
      <c r="BX123" s="23">
        <f t="shared" si="55"/>
        <v>-2.5473757499244888E-2</v>
      </c>
      <c r="BY123" s="23">
        <f t="shared" si="56"/>
        <v>2.4120679336574385E-2</v>
      </c>
      <c r="BZ123" s="23">
        <f t="shared" si="57"/>
        <v>-2.7930231357907457E-2</v>
      </c>
      <c r="CA123" s="23">
        <f t="shared" si="58"/>
        <v>1.5342801392250284E-2</v>
      </c>
      <c r="CB123" s="23">
        <f t="shared" si="59"/>
        <v>-1.4199620486111102E-3</v>
      </c>
      <c r="CC123" s="23">
        <f t="shared" si="60"/>
        <v>-8.8248194444444394E-4</v>
      </c>
      <c r="CD123" s="23">
        <f t="shared" si="61"/>
        <v>-1.1100284722222221E-3</v>
      </c>
      <c r="CE123" s="23">
        <f t="shared" si="62"/>
        <v>-1.6020416666666669E-4</v>
      </c>
      <c r="CF123" s="23">
        <f t="shared" si="63"/>
        <v>0</v>
      </c>
      <c r="CG123" s="23">
        <f t="shared" si="64"/>
        <v>-4.1781517577208924E-2</v>
      </c>
      <c r="CH123" s="23">
        <f t="shared" si="65"/>
        <v>-3.8897845346123575E-2</v>
      </c>
      <c r="CI123" s="23">
        <f t="shared" si="66"/>
        <v>-3.4429426450585938E-3</v>
      </c>
    </row>
    <row r="124" spans="1:87" x14ac:dyDescent="0.2">
      <c r="A124" s="20">
        <v>115</v>
      </c>
      <c r="B124" s="21">
        <v>42124</v>
      </c>
      <c r="C124" s="20">
        <v>203.976</v>
      </c>
      <c r="D124" s="20">
        <v>1152.3720000000001</v>
      </c>
      <c r="E124" s="20">
        <v>1928.547</v>
      </c>
      <c r="F124" s="20">
        <v>1622.8409999999999</v>
      </c>
      <c r="G124" s="20">
        <v>2032.981</v>
      </c>
      <c r="H124" s="20">
        <v>144.071</v>
      </c>
      <c r="I124" s="20">
        <v>367.34100000000001</v>
      </c>
      <c r="J124" s="20">
        <v>495.53199999999998</v>
      </c>
      <c r="K124" s="20">
        <v>107.261</v>
      </c>
      <c r="L124" s="20">
        <v>656.34699999999998</v>
      </c>
      <c r="M124" s="20">
        <v>812.25199999999995</v>
      </c>
      <c r="N124" s="20">
        <v>268.245</v>
      </c>
      <c r="O124" s="20">
        <v>296.55200000000002</v>
      </c>
      <c r="P124" s="20">
        <v>103.744</v>
      </c>
      <c r="Q124" s="20">
        <v>194.642</v>
      </c>
      <c r="R124" s="20">
        <v>257.64699999999999</v>
      </c>
      <c r="S124" s="20">
        <v>3502.86</v>
      </c>
      <c r="T124" s="20">
        <v>3615.59</v>
      </c>
      <c r="U124" s="20">
        <v>6960.63</v>
      </c>
      <c r="V124" s="20">
        <v>19520.009999999998</v>
      </c>
      <c r="W124" s="20">
        <v>0.18099999999999999</v>
      </c>
      <c r="X124" s="20">
        <v>-0.16619999999999999</v>
      </c>
      <c r="Y124" s="20">
        <v>0.54420000000000002</v>
      </c>
      <c r="Z124" s="20">
        <v>-3.95E-2</v>
      </c>
      <c r="AA124" s="20">
        <v>1</v>
      </c>
      <c r="AB124" s="20">
        <v>0.8911</v>
      </c>
      <c r="AC124" s="20">
        <v>0.65139999999999998</v>
      </c>
      <c r="AD124" s="20">
        <v>119.38</v>
      </c>
      <c r="AE124" s="21">
        <f t="shared" si="38"/>
        <v>42124</v>
      </c>
      <c r="AF124" s="22" cm="1">
        <f t="array" ref="AF124">IF(INDEX(calc_types,1,AF$7)="INDEX",C124/C123-1,IF(INDEX(calc_types,1,AF$7)="CASH", C123/1200,C123/C124-1))</f>
        <v>3.6782556240533282E-4</v>
      </c>
      <c r="AG124" s="22" cm="1">
        <f t="array" ref="AG124">IF(INDEX(calc_types,1,AG$7)="INDEX",D124/D123-1,IF(INDEX(calc_types,1,AG$7)="CASH", D123/1200,D123/D124-1))</f>
        <v>4.5665826855323388E-4</v>
      </c>
      <c r="AH124" s="22" cm="1">
        <f t="array" ref="AH124">IF(INDEX(calc_types,1,AH$7)="INDEX",E124/E123-1,IF(INDEX(calc_types,1,AH$7)="CASH", E123/1200,E123/E124-1))</f>
        <v>4.8225158598480533E-5</v>
      </c>
      <c r="AI124" s="22" cm="1">
        <f t="array" ref="AI124">IF(INDEX(calc_types,1,AI$7)="INDEX",F124/F123-1,IF(INDEX(calc_types,1,AI$7)="CASH", F123/1200,F123/F124-1))</f>
        <v>1.6621938242677992E-3</v>
      </c>
      <c r="AJ124" s="22" cm="1">
        <f t="array" ref="AJ124">IF(INDEX(calc_types,1,AJ$7)="INDEX",G124/G123-1,IF(INDEX(calc_types,1,AJ$7)="CASH", G123/1200,G123/G124-1))</f>
        <v>1.4063166522668702E-3</v>
      </c>
      <c r="AK124" s="22" cm="1">
        <f t="array" ref="AK124">IF(INDEX(calc_types,1,AK$7)="INDEX",H124/H123-1,IF(INDEX(calc_types,1,AK$7)="CASH", H123/1200,H123/H124-1))</f>
        <v>-3.5386686279692547E-4</v>
      </c>
      <c r="AL124" s="22" cm="1">
        <f t="array" ref="AL124">IF(INDEX(calc_types,1,AL$7)="INDEX",I124/I123-1,IF(INDEX(calc_types,1,AL$7)="CASH", I123/1200,I123/I124-1))</f>
        <v>-9.1112827598205381E-4</v>
      </c>
      <c r="AM124" s="22" cm="1">
        <f t="array" ref="AM124">IF(INDEX(calc_types,1,AM$7)="INDEX",J124/J123-1,IF(INDEX(calc_types,1,AM$7)="CASH", J123/1200,J123/J124-1))</f>
        <v>-3.8616713538766057E-3</v>
      </c>
      <c r="AN124" s="22" cm="1">
        <f t="array" ref="AN124">IF(INDEX(calc_types,1,AN$7)="INDEX",K124/K123-1,IF(INDEX(calc_types,1,AN$7)="CASH", K123/1200,K123/K124-1))</f>
        <v>-1.8645758556146141E-5</v>
      </c>
      <c r="AO124" s="22" cm="1">
        <f t="array" ref="AO124">IF(INDEX(calc_types,1,AO$7)="INDEX",L124/L123-1,IF(INDEX(calc_types,1,AO$7)="CASH", L123/1200,L123/L124-1))</f>
        <v>-2.2589319781768369E-3</v>
      </c>
      <c r="AP124" s="22" cm="1">
        <f t="array" ref="AP124">IF(INDEX(calc_types,1,AP$7)="INDEX",M124/M123-1,IF(INDEX(calc_types,1,AP$7)="CASH", M123/1200,M123/M124-1))</f>
        <v>-6.0645514972932357E-3</v>
      </c>
      <c r="AQ124" s="22" cm="1">
        <f t="array" ref="AQ124">IF(INDEX(calc_types,1,AQ$7)="INDEX",N124/N123-1,IF(INDEX(calc_types,1,AQ$7)="CASH", N123/1200,N123/N124-1))</f>
        <v>-4.9556968156849734E-4</v>
      </c>
      <c r="AR124" s="22" cm="1">
        <f t="array" ref="AR124">IF(INDEX(calc_types,1,AR$7)="INDEX",O124/O123-1,IF(INDEX(calc_types,1,AR$7)="CASH", O123/1200,O123/O124-1))</f>
        <v>-4.6954029353819537E-3</v>
      </c>
      <c r="AS124" s="22" cm="1">
        <f t="array" ref="AS124">IF(INDEX(calc_types,1,AS$7)="INDEX",P124/P123-1,IF(INDEX(calc_types,1,AS$7)="CASH", P123/1200,P123/P124-1))</f>
        <v>7.711884013250625E-5</v>
      </c>
      <c r="AT124" s="22" cm="1">
        <f t="array" ref="AT124">IF(INDEX(calc_types,1,AT$7)="INDEX",Q124/Q123-1,IF(INDEX(calc_types,1,AT$7)="CASH", Q123/1200,Q123/Q124-1))</f>
        <v>7.5065811122065895E-4</v>
      </c>
      <c r="AU124" s="22" cm="1">
        <f t="array" ref="AU124">IF(INDEX(calc_types,1,AU$7)="INDEX",R124/R123-1,IF(INDEX(calc_types,1,AU$7)="CASH", R123/1200,R123/R124-1))</f>
        <v>2.1977423545793684E-3</v>
      </c>
      <c r="AV124" s="22" cm="1">
        <f t="array" ref="AV124">IF(INDEX(calc_types,1,AV$7)="INDEX",S124/S123-1,IF(INDEX(calc_types,1,AV$7)="CASH", S123/1200,S123/S124-1))</f>
        <v>9.2748662362023282E-3</v>
      </c>
      <c r="AW124" s="22" cm="1">
        <f t="array" ref="AW124">IF(INDEX(calc_types,1,AW$7)="INDEX",T124/T123-1,IF(INDEX(calc_types,1,AW$7)="CASH", T123/1200,T123/T124-1))</f>
        <v>-2.2121069514088321E-2</v>
      </c>
      <c r="AX124" s="22" cm="1">
        <f t="array" ref="AX124">IF(INDEX(calc_types,1,AX$7)="INDEX",U124/U123-1,IF(INDEX(calc_types,1,AX$7)="CASH", U123/1200,U123/U124-1))</f>
        <v>2.7696573473654285E-2</v>
      </c>
      <c r="AY124" s="22" cm="1">
        <f t="array" ref="AY124">IF(INDEX(calc_types,1,AY$7)="INDEX",V124/V123-1,IF(INDEX(calc_types,1,AY$7)="CASH", V123/1200,V123/V124-1))</f>
        <v>1.6297191803608779E-2</v>
      </c>
      <c r="AZ124" s="22" cm="1">
        <f t="array" ref="AZ124">IF(INDEX(calc_types,1,AZ$7)="INDEX",W124/W123-1,IF(INDEX(calc_types,1,AZ$7)="CASH", W123/1200,W123/W124-1))</f>
        <v>1.4687499999999998E-4</v>
      </c>
      <c r="BA124" s="22" cm="1">
        <f t="array" ref="BA124">IF(INDEX(calc_types,1,BA$7)="INDEX",X124/X123-1,IF(INDEX(calc_types,1,BA$7)="CASH", X123/1200,X123/X124-1))</f>
        <v>-1.5875000000000001E-4</v>
      </c>
      <c r="BB124" s="22" cm="1">
        <f t="array" ref="BB124">IF(INDEX(calc_types,1,BB$7)="INDEX",Y124/Y123-1,IF(INDEX(calc_types,1,BB$7)="CASH", Y123/1200,Y123/Y124-1))</f>
        <v>4.2674999999999999E-4</v>
      </c>
      <c r="BC124" s="22" cm="1">
        <f t="array" ref="BC124">IF(INDEX(calc_types,1,BC$7)="INDEX",Z124/Z123-1,IF(INDEX(calc_types,1,BC$7)="CASH", Z123/1200,Z123/Z124-1))</f>
        <v>-1.8450000000000001E-4</v>
      </c>
      <c r="BD124" s="22" cm="1">
        <f t="array" ref="BD124">IF(INDEX(calc_types,1,BD$7)="INDEX",AA124/AA123-1,IF(INDEX(calc_types,1,BD$7)="CASH", AA123/1200,AA123/AA124-1))</f>
        <v>0</v>
      </c>
      <c r="BE124" s="22" cm="1">
        <f t="array" ref="BE124">IF(INDEX(calc_types,1,BE$7)="INDEX",AB124/AB123-1,IF(INDEX(calc_types,1,BE$7)="CASH", AB123/1200,AB123/AB124-1))</f>
        <v>4.5673886208057457E-2</v>
      </c>
      <c r="BF124" s="22" cm="1">
        <f t="array" ref="BF124">IF(INDEX(calc_types,1,BF$7)="INDEX",AC124/AC123-1,IF(INDEX(calc_types,1,BF$7)="CASH", AC123/1200,AC123/AC124-1))</f>
        <v>3.5922628185446781E-2</v>
      </c>
      <c r="BG124" s="22" cm="1">
        <f t="array" ref="BG124">IF(INDEX(calc_types,1,BG$7)="INDEX",AD124/AD123-1,IF(INDEX(calc_types,1,BG$7)="CASH", AD123/1200,AD123/AD124-1))</f>
        <v>6.2824593734294165E-3</v>
      </c>
      <c r="BH124" s="23">
        <f t="shared" si="39"/>
        <v>-1.1669770232155116E-3</v>
      </c>
      <c r="BI124" s="23">
        <f t="shared" si="40"/>
        <v>-1.2954148162981002E-3</v>
      </c>
      <c r="BJ124" s="23">
        <f t="shared" si="41"/>
        <v>-2.3596299180415263E-3</v>
      </c>
      <c r="BK124" s="23">
        <f t="shared" si="42"/>
        <v>-9.8780268896481085E-4</v>
      </c>
      <c r="BL124" s="23">
        <f t="shared" si="43"/>
        <v>-1.9735180132852358E-3</v>
      </c>
      <c r="BM124" s="23">
        <f t="shared" si="44"/>
        <v>-1.0969798917373167E-3</v>
      </c>
      <c r="BN124" s="23">
        <f t="shared" si="45"/>
        <v>-1.7756963535989546E-3</v>
      </c>
      <c r="BO124" s="23">
        <f t="shared" si="46"/>
        <v>-5.1840491479683264E-3</v>
      </c>
      <c r="BP124" s="23">
        <f t="shared" si="47"/>
        <v>-1.3862009130371797E-3</v>
      </c>
      <c r="BQ124" s="23">
        <f t="shared" si="48"/>
        <v>-3.9466335908343959E-3</v>
      </c>
      <c r="BR124" s="23">
        <f t="shared" si="49"/>
        <v>-8.2267381452587086E-3</v>
      </c>
      <c r="BS124" s="23">
        <f t="shared" si="50"/>
        <v>-3.2786355034751784E-3</v>
      </c>
      <c r="BT124" s="23">
        <f t="shared" si="51"/>
        <v>-7.9864741147669272E-3</v>
      </c>
      <c r="BU124" s="23">
        <f t="shared" si="52"/>
        <v>1.5198263411720739E-5</v>
      </c>
      <c r="BV124" s="23">
        <f t="shared" si="53"/>
        <v>6.1159949308984369E-4</v>
      </c>
      <c r="BW124" s="23">
        <f t="shared" si="54"/>
        <v>1.8583496987244481E-3</v>
      </c>
      <c r="BX124" s="23">
        <f t="shared" si="55"/>
        <v>9.293306415444208E-5</v>
      </c>
      <c r="BY124" s="23">
        <f t="shared" si="56"/>
        <v>-2.5335761113885219E-2</v>
      </c>
      <c r="BZ124" s="23">
        <f t="shared" si="57"/>
        <v>2.4759648251357288E-2</v>
      </c>
      <c r="CA124" s="23">
        <f t="shared" si="58"/>
        <v>9.8796300922423322E-3</v>
      </c>
      <c r="CB124" s="23">
        <f t="shared" si="59"/>
        <v>-1.4172537152777769E-3</v>
      </c>
      <c r="CC124" s="23">
        <f t="shared" si="60"/>
        <v>-9.2331527777777731E-4</v>
      </c>
      <c r="CD124" s="23">
        <f t="shared" si="61"/>
        <v>-1.1146951388888889E-3</v>
      </c>
      <c r="CE124" s="23">
        <f t="shared" si="62"/>
        <v>-1.349541666666667E-4</v>
      </c>
      <c r="CF124" s="23">
        <f t="shared" si="63"/>
        <v>0</v>
      </c>
      <c r="CG124" s="23">
        <f t="shared" si="64"/>
        <v>4.5424886338511064E-2</v>
      </c>
      <c r="CH124" s="23">
        <f t="shared" si="65"/>
        <v>3.6740254090064026E-2</v>
      </c>
      <c r="CI124" s="23">
        <f t="shared" si="66"/>
        <v>7.0016743909030732E-3</v>
      </c>
    </row>
    <row r="125" spans="1:87" x14ac:dyDescent="0.2">
      <c r="A125" s="20">
        <v>116</v>
      </c>
      <c r="B125" s="21">
        <v>42155</v>
      </c>
      <c r="C125" s="20">
        <v>204.006</v>
      </c>
      <c r="D125" s="20">
        <v>1153.2280000000001</v>
      </c>
      <c r="E125" s="20">
        <v>1930.72</v>
      </c>
      <c r="F125" s="20">
        <v>1624.636</v>
      </c>
      <c r="G125" s="20">
        <v>2035.1420000000001</v>
      </c>
      <c r="H125" s="20">
        <v>144.04599999999999</v>
      </c>
      <c r="I125" s="20">
        <v>367.41199999999998</v>
      </c>
      <c r="J125" s="20">
        <v>496.03500000000003</v>
      </c>
      <c r="K125" s="20">
        <v>107.274</v>
      </c>
      <c r="L125" s="20">
        <v>657.23</v>
      </c>
      <c r="M125" s="20">
        <v>814.72</v>
      </c>
      <c r="N125" s="20">
        <v>268.70600000000002</v>
      </c>
      <c r="O125" s="20">
        <v>297.464</v>
      </c>
      <c r="P125" s="20">
        <v>103.753</v>
      </c>
      <c r="Q125" s="20">
        <v>194.67699999999999</v>
      </c>
      <c r="R125" s="20">
        <v>257.69099999999997</v>
      </c>
      <c r="S125" s="20">
        <v>3545.41</v>
      </c>
      <c r="T125" s="20">
        <v>3570.78</v>
      </c>
      <c r="U125" s="20">
        <v>6984.43</v>
      </c>
      <c r="V125" s="20">
        <v>20563.150000000001</v>
      </c>
      <c r="W125" s="20">
        <v>0.184</v>
      </c>
      <c r="X125" s="20">
        <v>-0.1794</v>
      </c>
      <c r="Y125" s="20">
        <v>0.54900000000000004</v>
      </c>
      <c r="Z125" s="20">
        <v>-0.2258</v>
      </c>
      <c r="AA125" s="20">
        <v>1</v>
      </c>
      <c r="AB125" s="20">
        <v>0.90980000000000005</v>
      </c>
      <c r="AC125" s="20">
        <v>0.65390000000000004</v>
      </c>
      <c r="AD125" s="20">
        <v>124.15</v>
      </c>
      <c r="AE125" s="21">
        <f t="shared" si="38"/>
        <v>42155</v>
      </c>
      <c r="AF125" s="22" cm="1">
        <f t="array" ref="AF125">IF(INDEX(calc_types,1,AF$7)="INDEX",C125/C124-1,IF(INDEX(calc_types,1,AF$7)="CASH", C124/1200,C124/C125-1))</f>
        <v>1.4707612660314062E-4</v>
      </c>
      <c r="AG125" s="22" cm="1">
        <f t="array" ref="AG125">IF(INDEX(calc_types,1,AG$7)="INDEX",D125/D124-1,IF(INDEX(calc_types,1,AG$7)="CASH", D124/1200,D124/D125-1))</f>
        <v>7.428156879896175E-4</v>
      </c>
      <c r="AH125" s="22" cm="1">
        <f t="array" ref="AH125">IF(INDEX(calc_types,1,AH$7)="INDEX",E125/E124-1,IF(INDEX(calc_types,1,AH$7)="CASH", E124/1200,E124/E125-1))</f>
        <v>1.1267550129709925E-3</v>
      </c>
      <c r="AI125" s="22" cm="1">
        <f t="array" ref="AI125">IF(INDEX(calc_types,1,AI$7)="INDEX",F125/F124-1,IF(INDEX(calc_types,1,AI$7)="CASH", F124/1200,F124/F125-1))</f>
        <v>1.1060849460915456E-3</v>
      </c>
      <c r="AJ125" s="22" cm="1">
        <f t="array" ref="AJ125">IF(INDEX(calc_types,1,AJ$7)="INDEX",G125/G124-1,IF(INDEX(calc_types,1,AJ$7)="CASH", G124/1200,G124/G125-1))</f>
        <v>1.0629710754799238E-3</v>
      </c>
      <c r="AK125" s="22" cm="1">
        <f t="array" ref="AK125">IF(INDEX(calc_types,1,AK$7)="INDEX",H125/H124-1,IF(INDEX(calc_types,1,AK$7)="CASH", H124/1200,H124/H125-1))</f>
        <v>-1.7352555337302178E-4</v>
      </c>
      <c r="AL125" s="22" cm="1">
        <f t="array" ref="AL125">IF(INDEX(calc_types,1,AL$7)="INDEX",I125/I124-1,IF(INDEX(calc_types,1,AL$7)="CASH", I124/1200,I124/I125-1))</f>
        <v>1.9328090248560414E-4</v>
      </c>
      <c r="AM125" s="22" cm="1">
        <f t="array" ref="AM125">IF(INDEX(calc_types,1,AM$7)="INDEX",J125/J124-1,IF(INDEX(calc_types,1,AM$7)="CASH", J124/1200,J124/J125-1))</f>
        <v>1.0150706715208457E-3</v>
      </c>
      <c r="AN125" s="22" cm="1">
        <f t="array" ref="AN125">IF(INDEX(calc_types,1,AN$7)="INDEX",K125/K124-1,IF(INDEX(calc_types,1,AN$7)="CASH", K124/1200,K124/K125-1))</f>
        <v>1.2119969047463819E-4</v>
      </c>
      <c r="AO125" s="22" cm="1">
        <f t="array" ref="AO125">IF(INDEX(calc_types,1,AO$7)="INDEX",L125/L124-1,IF(INDEX(calc_types,1,AO$7)="CASH", L124/1200,L124/L125-1))</f>
        <v>1.34532495768247E-3</v>
      </c>
      <c r="AP125" s="22" cm="1">
        <f t="array" ref="AP125">IF(INDEX(calc_types,1,AP$7)="INDEX",M125/M124-1,IF(INDEX(calc_types,1,AP$7)="CASH", M124/1200,M124/M125-1))</f>
        <v>3.0384658948208187E-3</v>
      </c>
      <c r="AQ125" s="22" cm="1">
        <f t="array" ref="AQ125">IF(INDEX(calc_types,1,AQ$7)="INDEX",N125/N124-1,IF(INDEX(calc_types,1,AQ$7)="CASH", N124/1200,N124/N125-1))</f>
        <v>1.7185781654831533E-3</v>
      </c>
      <c r="AR125" s="22" cm="1">
        <f t="array" ref="AR125">IF(INDEX(calc_types,1,AR$7)="INDEX",O125/O124-1,IF(INDEX(calc_types,1,AR$7)="CASH", O124/1200,O124/O125-1))</f>
        <v>3.075345976422339E-3</v>
      </c>
      <c r="AS125" s="22" cm="1">
        <f t="array" ref="AS125">IF(INDEX(calc_types,1,AS$7)="INDEX",P125/P124-1,IF(INDEX(calc_types,1,AS$7)="CASH", P124/1200,P124/P125-1))</f>
        <v>8.6752004935242155E-5</v>
      </c>
      <c r="AT125" s="22" cm="1">
        <f t="array" ref="AT125">IF(INDEX(calc_types,1,AT$7)="INDEX",Q125/Q124-1,IF(INDEX(calc_types,1,AT$7)="CASH", Q124/1200,Q124/Q125-1))</f>
        <v>1.7981730561755782E-4</v>
      </c>
      <c r="AU125" s="22" cm="1">
        <f t="array" ref="AU125">IF(INDEX(calc_types,1,AU$7)="INDEX",R125/R124-1,IF(INDEX(calc_types,1,AU$7)="CASH", R124/1200,R124/R125-1))</f>
        <v>1.7077629469763878E-4</v>
      </c>
      <c r="AV125" s="22" cm="1">
        <f t="array" ref="AV125">IF(INDEX(calc_types,1,AV$7)="INDEX",S125/S124-1,IF(INDEX(calc_types,1,AV$7)="CASH", S124/1200,S124/S125-1))</f>
        <v>1.2147216845663111E-2</v>
      </c>
      <c r="AW125" s="22" cm="1">
        <f t="array" ref="AW125">IF(INDEX(calc_types,1,AW$7)="INDEX",T125/T124-1,IF(INDEX(calc_types,1,AW$7)="CASH", T124/1200,T124/T125-1))</f>
        <v>-1.2393551259960334E-2</v>
      </c>
      <c r="AX125" s="22" cm="1">
        <f t="array" ref="AX125">IF(INDEX(calc_types,1,AX$7)="INDEX",U125/U124-1,IF(INDEX(calc_types,1,AX$7)="CASH", U124/1200,U124/U125-1))</f>
        <v>3.4192307305516145E-3</v>
      </c>
      <c r="AY125" s="22" cm="1">
        <f t="array" ref="AY125">IF(INDEX(calc_types,1,AY$7)="INDEX",V125/V124-1,IF(INDEX(calc_types,1,AY$7)="CASH", V124/1200,V124/V125-1))</f>
        <v>5.3439521803523737E-2</v>
      </c>
      <c r="AZ125" s="22" cm="1">
        <f t="array" ref="AZ125">IF(INDEX(calc_types,1,AZ$7)="INDEX",W125/W124-1,IF(INDEX(calc_types,1,AZ$7)="CASH", W124/1200,W124/W125-1))</f>
        <v>1.5083333333333333E-4</v>
      </c>
      <c r="BA125" s="22" cm="1">
        <f t="array" ref="BA125">IF(INDEX(calc_types,1,BA$7)="INDEX",X125/X124-1,IF(INDEX(calc_types,1,BA$7)="CASH", X124/1200,X124/X125-1))</f>
        <v>-1.3849999999999998E-4</v>
      </c>
      <c r="BB125" s="22" cm="1">
        <f t="array" ref="BB125">IF(INDEX(calc_types,1,BB$7)="INDEX",Y125/Y124-1,IF(INDEX(calc_types,1,BB$7)="CASH", Y124/1200,Y124/Y125-1))</f>
        <v>4.5350000000000002E-4</v>
      </c>
      <c r="BC125" s="22" cm="1">
        <f t="array" ref="BC125">IF(INDEX(calc_types,1,BC$7)="INDEX",Z125/Z124-1,IF(INDEX(calc_types,1,BC$7)="CASH", Z124/1200,Z124/Z125-1))</f>
        <v>-3.2916666666666669E-5</v>
      </c>
      <c r="BD125" s="22" cm="1">
        <f t="array" ref="BD125">IF(INDEX(calc_types,1,BD$7)="INDEX",AA125/AA124-1,IF(INDEX(calc_types,1,BD$7)="CASH", AA124/1200,AA124/AA125-1))</f>
        <v>0</v>
      </c>
      <c r="BE125" s="22" cm="1">
        <f t="array" ref="BE125">IF(INDEX(calc_types,1,BE$7)="INDEX",AB125/AB124-1,IF(INDEX(calc_types,1,BE$7)="CASH", AB124/1200,AB124/AB125-1))</f>
        <v>-2.0553967905034165E-2</v>
      </c>
      <c r="BF125" s="22" cm="1">
        <f t="array" ref="BF125">IF(INDEX(calc_types,1,BF$7)="INDEX",AC125/AC124-1,IF(INDEX(calc_types,1,BF$7)="CASH", AC124/1200,AC124/AC125-1))</f>
        <v>-3.8232145588010802E-3</v>
      </c>
      <c r="BG125" s="22" cm="1">
        <f t="array" ref="BG125">IF(INDEX(calc_types,1,BG$7)="INDEX",AD125/AD124-1,IF(INDEX(calc_types,1,BG$7)="CASH", AD124/1200,AD124/AD125-1))</f>
        <v>-3.8421264599275196E-2</v>
      </c>
      <c r="BH125" s="23">
        <f t="shared" si="39"/>
        <v>-1.3877264590177038E-3</v>
      </c>
      <c r="BI125" s="23">
        <f t="shared" si="40"/>
        <v>-1.0092573968617166E-3</v>
      </c>
      <c r="BJ125" s="23">
        <f t="shared" si="41"/>
        <v>-1.2811000636690144E-3</v>
      </c>
      <c r="BK125" s="23">
        <f t="shared" si="42"/>
        <v>-1.5439115671410644E-3</v>
      </c>
      <c r="BL125" s="23">
        <f t="shared" si="43"/>
        <v>-2.3168635900721823E-3</v>
      </c>
      <c r="BM125" s="23">
        <f t="shared" si="44"/>
        <v>-9.1663858231341299E-4</v>
      </c>
      <c r="BN125" s="23">
        <f t="shared" si="45"/>
        <v>-6.7128717513129652E-4</v>
      </c>
      <c r="BO125" s="23">
        <f t="shared" si="46"/>
        <v>-3.0730712257087483E-4</v>
      </c>
      <c r="BP125" s="23">
        <f t="shared" si="47"/>
        <v>-1.2463554640063954E-3</v>
      </c>
      <c r="BQ125" s="23">
        <f t="shared" si="48"/>
        <v>-3.4237665497508928E-4</v>
      </c>
      <c r="BR125" s="23">
        <f t="shared" si="49"/>
        <v>8.762792468553467E-4</v>
      </c>
      <c r="BS125" s="23">
        <f t="shared" si="50"/>
        <v>-1.0644876564235278E-3</v>
      </c>
      <c r="BT125" s="23">
        <f t="shared" si="51"/>
        <v>-2.1572520296263449E-4</v>
      </c>
      <c r="BU125" s="23">
        <f t="shared" si="52"/>
        <v>2.4831428214456644E-5</v>
      </c>
      <c r="BV125" s="23">
        <f t="shared" si="53"/>
        <v>4.0758687486742534E-5</v>
      </c>
      <c r="BW125" s="23">
        <f t="shared" si="54"/>
        <v>-1.6861636115728156E-4</v>
      </c>
      <c r="BX125" s="23">
        <f t="shared" si="55"/>
        <v>2.9652836736152252E-3</v>
      </c>
      <c r="BY125" s="23">
        <f t="shared" si="56"/>
        <v>-1.560824285975723E-2</v>
      </c>
      <c r="BZ125" s="23">
        <f t="shared" si="57"/>
        <v>4.8230550825461649E-4</v>
      </c>
      <c r="CA125" s="23">
        <f t="shared" si="58"/>
        <v>4.702196009215729E-2</v>
      </c>
      <c r="CB125" s="23">
        <f t="shared" si="59"/>
        <v>-1.4132953819444435E-3</v>
      </c>
      <c r="CC125" s="23">
        <f t="shared" si="60"/>
        <v>-9.0306527777777722E-4</v>
      </c>
      <c r="CD125" s="23">
        <f t="shared" si="61"/>
        <v>-1.087945138888889E-3</v>
      </c>
      <c r="CE125" s="23">
        <f t="shared" si="62"/>
        <v>1.6629166666666633E-5</v>
      </c>
      <c r="CF125" s="23">
        <f t="shared" si="63"/>
        <v>0</v>
      </c>
      <c r="CG125" s="23">
        <f t="shared" si="64"/>
        <v>-2.0802967774580555E-2</v>
      </c>
      <c r="CH125" s="23">
        <f t="shared" si="65"/>
        <v>-3.0055886541838356E-3</v>
      </c>
      <c r="CI125" s="23">
        <f t="shared" si="66"/>
        <v>-3.7702049581801539E-2</v>
      </c>
    </row>
    <row r="126" spans="1:87" x14ac:dyDescent="0.2">
      <c r="A126" s="20">
        <v>117</v>
      </c>
      <c r="B126" s="21">
        <v>42185</v>
      </c>
      <c r="C126" s="20">
        <v>204.042</v>
      </c>
      <c r="D126" s="20">
        <v>1153.52</v>
      </c>
      <c r="E126" s="20">
        <v>1925.6479999999999</v>
      </c>
      <c r="F126" s="20">
        <v>1622.194</v>
      </c>
      <c r="G126" s="20">
        <v>2024.29</v>
      </c>
      <c r="H126" s="20">
        <v>144.048</v>
      </c>
      <c r="I126" s="20">
        <v>367.42700000000002</v>
      </c>
      <c r="J126" s="20">
        <v>495.29</v>
      </c>
      <c r="K126" s="20">
        <v>107.31100000000001</v>
      </c>
      <c r="L126" s="20">
        <v>656.50199999999995</v>
      </c>
      <c r="M126" s="20">
        <v>810.97699999999998</v>
      </c>
      <c r="N126" s="20">
        <v>267.76799999999997</v>
      </c>
      <c r="O126" s="20">
        <v>294.51799999999997</v>
      </c>
      <c r="P126" s="20">
        <v>103.753</v>
      </c>
      <c r="Q126" s="20">
        <v>194.649</v>
      </c>
      <c r="R126" s="20">
        <v>257.55599999999998</v>
      </c>
      <c r="S126" s="20">
        <v>3475.02</v>
      </c>
      <c r="T126" s="20">
        <v>3424.3</v>
      </c>
      <c r="U126" s="20">
        <v>6520.98</v>
      </c>
      <c r="V126" s="20">
        <v>20235.73</v>
      </c>
      <c r="W126" s="20">
        <v>0.1865</v>
      </c>
      <c r="X126" s="20">
        <v>-0.17199999999999999</v>
      </c>
      <c r="Y126" s="20">
        <v>0.53069999999999995</v>
      </c>
      <c r="Z126" s="20">
        <v>-0.14000000000000001</v>
      </c>
      <c r="AA126" s="20">
        <v>1</v>
      </c>
      <c r="AB126" s="20">
        <v>0.89790000000000003</v>
      </c>
      <c r="AC126" s="20">
        <v>0.63670000000000004</v>
      </c>
      <c r="AD126" s="20">
        <v>122.5</v>
      </c>
      <c r="AE126" s="21">
        <f t="shared" si="38"/>
        <v>42185</v>
      </c>
      <c r="AF126" s="22" cm="1">
        <f t="array" ref="AF126">IF(INDEX(calc_types,1,AF$7)="INDEX",C126/C125-1,IF(INDEX(calc_types,1,AF$7)="CASH", C125/1200,C125/C126-1))</f>
        <v>1.7646539807647521E-4</v>
      </c>
      <c r="AG126" s="22" cm="1">
        <f t="array" ref="AG126">IF(INDEX(calc_types,1,AG$7)="INDEX",D126/D125-1,IF(INDEX(calc_types,1,AG$7)="CASH", D125/1200,D125/D126-1))</f>
        <v>2.5320231558723094E-4</v>
      </c>
      <c r="AH126" s="22" cm="1">
        <f t="array" ref="AH126">IF(INDEX(calc_types,1,AH$7)="INDEX",E126/E125-1,IF(INDEX(calc_types,1,AH$7)="CASH", E125/1200,E125/E126-1))</f>
        <v>-2.6269992541643195E-3</v>
      </c>
      <c r="AI126" s="22" cm="1">
        <f t="array" ref="AI126">IF(INDEX(calc_types,1,AI$7)="INDEX",F126/F125-1,IF(INDEX(calc_types,1,AI$7)="CASH", F125/1200,F125/F126-1))</f>
        <v>-1.5031059264967173E-3</v>
      </c>
      <c r="AJ126" s="22" cm="1">
        <f t="array" ref="AJ126">IF(INDEX(calc_types,1,AJ$7)="INDEX",G126/G125-1,IF(INDEX(calc_types,1,AJ$7)="CASH", G125/1200,G125/G126-1))</f>
        <v>-5.3323060503887021E-3</v>
      </c>
      <c r="AK126" s="22" cm="1">
        <f t="array" ref="AK126">IF(INDEX(calc_types,1,AK$7)="INDEX",H126/H125-1,IF(INDEX(calc_types,1,AK$7)="CASH", H125/1200,H125/H126-1))</f>
        <v>1.3884453577306388E-5</v>
      </c>
      <c r="AL126" s="22" cm="1">
        <f t="array" ref="AL126">IF(INDEX(calc_types,1,AL$7)="INDEX",I126/I125-1,IF(INDEX(calc_types,1,AL$7)="CASH", I125/1200,I125/I126-1))</f>
        <v>4.082610257705177E-5</v>
      </c>
      <c r="AM126" s="22" cm="1">
        <f t="array" ref="AM126">IF(INDEX(calc_types,1,AM$7)="INDEX",J126/J125-1,IF(INDEX(calc_types,1,AM$7)="CASH", J125/1200,J125/J126-1))</f>
        <v>-1.5019101474694763E-3</v>
      </c>
      <c r="AN126" s="22" cm="1">
        <f t="array" ref="AN126">IF(INDEX(calc_types,1,AN$7)="INDEX",K126/K125-1,IF(INDEX(calc_types,1,AN$7)="CASH", K125/1200,K125/K126-1))</f>
        <v>3.4491116207102657E-4</v>
      </c>
      <c r="AO126" s="22" cm="1">
        <f t="array" ref="AO126">IF(INDEX(calc_types,1,AO$7)="INDEX",L126/L125-1,IF(INDEX(calc_types,1,AO$7)="CASH", L125/1200,L125/L126-1))</f>
        <v>-1.1076791990628498E-3</v>
      </c>
      <c r="AP126" s="22" cm="1">
        <f t="array" ref="AP126">IF(INDEX(calc_types,1,AP$7)="INDEX",M126/M125-1,IF(INDEX(calc_types,1,AP$7)="CASH", M125/1200,M125/M126-1))</f>
        <v>-4.5942164179104683E-3</v>
      </c>
      <c r="AQ126" s="22" cm="1">
        <f t="array" ref="AQ126">IF(INDEX(calc_types,1,AQ$7)="INDEX",N126/N125-1,IF(INDEX(calc_types,1,AQ$7)="CASH", N125/1200,N125/N126-1))</f>
        <v>-3.490804075830245E-3</v>
      </c>
      <c r="AR126" s="22" cm="1">
        <f t="array" ref="AR126">IF(INDEX(calc_types,1,AR$7)="INDEX",O126/O125-1,IF(INDEX(calc_types,1,AR$7)="CASH", O125/1200,O125/O126-1))</f>
        <v>-9.9037194416804475E-3</v>
      </c>
      <c r="AS126" s="22" cm="1">
        <f t="array" ref="AS126">IF(INDEX(calc_types,1,AS$7)="INDEX",P126/P125-1,IF(INDEX(calc_types,1,AS$7)="CASH", P125/1200,P125/P126-1))</f>
        <v>0</v>
      </c>
      <c r="AT126" s="22" cm="1">
        <f t="array" ref="AT126">IF(INDEX(calc_types,1,AT$7)="INDEX",Q126/Q125-1,IF(INDEX(calc_types,1,AT$7)="CASH", Q125/1200,Q125/Q126-1))</f>
        <v>-1.4382798173384614E-4</v>
      </c>
      <c r="AU126" s="22" cm="1">
        <f t="array" ref="AU126">IF(INDEX(calc_types,1,AU$7)="INDEX",R126/R125-1,IF(INDEX(calc_types,1,AU$7)="CASH", R125/1200,R125/R126-1))</f>
        <v>-5.238832555268802E-4</v>
      </c>
      <c r="AV126" s="22" cm="1">
        <f t="array" ref="AV126">IF(INDEX(calc_types,1,AV$7)="INDEX",S126/S125-1,IF(INDEX(calc_types,1,AV$7)="CASH", S125/1200,S125/S126-1))</f>
        <v>-1.9853839189261535E-2</v>
      </c>
      <c r="AW126" s="22" cm="1">
        <f t="array" ref="AW126">IF(INDEX(calc_types,1,AW$7)="INDEX",T126/T125-1,IF(INDEX(calc_types,1,AW$7)="CASH", T125/1200,T125/T126-1))</f>
        <v>-4.1021849567881574E-2</v>
      </c>
      <c r="AX126" s="22" cm="1">
        <f t="array" ref="AX126">IF(INDEX(calc_types,1,AX$7)="INDEX",U126/U125-1,IF(INDEX(calc_types,1,AX$7)="CASH", U125/1200,U125/U126-1))</f>
        <v>-6.6354734745713073E-2</v>
      </c>
      <c r="AY126" s="22" cm="1">
        <f t="array" ref="AY126">IF(INDEX(calc_types,1,AY$7)="INDEX",V126/V125-1,IF(INDEX(calc_types,1,AY$7)="CASH", V125/1200,V125/V126-1))</f>
        <v>-1.5922657764010029E-2</v>
      </c>
      <c r="AZ126" s="22" cm="1">
        <f t="array" ref="AZ126">IF(INDEX(calc_types,1,AZ$7)="INDEX",W126/W125-1,IF(INDEX(calc_types,1,AZ$7)="CASH", W125/1200,W125/W126-1))</f>
        <v>1.5333333333333334E-4</v>
      </c>
      <c r="BA126" s="22" cm="1">
        <f t="array" ref="BA126">IF(INDEX(calc_types,1,BA$7)="INDEX",X126/X125-1,IF(INDEX(calc_types,1,BA$7)="CASH", X125/1200,X125/X126-1))</f>
        <v>-1.495E-4</v>
      </c>
      <c r="BB126" s="22" cm="1">
        <f t="array" ref="BB126">IF(INDEX(calc_types,1,BB$7)="INDEX",Y126/Y125-1,IF(INDEX(calc_types,1,BB$7)="CASH", Y125/1200,Y125/Y126-1))</f>
        <v>4.5750000000000006E-4</v>
      </c>
      <c r="BC126" s="22" cm="1">
        <f t="array" ref="BC126">IF(INDEX(calc_types,1,BC$7)="INDEX",Z126/Z125-1,IF(INDEX(calc_types,1,BC$7)="CASH", Z125/1200,Z125/Z126-1))</f>
        <v>-1.8816666666666667E-4</v>
      </c>
      <c r="BD126" s="22" cm="1">
        <f t="array" ref="BD126">IF(INDEX(calc_types,1,BD$7)="INDEX",AA126/AA125-1,IF(INDEX(calc_types,1,BD$7)="CASH", AA125/1200,AA125/AA126-1))</f>
        <v>0</v>
      </c>
      <c r="BE126" s="22" cm="1">
        <f t="array" ref="BE126">IF(INDEX(calc_types,1,BE$7)="INDEX",AB126/AB125-1,IF(INDEX(calc_types,1,BE$7)="CASH", AB125/1200,AB125/AB126-1))</f>
        <v>1.3253146230092439E-2</v>
      </c>
      <c r="BF126" s="22" cm="1">
        <f t="array" ref="BF126">IF(INDEX(calc_types,1,BF$7)="INDEX",AC126/AC125-1,IF(INDEX(calc_types,1,BF$7)="CASH", AC125/1200,AC125/AC126-1))</f>
        <v>2.701429244542175E-2</v>
      </c>
      <c r="BG126" s="22" cm="1">
        <f t="array" ref="BG126">IF(INDEX(calc_types,1,BG$7)="INDEX",AD126/AD125-1,IF(INDEX(calc_types,1,BG$7)="CASH", AD125/1200,AD125/AD126-1))</f>
        <v>1.346938775510198E-2</v>
      </c>
      <c r="BH126" s="23">
        <f t="shared" si="39"/>
        <v>-1.3583371875443692E-3</v>
      </c>
      <c r="BI126" s="23">
        <f t="shared" si="40"/>
        <v>-1.4988707692641032E-3</v>
      </c>
      <c r="BJ126" s="23">
        <f t="shared" si="41"/>
        <v>-5.0348543308043267E-3</v>
      </c>
      <c r="BK126" s="23">
        <f t="shared" si="42"/>
        <v>-4.1531024397293273E-3</v>
      </c>
      <c r="BL126" s="23">
        <f t="shared" si="43"/>
        <v>-8.7121407159408085E-3</v>
      </c>
      <c r="BM126" s="23">
        <f t="shared" si="44"/>
        <v>-7.2922857536308482E-4</v>
      </c>
      <c r="BN126" s="23">
        <f t="shared" si="45"/>
        <v>-8.237419750398489E-4</v>
      </c>
      <c r="BO126" s="23">
        <f t="shared" si="46"/>
        <v>-2.824287941561197E-3</v>
      </c>
      <c r="BP126" s="23">
        <f t="shared" si="47"/>
        <v>-1.022643992410007E-3</v>
      </c>
      <c r="BQ126" s="23">
        <f t="shared" si="48"/>
        <v>-2.7953808117204089E-3</v>
      </c>
      <c r="BR126" s="23">
        <f t="shared" si="49"/>
        <v>-6.7564030658759404E-3</v>
      </c>
      <c r="BS126" s="23">
        <f t="shared" si="50"/>
        <v>-6.2738698977369261E-3</v>
      </c>
      <c r="BT126" s="23">
        <f t="shared" si="51"/>
        <v>-1.3194790621065421E-2</v>
      </c>
      <c r="BU126" s="23">
        <f t="shared" si="52"/>
        <v>-6.1920576720785511E-5</v>
      </c>
      <c r="BV126" s="23">
        <f t="shared" si="53"/>
        <v>-2.828865998646614E-4</v>
      </c>
      <c r="BW126" s="23">
        <f t="shared" si="54"/>
        <v>-8.6327591138180048E-4</v>
      </c>
      <c r="BX126" s="23">
        <f t="shared" si="55"/>
        <v>-2.9035772361309421E-2</v>
      </c>
      <c r="BY126" s="23">
        <f t="shared" si="56"/>
        <v>-4.4236541167678473E-2</v>
      </c>
      <c r="BZ126" s="23">
        <f t="shared" si="57"/>
        <v>-6.9291659968010066E-2</v>
      </c>
      <c r="CA126" s="23">
        <f t="shared" si="58"/>
        <v>-2.2340219475376476E-2</v>
      </c>
      <c r="CB126" s="23">
        <f t="shared" si="59"/>
        <v>-1.4107953819444434E-3</v>
      </c>
      <c r="CC126" s="23">
        <f t="shared" si="60"/>
        <v>-9.1406527777777727E-4</v>
      </c>
      <c r="CD126" s="23">
        <f t="shared" si="61"/>
        <v>-1.0839451388888889E-3</v>
      </c>
      <c r="CE126" s="23">
        <f t="shared" si="62"/>
        <v>-1.3862083333333338E-4</v>
      </c>
      <c r="CF126" s="23">
        <f t="shared" si="63"/>
        <v>0</v>
      </c>
      <c r="CG126" s="23">
        <f t="shared" si="64"/>
        <v>1.3004146360546049E-2</v>
      </c>
      <c r="CH126" s="23">
        <f t="shared" si="65"/>
        <v>2.7831918350038995E-2</v>
      </c>
      <c r="CI126" s="23">
        <f t="shared" si="66"/>
        <v>1.4188602772575637E-2</v>
      </c>
    </row>
    <row r="127" spans="1:87" x14ac:dyDescent="0.2">
      <c r="A127" s="20">
        <v>118</v>
      </c>
      <c r="B127" s="21">
        <v>42216</v>
      </c>
      <c r="C127" s="20">
        <v>204.04</v>
      </c>
      <c r="D127" s="20">
        <v>1154.1199999999999</v>
      </c>
      <c r="E127" s="20">
        <v>1932.691</v>
      </c>
      <c r="F127" s="20">
        <v>1623.1859999999999</v>
      </c>
      <c r="G127" s="20">
        <v>2030.414</v>
      </c>
      <c r="H127" s="20">
        <v>143.98699999999999</v>
      </c>
      <c r="I127" s="20">
        <v>367.45699999999999</v>
      </c>
      <c r="J127" s="20">
        <v>496.65</v>
      </c>
      <c r="K127" s="20">
        <v>107.32599999999999</v>
      </c>
      <c r="L127" s="20">
        <v>656.79899999999998</v>
      </c>
      <c r="M127" s="20">
        <v>813.48699999999997</v>
      </c>
      <c r="N127" s="20">
        <v>268.25700000000001</v>
      </c>
      <c r="O127" s="20">
        <v>295.78699999999998</v>
      </c>
      <c r="P127" s="20">
        <v>103.746</v>
      </c>
      <c r="Q127" s="20">
        <v>194.63499999999999</v>
      </c>
      <c r="R127" s="20">
        <v>257.64100000000002</v>
      </c>
      <c r="S127" s="20">
        <v>3546.56</v>
      </c>
      <c r="T127" s="20">
        <v>3600.69</v>
      </c>
      <c r="U127" s="20">
        <v>6696.28</v>
      </c>
      <c r="V127" s="20">
        <v>20585.240000000002</v>
      </c>
      <c r="W127" s="20">
        <v>0.19175</v>
      </c>
      <c r="X127" s="20">
        <v>-0.13919999999999999</v>
      </c>
      <c r="Y127" s="20">
        <v>0.57330000000000003</v>
      </c>
      <c r="Z127" s="20">
        <v>-2.29E-2</v>
      </c>
      <c r="AA127" s="20">
        <v>1</v>
      </c>
      <c r="AB127" s="20">
        <v>0.91039999999999999</v>
      </c>
      <c r="AC127" s="20">
        <v>0.6401</v>
      </c>
      <c r="AD127" s="20">
        <v>123.89</v>
      </c>
      <c r="AE127" s="21">
        <f t="shared" si="38"/>
        <v>42216</v>
      </c>
      <c r="AF127" s="22" cm="1">
        <f t="array" ref="AF127">IF(INDEX(calc_types,1,AF$7)="INDEX",C127/C126-1,IF(INDEX(calc_types,1,AF$7)="CASH", C126/1200,C126/C127-1))</f>
        <v>-9.8019035297269852E-6</v>
      </c>
      <c r="AG127" s="22" cm="1">
        <f t="array" ref="AG127">IF(INDEX(calc_types,1,AG$7)="INDEX",D127/D126-1,IF(INDEX(calc_types,1,AG$7)="CASH", D126/1200,D126/D127-1))</f>
        <v>5.2014702822655856E-4</v>
      </c>
      <c r="AH127" s="22" cm="1">
        <f t="array" ref="AH127">IF(INDEX(calc_types,1,AH$7)="INDEX",E127/E126-1,IF(INDEX(calc_types,1,AH$7)="CASH", E126/1200,E126/E127-1))</f>
        <v>3.6574701087634942E-3</v>
      </c>
      <c r="AI127" s="22" cm="1">
        <f t="array" ref="AI127">IF(INDEX(calc_types,1,AI$7)="INDEX",F127/F126-1,IF(INDEX(calc_types,1,AI$7)="CASH", F126/1200,F126/F127-1))</f>
        <v>6.1151748804388895E-4</v>
      </c>
      <c r="AJ127" s="22" cm="1">
        <f t="array" ref="AJ127">IF(INDEX(calc_types,1,AJ$7)="INDEX",G127/G126-1,IF(INDEX(calc_types,1,AJ$7)="CASH", G126/1200,G126/G127-1))</f>
        <v>3.0252582386911531E-3</v>
      </c>
      <c r="AK127" s="22" cm="1">
        <f t="array" ref="AK127">IF(INDEX(calc_types,1,AK$7)="INDEX",H127/H126-1,IF(INDEX(calc_types,1,AK$7)="CASH", H126/1200,H126/H127-1))</f>
        <v>-4.2346995445963209E-4</v>
      </c>
      <c r="AL127" s="22" cm="1">
        <f t="array" ref="AL127">IF(INDEX(calc_types,1,AL$7)="INDEX",I127/I126-1,IF(INDEX(calc_types,1,AL$7)="CASH", I126/1200,I126/I127-1))</f>
        <v>8.1648871748551954E-5</v>
      </c>
      <c r="AM127" s="22" cm="1">
        <f t="array" ref="AM127">IF(INDEX(calc_types,1,AM$7)="INDEX",J127/J126-1,IF(INDEX(calc_types,1,AM$7)="CASH", J126/1200,J126/J127-1))</f>
        <v>2.7458660582688754E-3</v>
      </c>
      <c r="AN127" s="22" cm="1">
        <f t="array" ref="AN127">IF(INDEX(calc_types,1,AN$7)="INDEX",K127/K126-1,IF(INDEX(calc_types,1,AN$7)="CASH", K126/1200,K126/K127-1))</f>
        <v>1.3978063758601778E-4</v>
      </c>
      <c r="AO127" s="22" cm="1">
        <f t="array" ref="AO127">IF(INDEX(calc_types,1,AO$7)="INDEX",L127/L126-1,IF(INDEX(calc_types,1,AO$7)="CASH", L126/1200,L126/L127-1))</f>
        <v>4.5239770785165945E-4</v>
      </c>
      <c r="AP127" s="22" cm="1">
        <f t="array" ref="AP127">IF(INDEX(calc_types,1,AP$7)="INDEX",M127/M126-1,IF(INDEX(calc_types,1,AP$7)="CASH", M126/1200,M126/M127-1))</f>
        <v>3.0950322882152825E-3</v>
      </c>
      <c r="AQ127" s="22" cm="1">
        <f t="array" ref="AQ127">IF(INDEX(calc_types,1,AQ$7)="INDEX",N127/N126-1,IF(INDEX(calc_types,1,AQ$7)="CASH", N126/1200,N126/N127-1))</f>
        <v>1.8262077619433104E-3</v>
      </c>
      <c r="AR127" s="22" cm="1">
        <f t="array" ref="AR127">IF(INDEX(calc_types,1,AR$7)="INDEX",O127/O126-1,IF(INDEX(calc_types,1,AR$7)="CASH", O126/1200,O126/O127-1))</f>
        <v>4.3087349499861816E-3</v>
      </c>
      <c r="AS127" s="22" cm="1">
        <f t="array" ref="AS127">IF(INDEX(calc_types,1,AS$7)="INDEX",P127/P126-1,IF(INDEX(calc_types,1,AS$7)="CASH", P126/1200,P126/P127-1))</f>
        <v>-6.7467928638209607E-5</v>
      </c>
      <c r="AT127" s="22" cm="1">
        <f t="array" ref="AT127">IF(INDEX(calc_types,1,AT$7)="INDEX",Q127/Q126-1,IF(INDEX(calc_types,1,AT$7)="CASH", Q126/1200,Q126/Q127-1))</f>
        <v>-7.1924335598994027E-5</v>
      </c>
      <c r="AU127" s="22" cm="1">
        <f t="array" ref="AU127">IF(INDEX(calc_types,1,AU$7)="INDEX",R127/R126-1,IF(INDEX(calc_types,1,AU$7)="CASH", R126/1200,R126/R127-1))</f>
        <v>3.3002531488302012E-4</v>
      </c>
      <c r="AV127" s="22" cm="1">
        <f t="array" ref="AV127">IF(INDEX(calc_types,1,AV$7)="INDEX",S127/S126-1,IF(INDEX(calc_types,1,AV$7)="CASH", S126/1200,S126/S127-1))</f>
        <v>2.0586931873773473E-2</v>
      </c>
      <c r="AW127" s="22" cm="1">
        <f t="array" ref="AW127">IF(INDEX(calc_types,1,AW$7)="INDEX",T127/T126-1,IF(INDEX(calc_types,1,AW$7)="CASH", T126/1200,T126/T127-1))</f>
        <v>5.1511257775311625E-2</v>
      </c>
      <c r="AX127" s="22" cm="1">
        <f t="array" ref="AX127">IF(INDEX(calc_types,1,AX$7)="INDEX",U127/U126-1,IF(INDEX(calc_types,1,AX$7)="CASH", U126/1200,U126/U127-1))</f>
        <v>2.6882462451962796E-2</v>
      </c>
      <c r="AY127" s="22" cm="1">
        <f t="array" ref="AY127">IF(INDEX(calc_types,1,AY$7)="INDEX",V127/V126-1,IF(INDEX(calc_types,1,AY$7)="CASH", V126/1200,V126/V127-1))</f>
        <v>1.727192446232495E-2</v>
      </c>
      <c r="AZ127" s="22" cm="1">
        <f t="array" ref="AZ127">IF(INDEX(calc_types,1,AZ$7)="INDEX",W127/W126-1,IF(INDEX(calc_types,1,AZ$7)="CASH", W126/1200,W126/W127-1))</f>
        <v>1.5541666666666666E-4</v>
      </c>
      <c r="BA127" s="22" cm="1">
        <f t="array" ref="BA127">IF(INDEX(calc_types,1,BA$7)="INDEX",X127/X126-1,IF(INDEX(calc_types,1,BA$7)="CASH", X126/1200,X126/X127-1))</f>
        <v>-1.4333333333333331E-4</v>
      </c>
      <c r="BB127" s="22" cm="1">
        <f t="array" ref="BB127">IF(INDEX(calc_types,1,BB$7)="INDEX",Y127/Y126-1,IF(INDEX(calc_types,1,BB$7)="CASH", Y126/1200,Y126/Y127-1))</f>
        <v>4.4224999999999993E-4</v>
      </c>
      <c r="BC127" s="22" cm="1">
        <f t="array" ref="BC127">IF(INDEX(calc_types,1,BC$7)="INDEX",Z127/Z126-1,IF(INDEX(calc_types,1,BC$7)="CASH", Z126/1200,Z126/Z127-1))</f>
        <v>-1.1666666666666668E-4</v>
      </c>
      <c r="BD127" s="22" cm="1">
        <f t="array" ref="BD127">IF(INDEX(calc_types,1,BD$7)="INDEX",AA127/AA126-1,IF(INDEX(calc_types,1,BD$7)="CASH", AA126/1200,AA126/AA127-1))</f>
        <v>0</v>
      </c>
      <c r="BE127" s="22" cm="1">
        <f t="array" ref="BE127">IF(INDEX(calc_types,1,BE$7)="INDEX",AB127/AB126-1,IF(INDEX(calc_types,1,BE$7)="CASH", AB126/1200,AB126/AB127-1))</f>
        <v>-1.3730228471001693E-2</v>
      </c>
      <c r="BF127" s="22" cm="1">
        <f t="array" ref="BF127">IF(INDEX(calc_types,1,BF$7)="INDEX",AC127/AC126-1,IF(INDEX(calc_types,1,BF$7)="CASH", AC126/1200,AC126/AC127-1))</f>
        <v>-5.311670051554418E-3</v>
      </c>
      <c r="BG127" s="22" cm="1">
        <f t="array" ref="BG127">IF(INDEX(calc_types,1,BG$7)="INDEX",AD127/AD126-1,IF(INDEX(calc_types,1,BG$7)="CASH", AD126/1200,AD126/AD127-1))</f>
        <v>-1.1219630317216844E-2</v>
      </c>
      <c r="BH127" s="23">
        <f t="shared" si="39"/>
        <v>-1.5446044891505714E-3</v>
      </c>
      <c r="BI127" s="23">
        <f t="shared" si="40"/>
        <v>-1.2319260566247756E-3</v>
      </c>
      <c r="BJ127" s="23">
        <f t="shared" si="41"/>
        <v>1.2496150321234874E-3</v>
      </c>
      <c r="BK127" s="23">
        <f t="shared" si="42"/>
        <v>-2.0384790251887211E-3</v>
      </c>
      <c r="BL127" s="23">
        <f t="shared" si="43"/>
        <v>-3.5457642686095294E-4</v>
      </c>
      <c r="BM127" s="23">
        <f t="shared" si="44"/>
        <v>-1.1665829834000233E-3</v>
      </c>
      <c r="BN127" s="23">
        <f t="shared" si="45"/>
        <v>-7.8291920586834871E-4</v>
      </c>
      <c r="BO127" s="23">
        <f t="shared" si="46"/>
        <v>1.4234882641771549E-3</v>
      </c>
      <c r="BP127" s="23">
        <f t="shared" si="47"/>
        <v>-1.2277745168950158E-3</v>
      </c>
      <c r="BQ127" s="23">
        <f t="shared" si="48"/>
        <v>-1.2353039048058998E-3</v>
      </c>
      <c r="BR127" s="23">
        <f t="shared" si="49"/>
        <v>9.3284564024981049E-4</v>
      </c>
      <c r="BS127" s="23">
        <f t="shared" si="50"/>
        <v>-9.5685805996337074E-4</v>
      </c>
      <c r="BT127" s="23">
        <f t="shared" si="51"/>
        <v>1.0176637706012081E-3</v>
      </c>
      <c r="BU127" s="23">
        <f t="shared" si="52"/>
        <v>-1.2938850535899513E-4</v>
      </c>
      <c r="BV127" s="23">
        <f t="shared" si="53"/>
        <v>-2.1098295372980931E-4</v>
      </c>
      <c r="BW127" s="23">
        <f t="shared" si="54"/>
        <v>-9.367340971900217E-6</v>
      </c>
      <c r="BX127" s="23">
        <f t="shared" si="55"/>
        <v>1.1404998701725587E-2</v>
      </c>
      <c r="BY127" s="23">
        <f t="shared" si="56"/>
        <v>4.8296566175514727E-2</v>
      </c>
      <c r="BZ127" s="23">
        <f t="shared" si="57"/>
        <v>2.39455372296658E-2</v>
      </c>
      <c r="CA127" s="23">
        <f t="shared" si="58"/>
        <v>1.0854362750958503E-2</v>
      </c>
      <c r="CB127" s="23">
        <f t="shared" si="59"/>
        <v>-1.4087120486111103E-3</v>
      </c>
      <c r="CC127" s="23">
        <f t="shared" si="60"/>
        <v>-9.0789861111111058E-4</v>
      </c>
      <c r="CD127" s="23">
        <f t="shared" si="61"/>
        <v>-1.099195138888889E-3</v>
      </c>
      <c r="CE127" s="23">
        <f t="shared" si="62"/>
        <v>-6.7120833333333377E-5</v>
      </c>
      <c r="CF127" s="23">
        <f t="shared" si="63"/>
        <v>0</v>
      </c>
      <c r="CG127" s="23">
        <f t="shared" si="64"/>
        <v>-1.3979228340548083E-2</v>
      </c>
      <c r="CH127" s="23">
        <f t="shared" si="65"/>
        <v>-4.4940441469371734E-3</v>
      </c>
      <c r="CI127" s="23">
        <f t="shared" si="66"/>
        <v>-1.0500415299743188E-2</v>
      </c>
    </row>
    <row r="128" spans="1:87" x14ac:dyDescent="0.2">
      <c r="A128" s="20">
        <v>119</v>
      </c>
      <c r="B128" s="21">
        <v>42247</v>
      </c>
      <c r="C128" s="20">
        <v>204.053</v>
      </c>
      <c r="D128" s="20">
        <v>1153.6300000000001</v>
      </c>
      <c r="E128" s="20">
        <v>1933.077</v>
      </c>
      <c r="F128" s="20">
        <v>1620.6120000000001</v>
      </c>
      <c r="G128" s="20">
        <v>2024.915</v>
      </c>
      <c r="H128" s="20">
        <v>143.97200000000001</v>
      </c>
      <c r="I128" s="20">
        <v>367.03300000000002</v>
      </c>
      <c r="J128" s="20">
        <v>495.274</v>
      </c>
      <c r="K128" s="20">
        <v>107.35899999999999</v>
      </c>
      <c r="L128" s="20">
        <v>658.03599999999994</v>
      </c>
      <c r="M128" s="20">
        <v>816.55399999999997</v>
      </c>
      <c r="N128" s="20">
        <v>268.16000000000003</v>
      </c>
      <c r="O128" s="20">
        <v>295.13400000000001</v>
      </c>
      <c r="P128" s="20">
        <v>103.75</v>
      </c>
      <c r="Q128" s="20">
        <v>194.65199999999999</v>
      </c>
      <c r="R128" s="20">
        <v>257.84500000000003</v>
      </c>
      <c r="S128" s="20">
        <v>3330.19</v>
      </c>
      <c r="T128" s="20">
        <v>3269.63</v>
      </c>
      <c r="U128" s="20">
        <v>6247.94</v>
      </c>
      <c r="V128" s="20">
        <v>18890.48</v>
      </c>
      <c r="W128" s="20">
        <v>0.19855</v>
      </c>
      <c r="X128" s="20">
        <v>-0.19450000000000001</v>
      </c>
      <c r="Y128" s="20">
        <v>0.52429999999999999</v>
      </c>
      <c r="Z128" s="20">
        <v>-0.29139999999999999</v>
      </c>
      <c r="AA128" s="20">
        <v>1</v>
      </c>
      <c r="AB128" s="20">
        <v>0.89200000000000002</v>
      </c>
      <c r="AC128" s="20">
        <v>0.65169999999999995</v>
      </c>
      <c r="AD128" s="20">
        <v>121.23</v>
      </c>
      <c r="AE128" s="21">
        <f t="shared" si="38"/>
        <v>42247</v>
      </c>
      <c r="AF128" s="22" cm="1">
        <f t="array" ref="AF128">IF(INDEX(calc_types,1,AF$7)="INDEX",C128/C127-1,IF(INDEX(calc_types,1,AF$7)="CASH", C127/1200,C127/C128-1))</f>
        <v>6.3712997451448317E-5</v>
      </c>
      <c r="AG128" s="22" cm="1">
        <f t="array" ref="AG128">IF(INDEX(calc_types,1,AG$7)="INDEX",D128/D127-1,IF(INDEX(calc_types,1,AG$7)="CASH", D127/1200,D127/D128-1))</f>
        <v>-4.245659030255311E-4</v>
      </c>
      <c r="AH128" s="22" cm="1">
        <f t="array" ref="AH128">IF(INDEX(calc_types,1,AH$7)="INDEX",E128/E127-1,IF(INDEX(calc_types,1,AH$7)="CASH", E127/1200,E127/E128-1))</f>
        <v>1.9972152816971622E-4</v>
      </c>
      <c r="AI128" s="22" cm="1">
        <f t="array" ref="AI128">IF(INDEX(calc_types,1,AI$7)="INDEX",F128/F127-1,IF(INDEX(calc_types,1,AI$7)="CASH", F127/1200,F127/F128-1))</f>
        <v>-1.5857702074807412E-3</v>
      </c>
      <c r="AJ128" s="22" cm="1">
        <f t="array" ref="AJ128">IF(INDEX(calc_types,1,AJ$7)="INDEX",G128/G127-1,IF(INDEX(calc_types,1,AJ$7)="CASH", G127/1200,G127/G128-1))</f>
        <v>-2.7083146589809148E-3</v>
      </c>
      <c r="AK128" s="22" cm="1">
        <f t="array" ref="AK128">IF(INDEX(calc_types,1,AK$7)="INDEX",H128/H127-1,IF(INDEX(calc_types,1,AK$7)="CASH", H127/1200,H127/H128-1))</f>
        <v>-1.0417607145074559E-4</v>
      </c>
      <c r="AL128" s="22" cm="1">
        <f t="array" ref="AL128">IF(INDEX(calc_types,1,AL$7)="INDEX",I128/I127-1,IF(INDEX(calc_types,1,AL$7)="CASH", I127/1200,I127/I128-1))</f>
        <v>-1.1538765079994739E-3</v>
      </c>
      <c r="AM128" s="22" cm="1">
        <f t="array" ref="AM128">IF(INDEX(calc_types,1,AM$7)="INDEX",J128/J127-1,IF(INDEX(calc_types,1,AM$7)="CASH", J127/1200,J127/J128-1))</f>
        <v>-2.7705627705627567E-3</v>
      </c>
      <c r="AN128" s="22" cm="1">
        <f t="array" ref="AN128">IF(INDEX(calc_types,1,AN$7)="INDEX",K128/K127-1,IF(INDEX(calc_types,1,AN$7)="CASH", K127/1200,K127/K128-1))</f>
        <v>3.0747442371836797E-4</v>
      </c>
      <c r="AO128" s="22" cm="1">
        <f t="array" ref="AO128">IF(INDEX(calc_types,1,AO$7)="INDEX",L128/L127-1,IF(INDEX(calc_types,1,AO$7)="CASH", L127/1200,L127/L128-1))</f>
        <v>1.883376801730785E-3</v>
      </c>
      <c r="AP128" s="22" cm="1">
        <f t="array" ref="AP128">IF(INDEX(calc_types,1,AP$7)="INDEX",M128/M127-1,IF(INDEX(calc_types,1,AP$7)="CASH", M127/1200,M127/M128-1))</f>
        <v>3.7701893207882087E-3</v>
      </c>
      <c r="AQ128" s="22" cm="1">
        <f t="array" ref="AQ128">IF(INDEX(calc_types,1,AQ$7)="INDEX",N128/N127-1,IF(INDEX(calc_types,1,AQ$7)="CASH", N127/1200,N127/N128-1))</f>
        <v>-3.6159354648701569E-4</v>
      </c>
      <c r="AR128" s="22" cm="1">
        <f t="array" ref="AR128">IF(INDEX(calc_types,1,AR$7)="INDEX",O128/O127-1,IF(INDEX(calc_types,1,AR$7)="CASH", O127/1200,O127/O128-1))</f>
        <v>-2.2076697082696883E-3</v>
      </c>
      <c r="AS128" s="22" cm="1">
        <f t="array" ref="AS128">IF(INDEX(calc_types,1,AS$7)="INDEX",P128/P127-1,IF(INDEX(calc_types,1,AS$7)="CASH", P127/1200,P127/P128-1))</f>
        <v>3.8555703352427528E-5</v>
      </c>
      <c r="AT128" s="22" cm="1">
        <f t="array" ref="AT128">IF(INDEX(calc_types,1,AT$7)="INDEX",Q128/Q127-1,IF(INDEX(calc_types,1,AT$7)="CASH", Q127/1200,Q127/Q128-1))</f>
        <v>8.7342975312765248E-5</v>
      </c>
      <c r="AU128" s="22" cm="1">
        <f t="array" ref="AU128">IF(INDEX(calc_types,1,AU$7)="INDEX",R128/R127-1,IF(INDEX(calc_types,1,AU$7)="CASH", R127/1200,R127/R128-1))</f>
        <v>7.9179944185914231E-4</v>
      </c>
      <c r="AV128" s="22" cm="1">
        <f t="array" ref="AV128">IF(INDEX(calc_types,1,AV$7)="INDEX",S128/S127-1,IF(INDEX(calc_types,1,AV$7)="CASH", S127/1200,S127/S128-1))</f>
        <v>-6.1008413786880822E-2</v>
      </c>
      <c r="AW128" s="22" cm="1">
        <f t="array" ref="AW128">IF(INDEX(calc_types,1,AW$7)="INDEX",T128/T127-1,IF(INDEX(calc_types,1,AW$7)="CASH", T127/1200,T127/T128-1))</f>
        <v>-9.194348860912771E-2</v>
      </c>
      <c r="AX128" s="22" cm="1">
        <f t="array" ref="AX128">IF(INDEX(calc_types,1,AX$7)="INDEX",U128/U127-1,IF(INDEX(calc_types,1,AX$7)="CASH", U127/1200,U127/U128-1))</f>
        <v>-6.6953592143697671E-2</v>
      </c>
      <c r="AY128" s="22" cm="1">
        <f t="array" ref="AY128">IF(INDEX(calc_types,1,AY$7)="INDEX",V128/V127-1,IF(INDEX(calc_types,1,AY$7)="CASH", V127/1200,V127/V128-1))</f>
        <v>-8.2328891963368012E-2</v>
      </c>
      <c r="AZ128" s="22" cm="1">
        <f t="array" ref="AZ128">IF(INDEX(calc_types,1,AZ$7)="INDEX",W128/W127-1,IF(INDEX(calc_types,1,AZ$7)="CASH", W127/1200,W127/W128-1))</f>
        <v>1.5979166666666667E-4</v>
      </c>
      <c r="BA128" s="22" cm="1">
        <f t="array" ref="BA128">IF(INDEX(calc_types,1,BA$7)="INDEX",X128/X127-1,IF(INDEX(calc_types,1,BA$7)="CASH", X127/1200,X127/X128-1))</f>
        <v>-1.1599999999999999E-4</v>
      </c>
      <c r="BB128" s="22" cm="1">
        <f t="array" ref="BB128">IF(INDEX(calc_types,1,BB$7)="INDEX",Y128/Y127-1,IF(INDEX(calc_types,1,BB$7)="CASH", Y127/1200,Y127/Y128-1))</f>
        <v>4.7775000000000004E-4</v>
      </c>
      <c r="BC128" s="22" cm="1">
        <f t="array" ref="BC128">IF(INDEX(calc_types,1,BC$7)="INDEX",Z128/Z127-1,IF(INDEX(calc_types,1,BC$7)="CASH", Z127/1200,Z127/Z128-1))</f>
        <v>-1.9083333333333334E-5</v>
      </c>
      <c r="BD128" s="22" cm="1">
        <f t="array" ref="BD128">IF(INDEX(calc_types,1,BD$7)="INDEX",AA128/AA127-1,IF(INDEX(calc_types,1,BD$7)="CASH", AA127/1200,AA127/AA128-1))</f>
        <v>0</v>
      </c>
      <c r="BE128" s="22" cm="1">
        <f t="array" ref="BE128">IF(INDEX(calc_types,1,BE$7)="INDEX",AB128/AB127-1,IF(INDEX(calc_types,1,BE$7)="CASH", AB127/1200,AB127/AB128-1))</f>
        <v>2.0627802690582842E-2</v>
      </c>
      <c r="BF128" s="22" cm="1">
        <f t="array" ref="BF128">IF(INDEX(calc_types,1,BF$7)="INDEX",AC128/AC127-1,IF(INDEX(calc_types,1,BF$7)="CASH", AC127/1200,AC127/AC128-1))</f>
        <v>-1.7799601043424818E-2</v>
      </c>
      <c r="BG128" s="22" cm="1">
        <f t="array" ref="BG128">IF(INDEX(calc_types,1,BG$7)="INDEX",AD128/AD127-1,IF(INDEX(calc_types,1,BG$7)="CASH", AD127/1200,AD127/AD128-1))</f>
        <v>2.1941763589870433E-2</v>
      </c>
      <c r="BH128" s="23">
        <f t="shared" si="39"/>
        <v>-1.4710895881693961E-3</v>
      </c>
      <c r="BI128" s="23">
        <f t="shared" si="40"/>
        <v>-2.1766389878768652E-3</v>
      </c>
      <c r="BJ128" s="23">
        <f t="shared" si="41"/>
        <v>-2.2081335484702906E-3</v>
      </c>
      <c r="BK128" s="23">
        <f t="shared" si="42"/>
        <v>-4.2357667207133512E-3</v>
      </c>
      <c r="BL128" s="23">
        <f t="shared" si="43"/>
        <v>-6.0881493245330213E-3</v>
      </c>
      <c r="BM128" s="23">
        <f t="shared" si="44"/>
        <v>-8.4728910039113679E-4</v>
      </c>
      <c r="BN128" s="23">
        <f t="shared" si="45"/>
        <v>-2.0184445856163747E-3</v>
      </c>
      <c r="BO128" s="23">
        <f t="shared" si="46"/>
        <v>-4.0929405646544775E-3</v>
      </c>
      <c r="BP128" s="23">
        <f t="shared" si="47"/>
        <v>-1.0600807307626656E-3</v>
      </c>
      <c r="BQ128" s="23">
        <f t="shared" si="48"/>
        <v>1.956751890732258E-4</v>
      </c>
      <c r="BR128" s="23">
        <f t="shared" si="49"/>
        <v>1.6080026728227366E-3</v>
      </c>
      <c r="BS128" s="23">
        <f t="shared" si="50"/>
        <v>-3.1446593683936968E-3</v>
      </c>
      <c r="BT128" s="23">
        <f t="shared" si="51"/>
        <v>-5.4987408876546618E-3</v>
      </c>
      <c r="BU128" s="23">
        <f t="shared" si="52"/>
        <v>-2.3364873368357983E-5</v>
      </c>
      <c r="BV128" s="23">
        <f t="shared" si="53"/>
        <v>-5.1715642818050039E-5</v>
      </c>
      <c r="BW128" s="23">
        <f t="shared" si="54"/>
        <v>4.5240678600422197E-4</v>
      </c>
      <c r="BX128" s="23">
        <f t="shared" si="55"/>
        <v>-7.0190346958928701E-2</v>
      </c>
      <c r="BY128" s="23">
        <f t="shared" si="56"/>
        <v>-9.5158180208924609E-2</v>
      </c>
      <c r="BZ128" s="23">
        <f t="shared" si="57"/>
        <v>-6.9890517365994664E-2</v>
      </c>
      <c r="CA128" s="23">
        <f t="shared" si="58"/>
        <v>-8.8746453674734452E-2</v>
      </c>
      <c r="CB128" s="23">
        <f t="shared" si="59"/>
        <v>-1.4043370486111102E-3</v>
      </c>
      <c r="CC128" s="23">
        <f t="shared" si="60"/>
        <v>-8.8056527777777727E-4</v>
      </c>
      <c r="CD128" s="23">
        <f t="shared" si="61"/>
        <v>-1.0636951388888888E-3</v>
      </c>
      <c r="CE128" s="23">
        <f t="shared" si="62"/>
        <v>3.0462499999999968E-5</v>
      </c>
      <c r="CF128" s="23">
        <f t="shared" si="63"/>
        <v>0</v>
      </c>
      <c r="CG128" s="23">
        <f t="shared" si="64"/>
        <v>2.0378802821036452E-2</v>
      </c>
      <c r="CH128" s="23">
        <f t="shared" si="65"/>
        <v>-1.6981975138807573E-2</v>
      </c>
      <c r="CI128" s="23">
        <f t="shared" si="66"/>
        <v>2.266097860734409E-2</v>
      </c>
    </row>
    <row r="129" spans="1:87" x14ac:dyDescent="0.2">
      <c r="A129" s="20">
        <v>120</v>
      </c>
      <c r="B129" s="21">
        <v>42277</v>
      </c>
      <c r="C129" s="20">
        <v>204.19300000000001</v>
      </c>
      <c r="D129" s="20">
        <v>1157.1199999999999</v>
      </c>
      <c r="E129" s="20">
        <v>1949.298</v>
      </c>
      <c r="F129" s="20">
        <v>1625.098</v>
      </c>
      <c r="G129" s="20">
        <v>2035.1759999999999</v>
      </c>
      <c r="H129" s="20">
        <v>143.95699999999999</v>
      </c>
      <c r="I129" s="20">
        <v>367.31299999999999</v>
      </c>
      <c r="J129" s="20">
        <v>497.11700000000002</v>
      </c>
      <c r="K129" s="20">
        <v>107.40300000000001</v>
      </c>
      <c r="L129" s="20">
        <v>659.77300000000002</v>
      </c>
      <c r="M129" s="20">
        <v>822.73099999999999</v>
      </c>
      <c r="N129" s="20">
        <v>268.05200000000002</v>
      </c>
      <c r="O129" s="20">
        <v>293.13200000000001</v>
      </c>
      <c r="P129" s="20">
        <v>103.747</v>
      </c>
      <c r="Q129" s="20">
        <v>194.62899999999999</v>
      </c>
      <c r="R129" s="20">
        <v>257.89600000000002</v>
      </c>
      <c r="S129" s="20">
        <v>3246.09</v>
      </c>
      <c r="T129" s="20">
        <v>3100.67</v>
      </c>
      <c r="U129" s="20">
        <v>6061.61</v>
      </c>
      <c r="V129" s="20">
        <v>17388.150000000001</v>
      </c>
      <c r="W129" s="20">
        <v>0.193</v>
      </c>
      <c r="X129" s="20">
        <v>-0.2112</v>
      </c>
      <c r="Y129" s="20">
        <v>0.49669999999999997</v>
      </c>
      <c r="Z129" s="20">
        <v>-0.10249999999999999</v>
      </c>
      <c r="AA129" s="20">
        <v>1</v>
      </c>
      <c r="AB129" s="20">
        <v>0.89470000000000005</v>
      </c>
      <c r="AC129" s="20">
        <v>0.66100000000000003</v>
      </c>
      <c r="AD129" s="20">
        <v>119.88</v>
      </c>
      <c r="AE129" s="21">
        <f t="shared" si="38"/>
        <v>42277</v>
      </c>
      <c r="AF129" s="22" cm="1">
        <f t="array" ref="AF129">IF(INDEX(calc_types,1,AF$7)="INDEX",C129/C128-1,IF(INDEX(calc_types,1,AF$7)="CASH", C128/1200,C128/C129-1))</f>
        <v>6.8609625930515783E-4</v>
      </c>
      <c r="AG129" s="22" cm="1">
        <f t="array" ref="AG129">IF(INDEX(calc_types,1,AG$7)="INDEX",D129/D128-1,IF(INDEX(calc_types,1,AG$7)="CASH", D128/1200,D128/D129-1))</f>
        <v>3.025233393722182E-3</v>
      </c>
      <c r="AH129" s="22" cm="1">
        <f t="array" ref="AH129">IF(INDEX(calc_types,1,AH$7)="INDEX",E129/E128-1,IF(INDEX(calc_types,1,AH$7)="CASH", E128/1200,E128/E129-1))</f>
        <v>8.3912849824399061E-3</v>
      </c>
      <c r="AI129" s="22" cm="1">
        <f t="array" ref="AI129">IF(INDEX(calc_types,1,AI$7)="INDEX",F129/F128-1,IF(INDEX(calc_types,1,AI$7)="CASH", F128/1200,F128/F129-1))</f>
        <v>2.7680900795501451E-3</v>
      </c>
      <c r="AJ129" s="22" cm="1">
        <f t="array" ref="AJ129">IF(INDEX(calc_types,1,AJ$7)="INDEX",G129/G128-1,IF(INDEX(calc_types,1,AJ$7)="CASH", G128/1200,G128/G129-1))</f>
        <v>5.067373198381242E-3</v>
      </c>
      <c r="AK129" s="22" cm="1">
        <f t="array" ref="AK129">IF(INDEX(calc_types,1,AK$7)="INDEX",H129/H128-1,IF(INDEX(calc_types,1,AK$7)="CASH", H128/1200,H128/H129-1))</f>
        <v>-1.0418692523561646E-4</v>
      </c>
      <c r="AL129" s="22" cm="1">
        <f t="array" ref="AL129">IF(INDEX(calc_types,1,AL$7)="INDEX",I129/I128-1,IF(INDEX(calc_types,1,AL$7)="CASH", I128/1200,I128/I129-1))</f>
        <v>7.6287418297527054E-4</v>
      </c>
      <c r="AM129" s="22" cm="1">
        <f t="array" ref="AM129">IF(INDEX(calc_types,1,AM$7)="INDEX",J129/J128-1,IF(INDEX(calc_types,1,AM$7)="CASH", J128/1200,J128/J129-1))</f>
        <v>3.7211725226844461E-3</v>
      </c>
      <c r="AN129" s="22" cm="1">
        <f t="array" ref="AN129">IF(INDEX(calc_types,1,AN$7)="INDEX",K129/K128-1,IF(INDEX(calc_types,1,AN$7)="CASH", K128/1200,K128/K129-1))</f>
        <v>4.0983988300946628E-4</v>
      </c>
      <c r="AO129" s="22" cm="1">
        <f t="array" ref="AO129">IF(INDEX(calc_types,1,AO$7)="INDEX",L129/L128-1,IF(INDEX(calc_types,1,AO$7)="CASH", L128/1200,L128/L129-1))</f>
        <v>2.6396732093685316E-3</v>
      </c>
      <c r="AP129" s="22" cm="1">
        <f t="array" ref="AP129">IF(INDEX(calc_types,1,AP$7)="INDEX",M129/M128-1,IF(INDEX(calc_types,1,AP$7)="CASH", M128/1200,M128/M129-1))</f>
        <v>7.5647170915824624E-3</v>
      </c>
      <c r="AQ129" s="22" cm="1">
        <f t="array" ref="AQ129">IF(INDEX(calc_types,1,AQ$7)="INDEX",N129/N128-1,IF(INDEX(calc_types,1,AQ$7)="CASH", N128/1200,N128/N129-1))</f>
        <v>-4.0274463007161643E-4</v>
      </c>
      <c r="AR129" s="22" cm="1">
        <f t="array" ref="AR129">IF(INDEX(calc_types,1,AR$7)="INDEX",O129/O128-1,IF(INDEX(calc_types,1,AR$7)="CASH", O128/1200,O128/O129-1))</f>
        <v>-6.7833594231773153E-3</v>
      </c>
      <c r="AS129" s="22" cm="1">
        <f t="array" ref="AS129">IF(INDEX(calc_types,1,AS$7)="INDEX",P129/P128-1,IF(INDEX(calc_types,1,AS$7)="CASH", P128/1200,P128/P129-1))</f>
        <v>-2.8915662650619289E-5</v>
      </c>
      <c r="AT129" s="22" cm="1">
        <f t="array" ref="AT129">IF(INDEX(calc_types,1,AT$7)="INDEX",Q129/Q128-1,IF(INDEX(calc_types,1,AT$7)="CASH", Q128/1200,Q128/Q129-1))</f>
        <v>-1.1815958736616228E-4</v>
      </c>
      <c r="AU129" s="22" cm="1">
        <f t="array" ref="AU129">IF(INDEX(calc_types,1,AU$7)="INDEX",R129/R128-1,IF(INDEX(calc_types,1,AU$7)="CASH", R128/1200,R128/R129-1))</f>
        <v>1.9779324788138375E-4</v>
      </c>
      <c r="AV129" s="22" cm="1">
        <f t="array" ref="AV129">IF(INDEX(calc_types,1,AV$7)="INDEX",S129/S128-1,IF(INDEX(calc_types,1,AV$7)="CASH", S128/1200,S128/S129-1))</f>
        <v>-2.5253814346929082E-2</v>
      </c>
      <c r="AW129" s="22" cm="1">
        <f t="array" ref="AW129">IF(INDEX(calc_types,1,AW$7)="INDEX",T129/T128-1,IF(INDEX(calc_types,1,AW$7)="CASH", T128/1200,T128/T129-1))</f>
        <v>-5.1675571853695978E-2</v>
      </c>
      <c r="AX129" s="22" cm="1">
        <f t="array" ref="AX129">IF(INDEX(calc_types,1,AX$7)="INDEX",U129/U128-1,IF(INDEX(calc_types,1,AX$7)="CASH", U128/1200,U128/U129-1))</f>
        <v>-2.9822629538695966E-2</v>
      </c>
      <c r="AY129" s="22" cm="1">
        <f t="array" ref="AY129">IF(INDEX(calc_types,1,AY$7)="INDEX",V129/V128-1,IF(INDEX(calc_types,1,AY$7)="CASH", V128/1200,V128/V129-1))</f>
        <v>-7.9528418547331725E-2</v>
      </c>
      <c r="AZ129" s="22" cm="1">
        <f t="array" ref="AZ129">IF(INDEX(calc_types,1,AZ$7)="INDEX",W129/W128-1,IF(INDEX(calc_types,1,AZ$7)="CASH", W128/1200,W128/W129-1))</f>
        <v>1.6545833333333335E-4</v>
      </c>
      <c r="BA129" s="22" cm="1">
        <f t="array" ref="BA129">IF(INDEX(calc_types,1,BA$7)="INDEX",X129/X128-1,IF(INDEX(calc_types,1,BA$7)="CASH", X128/1200,X128/X129-1))</f>
        <v>-1.6208333333333333E-4</v>
      </c>
      <c r="BB129" s="22" cm="1">
        <f t="array" ref="BB129">IF(INDEX(calc_types,1,BB$7)="INDEX",Y129/Y128-1,IF(INDEX(calc_types,1,BB$7)="CASH", Y128/1200,Y128/Y129-1))</f>
        <v>4.3691666666666667E-4</v>
      </c>
      <c r="BC129" s="22" cm="1">
        <f t="array" ref="BC129">IF(INDEX(calc_types,1,BC$7)="INDEX",Z129/Z128-1,IF(INDEX(calc_types,1,BC$7)="CASH", Z128/1200,Z128/Z129-1))</f>
        <v>-2.4283333333333332E-4</v>
      </c>
      <c r="BD129" s="22" cm="1">
        <f t="array" ref="BD129">IF(INDEX(calc_types,1,BD$7)="INDEX",AA129/AA128-1,IF(INDEX(calc_types,1,BD$7)="CASH", AA128/1200,AA128/AA129-1))</f>
        <v>0</v>
      </c>
      <c r="BE129" s="22" cm="1">
        <f t="array" ref="BE129">IF(INDEX(calc_types,1,BE$7)="INDEX",AB129/AB128-1,IF(INDEX(calc_types,1,BE$7)="CASH", AB128/1200,AB128/AB129-1))</f>
        <v>-3.017771319995588E-3</v>
      </c>
      <c r="BF129" s="22" cm="1">
        <f t="array" ref="BF129">IF(INDEX(calc_types,1,BF$7)="INDEX",AC129/AC128-1,IF(INDEX(calc_types,1,BF$7)="CASH", AC128/1200,AC128/AC129-1))</f>
        <v>-1.4069591527988035E-2</v>
      </c>
      <c r="BG129" s="22" cm="1">
        <f t="array" ref="BG129">IF(INDEX(calc_types,1,BG$7)="INDEX",AD129/AD128-1,IF(INDEX(calc_types,1,BG$7)="CASH", AD128/1200,AD128/AD129-1))</f>
        <v>1.1261261261261257E-2</v>
      </c>
      <c r="BH129" s="23">
        <f t="shared" si="39"/>
        <v>-8.4870632631568656E-4</v>
      </c>
      <c r="BI129" s="23">
        <f t="shared" si="40"/>
        <v>1.2731603088708479E-3</v>
      </c>
      <c r="BJ129" s="23">
        <f t="shared" si="41"/>
        <v>5.9834299057998988E-3</v>
      </c>
      <c r="BK129" s="23">
        <f t="shared" si="42"/>
        <v>1.1809356631753507E-4</v>
      </c>
      <c r="BL129" s="23">
        <f t="shared" si="43"/>
        <v>1.687538532829136E-3</v>
      </c>
      <c r="BM129" s="23">
        <f t="shared" si="44"/>
        <v>-8.4729995417600766E-4</v>
      </c>
      <c r="BN129" s="23">
        <f t="shared" si="45"/>
        <v>-1.0169389464163012E-4</v>
      </c>
      <c r="BO129" s="23">
        <f t="shared" si="46"/>
        <v>2.3987947285927253E-3</v>
      </c>
      <c r="BP129" s="23">
        <f t="shared" si="47"/>
        <v>-9.5771527147156727E-4</v>
      </c>
      <c r="BQ129" s="23">
        <f t="shared" si="48"/>
        <v>9.5197159671097232E-4</v>
      </c>
      <c r="BR129" s="23">
        <f t="shared" si="49"/>
        <v>5.4025304436169904E-3</v>
      </c>
      <c r="BS129" s="23">
        <f t="shared" si="50"/>
        <v>-3.1858104519782975E-3</v>
      </c>
      <c r="BT129" s="23">
        <f t="shared" si="51"/>
        <v>-1.0074430602562289E-2</v>
      </c>
      <c r="BU129" s="23">
        <f t="shared" si="52"/>
        <v>-9.0836239371404801E-5</v>
      </c>
      <c r="BV129" s="23">
        <f t="shared" si="53"/>
        <v>-2.5721820549697754E-4</v>
      </c>
      <c r="BW129" s="23">
        <f t="shared" si="54"/>
        <v>-1.4159940797353658E-4</v>
      </c>
      <c r="BX129" s="23">
        <f t="shared" si="55"/>
        <v>-3.4435747518976968E-2</v>
      </c>
      <c r="BY129" s="23">
        <f t="shared" si="56"/>
        <v>-5.4890263453492877E-2</v>
      </c>
      <c r="BZ129" s="23">
        <f t="shared" si="57"/>
        <v>-3.2759554760992966E-2</v>
      </c>
      <c r="CA129" s="23">
        <f t="shared" si="58"/>
        <v>-8.5945980258698165E-2</v>
      </c>
      <c r="CB129" s="23">
        <f t="shared" si="59"/>
        <v>-1.3986703819444434E-3</v>
      </c>
      <c r="CC129" s="23">
        <f t="shared" si="60"/>
        <v>-9.2664861111111058E-4</v>
      </c>
      <c r="CD129" s="23">
        <f t="shared" si="61"/>
        <v>-1.1045284722222223E-3</v>
      </c>
      <c r="CE129" s="23">
        <f t="shared" si="62"/>
        <v>-1.932875E-4</v>
      </c>
      <c r="CF129" s="23">
        <f t="shared" si="63"/>
        <v>0</v>
      </c>
      <c r="CG129" s="23">
        <f t="shared" si="64"/>
        <v>-3.2667711895419775E-3</v>
      </c>
      <c r="CH129" s="23">
        <f t="shared" si="65"/>
        <v>-1.325196562337079E-2</v>
      </c>
      <c r="CI129" s="23">
        <f t="shared" si="66"/>
        <v>1.1980476278734914E-2</v>
      </c>
    </row>
    <row r="130" spans="1:87" x14ac:dyDescent="0.2">
      <c r="A130" s="20">
        <v>121</v>
      </c>
      <c r="B130" s="21">
        <v>42308</v>
      </c>
      <c r="C130" s="20">
        <v>204.16900000000001</v>
      </c>
      <c r="D130" s="20">
        <v>1155.989</v>
      </c>
      <c r="E130" s="20">
        <v>1941.6579999999999</v>
      </c>
      <c r="F130" s="20">
        <v>1628.251</v>
      </c>
      <c r="G130" s="20">
        <v>2038.6130000000001</v>
      </c>
      <c r="H130" s="20">
        <v>143.94999999999999</v>
      </c>
      <c r="I130" s="20">
        <v>367.63600000000002</v>
      </c>
      <c r="J130" s="20">
        <v>498.34300000000002</v>
      </c>
      <c r="K130" s="20">
        <v>107.42700000000001</v>
      </c>
      <c r="L130" s="20">
        <v>659.45899999999995</v>
      </c>
      <c r="M130" s="20">
        <v>821.18499999999995</v>
      </c>
      <c r="N130" s="20">
        <v>268.72199999999998</v>
      </c>
      <c r="O130" s="20">
        <v>294.66000000000003</v>
      </c>
      <c r="P130" s="20">
        <v>103.748</v>
      </c>
      <c r="Q130" s="20">
        <v>194.64699999999999</v>
      </c>
      <c r="R130" s="20">
        <v>258.09199999999998</v>
      </c>
      <c r="S130" s="20">
        <v>3518.58</v>
      </c>
      <c r="T130" s="20">
        <v>3418.23</v>
      </c>
      <c r="U130" s="20">
        <v>6361.09</v>
      </c>
      <c r="V130" s="20">
        <v>19083.099999999999</v>
      </c>
      <c r="W130" s="20">
        <v>0.192</v>
      </c>
      <c r="X130" s="20">
        <v>-0.1119</v>
      </c>
      <c r="Y130" s="20">
        <v>0.55610000000000004</v>
      </c>
      <c r="Z130" s="20">
        <v>2.1499999999999998E-2</v>
      </c>
      <c r="AA130" s="20">
        <v>1</v>
      </c>
      <c r="AB130" s="20">
        <v>0.90859999999999996</v>
      </c>
      <c r="AC130" s="20">
        <v>0.64810000000000001</v>
      </c>
      <c r="AD130" s="20">
        <v>120.62</v>
      </c>
      <c r="AE130" s="21">
        <f t="shared" si="38"/>
        <v>42308</v>
      </c>
      <c r="AF130" s="22" cm="1">
        <f t="array" ref="AF130">IF(INDEX(calc_types,1,AF$7)="INDEX",C130/C129-1,IF(INDEX(calc_types,1,AF$7)="CASH", C129/1200,C129/C130-1))</f>
        <v>-1.1753586068086186E-4</v>
      </c>
      <c r="AG130" s="22" cm="1">
        <f t="array" ref="AG130">IF(INDEX(calc_types,1,AG$7)="INDEX",D130/D129-1,IF(INDEX(calc_types,1,AG$7)="CASH", D129/1200,D129/D130-1))</f>
        <v>-9.7742671460165909E-4</v>
      </c>
      <c r="AH130" s="22" cm="1">
        <f t="array" ref="AH130">IF(INDEX(calc_types,1,AH$7)="INDEX",E130/E129-1,IF(INDEX(calc_types,1,AH$7)="CASH", E129/1200,E129/E130-1))</f>
        <v>-3.9193596874362857E-3</v>
      </c>
      <c r="AI130" s="22" cm="1">
        <f t="array" ref="AI130">IF(INDEX(calc_types,1,AI$7)="INDEX",F130/F129-1,IF(INDEX(calc_types,1,AI$7)="CASH", F129/1200,F129/F130-1))</f>
        <v>1.940190683884957E-3</v>
      </c>
      <c r="AJ130" s="22" cm="1">
        <f t="array" ref="AJ130">IF(INDEX(calc_types,1,AJ$7)="INDEX",G130/G129-1,IF(INDEX(calc_types,1,AJ$7)="CASH", G129/1200,G129/G130-1))</f>
        <v>1.6887974307873144E-3</v>
      </c>
      <c r="AK130" s="22" cm="1">
        <f t="array" ref="AK130">IF(INDEX(calc_types,1,AK$7)="INDEX",H130/H129-1,IF(INDEX(calc_types,1,AK$7)="CASH", H129/1200,H129/H130-1))</f>
        <v>-4.8625631264953562E-5</v>
      </c>
      <c r="AL130" s="22" cm="1">
        <f t="array" ref="AL130">IF(INDEX(calc_types,1,AL$7)="INDEX",I130/I129-1,IF(INDEX(calc_types,1,AL$7)="CASH", I129/1200,I129/I130-1))</f>
        <v>8.7935902078073447E-4</v>
      </c>
      <c r="AM130" s="22" cm="1">
        <f t="array" ref="AM130">IF(INDEX(calc_types,1,AM$7)="INDEX",J130/J129-1,IF(INDEX(calc_types,1,AM$7)="CASH", J129/1200,J129/J130-1))</f>
        <v>2.4662202258221022E-3</v>
      </c>
      <c r="AN130" s="22" cm="1">
        <f t="array" ref="AN130">IF(INDEX(calc_types,1,AN$7)="INDEX",K130/K129-1,IF(INDEX(calc_types,1,AN$7)="CASH", K129/1200,K129/K130-1))</f>
        <v>2.2345744532281664E-4</v>
      </c>
      <c r="AO130" s="22" cm="1">
        <f t="array" ref="AO130">IF(INDEX(calc_types,1,AO$7)="INDEX",L130/L129-1,IF(INDEX(calc_types,1,AO$7)="CASH", L129/1200,L129/L130-1))</f>
        <v>-4.7592126382878241E-4</v>
      </c>
      <c r="AP130" s="22" cm="1">
        <f t="array" ref="AP130">IF(INDEX(calc_types,1,AP$7)="INDEX",M130/M129-1,IF(INDEX(calc_types,1,AP$7)="CASH", M129/1200,M129/M130-1))</f>
        <v>-1.879107509015765E-3</v>
      </c>
      <c r="AQ130" s="22" cm="1">
        <f t="array" ref="AQ130">IF(INDEX(calc_types,1,AQ$7)="INDEX",N130/N129-1,IF(INDEX(calc_types,1,AQ$7)="CASH", N129/1200,N129/N130-1))</f>
        <v>2.4995150194737636E-3</v>
      </c>
      <c r="AR130" s="22" cm="1">
        <f t="array" ref="AR130">IF(INDEX(calc_types,1,AR$7)="INDEX",O130/O129-1,IF(INDEX(calc_types,1,AR$7)="CASH", O129/1200,O129/O130-1))</f>
        <v>5.212668695331768E-3</v>
      </c>
      <c r="AS130" s="22" cm="1">
        <f t="array" ref="AS130">IF(INDEX(calc_types,1,AS$7)="INDEX",P130/P129-1,IF(INDEX(calc_types,1,AS$7)="CASH", P129/1200,P129/P130-1))</f>
        <v>9.6388329302588005E-6</v>
      </c>
      <c r="AT130" s="22" cm="1">
        <f t="array" ref="AT130">IF(INDEX(calc_types,1,AT$7)="INDEX",Q130/Q129-1,IF(INDEX(calc_types,1,AT$7)="CASH", Q129/1200,Q129/Q130-1))</f>
        <v>9.248364837710632E-5</v>
      </c>
      <c r="AU130" s="22" cm="1">
        <f t="array" ref="AU130">IF(INDEX(calc_types,1,AU$7)="INDEX",R130/R129-1,IF(INDEX(calc_types,1,AU$7)="CASH", R129/1200,R129/R130-1))</f>
        <v>7.5999627756906385E-4</v>
      </c>
      <c r="AV130" s="22" cm="1">
        <f t="array" ref="AV130">IF(INDEX(calc_types,1,AV$7)="INDEX",S130/S129-1,IF(INDEX(calc_types,1,AV$7)="CASH", S129/1200,S129/S130-1))</f>
        <v>8.3944068094230273E-2</v>
      </c>
      <c r="AW130" s="22" cm="1">
        <f t="array" ref="AW130">IF(INDEX(calc_types,1,AW$7)="INDEX",T130/T129-1,IF(INDEX(calc_types,1,AW$7)="CASH", T129/1200,T129/T130-1))</f>
        <v>0.10241657448228936</v>
      </c>
      <c r="AX130" s="22" cm="1">
        <f t="array" ref="AX130">IF(INDEX(calc_types,1,AX$7)="INDEX",U130/U129-1,IF(INDEX(calc_types,1,AX$7)="CASH", U129/1200,U129/U130-1))</f>
        <v>4.940601589346727E-2</v>
      </c>
      <c r="AY130" s="22" cm="1">
        <f t="array" ref="AY130">IF(INDEX(calc_types,1,AY$7)="INDEX",V130/V129-1,IF(INDEX(calc_types,1,AY$7)="CASH", V129/1200,V129/V130-1))</f>
        <v>9.747730494618434E-2</v>
      </c>
      <c r="AZ130" s="22" cm="1">
        <f t="array" ref="AZ130">IF(INDEX(calc_types,1,AZ$7)="INDEX",W130/W129-1,IF(INDEX(calc_types,1,AZ$7)="CASH", W129/1200,W129/W130-1))</f>
        <v>1.6083333333333333E-4</v>
      </c>
      <c r="BA130" s="22" cm="1">
        <f t="array" ref="BA130">IF(INDEX(calc_types,1,BA$7)="INDEX",X130/X129-1,IF(INDEX(calc_types,1,BA$7)="CASH", X129/1200,X129/X130-1))</f>
        <v>-1.76E-4</v>
      </c>
      <c r="BB130" s="22" cm="1">
        <f t="array" ref="BB130">IF(INDEX(calc_types,1,BB$7)="INDEX",Y130/Y129-1,IF(INDEX(calc_types,1,BB$7)="CASH", Y129/1200,Y129/Y130-1))</f>
        <v>4.1391666666666665E-4</v>
      </c>
      <c r="BC130" s="22" cm="1">
        <f t="array" ref="BC130">IF(INDEX(calc_types,1,BC$7)="INDEX",Z130/Z129-1,IF(INDEX(calc_types,1,BC$7)="CASH", Z129/1200,Z129/Z130-1))</f>
        <v>-8.5416666666666665E-5</v>
      </c>
      <c r="BD130" s="22" cm="1">
        <f t="array" ref="BD130">IF(INDEX(calc_types,1,BD$7)="INDEX",AA130/AA129-1,IF(INDEX(calc_types,1,BD$7)="CASH", AA129/1200,AA129/AA130-1))</f>
        <v>0</v>
      </c>
      <c r="BE130" s="22" cm="1">
        <f t="array" ref="BE130">IF(INDEX(calc_types,1,BE$7)="INDEX",AB130/AB129-1,IF(INDEX(calc_types,1,BE$7)="CASH", AB129/1200,AB129/AB130-1))</f>
        <v>-1.5298261060972873E-2</v>
      </c>
      <c r="BF130" s="22" cm="1">
        <f t="array" ref="BF130">IF(INDEX(calc_types,1,BF$7)="INDEX",AC130/AC129-1,IF(INDEX(calc_types,1,BF$7)="CASH", AC129/1200,AC129/AC130-1))</f>
        <v>1.9904335750655866E-2</v>
      </c>
      <c r="BG130" s="22" cm="1">
        <f t="array" ref="BG130">IF(INDEX(calc_types,1,BG$7)="INDEX",AD130/AD129-1,IF(INDEX(calc_types,1,BG$7)="CASH", AD129/1200,AD129/AD130-1))</f>
        <v>-6.1349693251534498E-3</v>
      </c>
      <c r="BH130" s="23">
        <f t="shared" si="39"/>
        <v>-1.6523384463017063E-3</v>
      </c>
      <c r="BI130" s="23">
        <f t="shared" si="40"/>
        <v>-2.7294997994529932E-3</v>
      </c>
      <c r="BJ130" s="23">
        <f t="shared" si="41"/>
        <v>-6.327214764076293E-3</v>
      </c>
      <c r="BK130" s="23">
        <f t="shared" si="42"/>
        <v>-7.0980582934765304E-4</v>
      </c>
      <c r="BL130" s="23">
        <f t="shared" si="43"/>
        <v>-1.6910372347647916E-3</v>
      </c>
      <c r="BM130" s="23">
        <f t="shared" si="44"/>
        <v>-7.9173866020534477E-4</v>
      </c>
      <c r="BN130" s="23">
        <f t="shared" si="45"/>
        <v>1.4790943163833802E-5</v>
      </c>
      <c r="BO130" s="23">
        <f t="shared" si="46"/>
        <v>1.1438424317303816E-3</v>
      </c>
      <c r="BP130" s="23">
        <f t="shared" si="47"/>
        <v>-1.1440977091582169E-3</v>
      </c>
      <c r="BQ130" s="23">
        <f t="shared" si="48"/>
        <v>-2.1636228764863414E-3</v>
      </c>
      <c r="BR130" s="23">
        <f t="shared" si="49"/>
        <v>-4.041294156981237E-3</v>
      </c>
      <c r="BS130" s="23">
        <f t="shared" si="50"/>
        <v>-2.8355080243291746E-4</v>
      </c>
      <c r="BT130" s="23">
        <f t="shared" si="51"/>
        <v>1.9215975159467946E-3</v>
      </c>
      <c r="BU130" s="23">
        <f t="shared" si="52"/>
        <v>-5.2281743790526711E-5</v>
      </c>
      <c r="BV130" s="23">
        <f t="shared" si="53"/>
        <v>-4.6574969753708967E-5</v>
      </c>
      <c r="BW130" s="23">
        <f t="shared" si="54"/>
        <v>4.2060362171414352E-4</v>
      </c>
      <c r="BX130" s="23">
        <f t="shared" si="55"/>
        <v>7.4762134922182394E-2</v>
      </c>
      <c r="BY130" s="23">
        <f t="shared" si="56"/>
        <v>9.9201882882492459E-2</v>
      </c>
      <c r="BZ130" s="23">
        <f t="shared" si="57"/>
        <v>4.646909067117027E-2</v>
      </c>
      <c r="CA130" s="23">
        <f t="shared" si="58"/>
        <v>9.10597432348179E-2</v>
      </c>
      <c r="CB130" s="23">
        <f t="shared" si="59"/>
        <v>-1.4032953819444435E-3</v>
      </c>
      <c r="CC130" s="23">
        <f t="shared" si="60"/>
        <v>-9.4056527777777732E-4</v>
      </c>
      <c r="CD130" s="23">
        <f t="shared" si="61"/>
        <v>-1.1275284722222223E-3</v>
      </c>
      <c r="CE130" s="23">
        <f t="shared" si="62"/>
        <v>-3.5870833333333363E-5</v>
      </c>
      <c r="CF130" s="23">
        <f t="shared" si="63"/>
        <v>0</v>
      </c>
      <c r="CG130" s="23">
        <f t="shared" si="64"/>
        <v>-1.5547260930519263E-2</v>
      </c>
      <c r="CH130" s="23">
        <f t="shared" si="65"/>
        <v>2.0721961655273111E-2</v>
      </c>
      <c r="CI130" s="23">
        <f t="shared" si="66"/>
        <v>-5.4157543076797932E-3</v>
      </c>
    </row>
    <row r="131" spans="1:87" x14ac:dyDescent="0.2">
      <c r="A131" s="20">
        <v>122</v>
      </c>
      <c r="B131" s="21">
        <v>42338</v>
      </c>
      <c r="C131" s="20">
        <v>204.08799999999999</v>
      </c>
      <c r="D131" s="20">
        <v>1153.1510000000001</v>
      </c>
      <c r="E131" s="20">
        <v>1934.6130000000001</v>
      </c>
      <c r="F131" s="20">
        <v>1627.0940000000001</v>
      </c>
      <c r="G131" s="20">
        <v>2036.9390000000001</v>
      </c>
      <c r="H131" s="20">
        <v>143.96600000000001</v>
      </c>
      <c r="I131" s="20">
        <v>368.21300000000002</v>
      </c>
      <c r="J131" s="20">
        <v>500.279</v>
      </c>
      <c r="K131" s="20">
        <v>107.501</v>
      </c>
      <c r="L131" s="20">
        <v>660.02300000000002</v>
      </c>
      <c r="M131" s="20">
        <v>823.60199999999998</v>
      </c>
      <c r="N131" s="20">
        <v>270.07499999999999</v>
      </c>
      <c r="O131" s="20">
        <v>296.99799999999999</v>
      </c>
      <c r="P131" s="20">
        <v>103.758</v>
      </c>
      <c r="Q131" s="20">
        <v>194.70500000000001</v>
      </c>
      <c r="R131" s="20">
        <v>258.11900000000003</v>
      </c>
      <c r="S131" s="20">
        <v>3526.43</v>
      </c>
      <c r="T131" s="20">
        <v>3506.45</v>
      </c>
      <c r="U131" s="20">
        <v>6356.09</v>
      </c>
      <c r="V131" s="20">
        <v>19747.47</v>
      </c>
      <c r="W131" s="20">
        <v>0.24299999999999999</v>
      </c>
      <c r="X131" s="20">
        <v>-0.78659999999999997</v>
      </c>
      <c r="Y131" s="20">
        <v>0.30990000000000001</v>
      </c>
      <c r="Z131" s="20">
        <v>-1.0067999999999999</v>
      </c>
      <c r="AA131" s="20">
        <v>1</v>
      </c>
      <c r="AB131" s="20">
        <v>0.9466</v>
      </c>
      <c r="AC131" s="20">
        <v>0.66420000000000001</v>
      </c>
      <c r="AD131" s="20">
        <v>123.11</v>
      </c>
      <c r="AE131" s="21">
        <f t="shared" si="38"/>
        <v>42338</v>
      </c>
      <c r="AF131" s="22" cm="1">
        <f t="array" ref="AF131">IF(INDEX(calc_types,1,AF$7)="INDEX",C131/C130-1,IF(INDEX(calc_types,1,AF$7)="CASH", C130/1200,C130/C131-1))</f>
        <v>-3.967301598186701E-4</v>
      </c>
      <c r="AG131" s="22" cm="1">
        <f t="array" ref="AG131">IF(INDEX(calc_types,1,AG$7)="INDEX",D131/D130-1,IF(INDEX(calc_types,1,AG$7)="CASH", D130/1200,D130/D131-1))</f>
        <v>-2.4550406621516307E-3</v>
      </c>
      <c r="AH131" s="22" cm="1">
        <f t="array" ref="AH131">IF(INDEX(calc_types,1,AH$7)="INDEX",E131/E130-1,IF(INDEX(calc_types,1,AH$7)="CASH", E130/1200,E130/E131-1))</f>
        <v>-3.6283423754337463E-3</v>
      </c>
      <c r="AI131" s="22" cm="1">
        <f t="array" ref="AI131">IF(INDEX(calc_types,1,AI$7)="INDEX",F131/F130-1,IF(INDEX(calc_types,1,AI$7)="CASH", F130/1200,F130/F131-1))</f>
        <v>-7.1057840590915688E-4</v>
      </c>
      <c r="AJ131" s="22" cm="1">
        <f t="array" ref="AJ131">IF(INDEX(calc_types,1,AJ$7)="INDEX",G131/G130-1,IF(INDEX(calc_types,1,AJ$7)="CASH", G130/1200,G130/G131-1))</f>
        <v>-8.2114653443299268E-4</v>
      </c>
      <c r="AK131" s="22" cm="1">
        <f t="array" ref="AK131">IF(INDEX(calc_types,1,AK$7)="INDEX",H131/H130-1,IF(INDEX(calc_types,1,AK$7)="CASH", H130/1200,H130/H131-1))</f>
        <v>1.1114970475878394E-4</v>
      </c>
      <c r="AL131" s="22" cm="1">
        <f t="array" ref="AL131">IF(INDEX(calc_types,1,AL$7)="INDEX",I131/I130-1,IF(INDEX(calc_types,1,AL$7)="CASH", I130/1200,I130/I131-1))</f>
        <v>1.5694872101752466E-3</v>
      </c>
      <c r="AM131" s="22" cm="1">
        <f t="array" ref="AM131">IF(INDEX(calc_types,1,AM$7)="INDEX",J131/J130-1,IF(INDEX(calc_types,1,AM$7)="CASH", J130/1200,J130/J131-1))</f>
        <v>3.8848744740067609E-3</v>
      </c>
      <c r="AN131" s="22" cm="1">
        <f t="array" ref="AN131">IF(INDEX(calc_types,1,AN$7)="INDEX",K131/K130-1,IF(INDEX(calc_types,1,AN$7)="CASH", K130/1200,K130/K131-1))</f>
        <v>6.8883986334911107E-4</v>
      </c>
      <c r="AO131" s="22" cm="1">
        <f t="array" ref="AO131">IF(INDEX(calc_types,1,AO$7)="INDEX",L131/L130-1,IF(INDEX(calc_types,1,AO$7)="CASH", L130/1200,L130/L131-1))</f>
        <v>8.5524649750801096E-4</v>
      </c>
      <c r="AP131" s="22" cm="1">
        <f t="array" ref="AP131">IF(INDEX(calc_types,1,AP$7)="INDEX",M131/M130-1,IF(INDEX(calc_types,1,AP$7)="CASH", M130/1200,M130/M131-1))</f>
        <v>2.9433075372784501E-3</v>
      </c>
      <c r="AQ131" s="22" cm="1">
        <f t="array" ref="AQ131">IF(INDEX(calc_types,1,AQ$7)="INDEX",N131/N130-1,IF(INDEX(calc_types,1,AQ$7)="CASH", N130/1200,N130/N131-1))</f>
        <v>5.0349431754750373E-3</v>
      </c>
      <c r="AR131" s="22" cm="1">
        <f t="array" ref="AR131">IF(INDEX(calc_types,1,AR$7)="INDEX",O131/O130-1,IF(INDEX(calc_types,1,AR$7)="CASH", O130/1200,O130/O131-1))</f>
        <v>7.9345686553993211E-3</v>
      </c>
      <c r="AS131" s="22" cm="1">
        <f t="array" ref="AS131">IF(INDEX(calc_types,1,AS$7)="INDEX",P131/P130-1,IF(INDEX(calc_types,1,AS$7)="CASH", P130/1200,P130/P131-1))</f>
        <v>9.6387400238873155E-5</v>
      </c>
      <c r="AT131" s="22" cm="1">
        <f t="array" ref="AT131">IF(INDEX(calc_types,1,AT$7)="INDEX",Q131/Q130-1,IF(INDEX(calc_types,1,AT$7)="CASH", Q130/1200,Q130/Q131-1))</f>
        <v>2.9797530914943415E-4</v>
      </c>
      <c r="AU131" s="22" cm="1">
        <f t="array" ref="AU131">IF(INDEX(calc_types,1,AU$7)="INDEX",R131/R130-1,IF(INDEX(calc_types,1,AU$7)="CASH", R130/1200,R130/R131-1))</f>
        <v>1.0461385862425843E-4</v>
      </c>
      <c r="AV131" s="22" cm="1">
        <f t="array" ref="AV131">IF(INDEX(calc_types,1,AV$7)="INDEX",S131/S130-1,IF(INDEX(calc_types,1,AV$7)="CASH", S130/1200,S130/S131-1))</f>
        <v>2.2310136475509612E-3</v>
      </c>
      <c r="AW131" s="22" cm="1">
        <f t="array" ref="AW131">IF(INDEX(calc_types,1,AW$7)="INDEX",T131/T130-1,IF(INDEX(calc_types,1,AW$7)="CASH", T130/1200,T130/T131-1))</f>
        <v>2.5808678760645076E-2</v>
      </c>
      <c r="AX131" s="22" cm="1">
        <f t="array" ref="AX131">IF(INDEX(calc_types,1,AX$7)="INDEX",U131/U130-1,IF(INDEX(calc_types,1,AX$7)="CASH", U130/1200,U130/U131-1))</f>
        <v>-7.8602880952793885E-4</v>
      </c>
      <c r="AY131" s="22" cm="1">
        <f t="array" ref="AY131">IF(INDEX(calc_types,1,AY$7)="INDEX",V131/V130-1,IF(INDEX(calc_types,1,AY$7)="CASH", V130/1200,V130/V131-1))</f>
        <v>3.4814574151998512E-2</v>
      </c>
      <c r="AZ131" s="22" cm="1">
        <f t="array" ref="AZ131">IF(INDEX(calc_types,1,AZ$7)="INDEX",W131/W130-1,IF(INDEX(calc_types,1,AZ$7)="CASH", W130/1200,W130/W131-1))</f>
        <v>1.6000000000000001E-4</v>
      </c>
      <c r="BA131" s="22" cm="1">
        <f t="array" ref="BA131">IF(INDEX(calc_types,1,BA$7)="INDEX",X131/X130-1,IF(INDEX(calc_types,1,BA$7)="CASH", X130/1200,X130/X131-1))</f>
        <v>-9.3250000000000003E-5</v>
      </c>
      <c r="BB131" s="22" cm="1">
        <f t="array" ref="BB131">IF(INDEX(calc_types,1,BB$7)="INDEX",Y131/Y130-1,IF(INDEX(calc_types,1,BB$7)="CASH", Y130/1200,Y130/Y131-1))</f>
        <v>4.6341666666666672E-4</v>
      </c>
      <c r="BC131" s="22" cm="1">
        <f t="array" ref="BC131">IF(INDEX(calc_types,1,BC$7)="INDEX",Z131/Z130-1,IF(INDEX(calc_types,1,BC$7)="CASH", Z130/1200,Z130/Z131-1))</f>
        <v>1.7916666666666664E-5</v>
      </c>
      <c r="BD131" s="22" cm="1">
        <f t="array" ref="BD131">IF(INDEX(calc_types,1,BD$7)="INDEX",AA131/AA130-1,IF(INDEX(calc_types,1,BD$7)="CASH", AA130/1200,AA130/AA131-1))</f>
        <v>0</v>
      </c>
      <c r="BE131" s="22" cm="1">
        <f t="array" ref="BE131">IF(INDEX(calc_types,1,BE$7)="INDEX",AB131/AB130-1,IF(INDEX(calc_types,1,BE$7)="CASH", AB130/1200,AB130/AB131-1))</f>
        <v>-4.0143672089583804E-2</v>
      </c>
      <c r="BF131" s="22" cm="1">
        <f t="array" ref="BF131">IF(INDEX(calc_types,1,BF$7)="INDEX",AC131/AC130-1,IF(INDEX(calc_types,1,BF$7)="CASH", AC130/1200,AC130/AC131-1))</f>
        <v>-2.4239686841312835E-2</v>
      </c>
      <c r="BG131" s="22" cm="1">
        <f t="array" ref="BG131">IF(INDEX(calc_types,1,BG$7)="INDEX",AD131/AD130-1,IF(INDEX(calc_types,1,BG$7)="CASH", AD130/1200,AD130/AD131-1))</f>
        <v>-2.0225814312403445E-2</v>
      </c>
      <c r="BH131" s="23">
        <f t="shared" si="39"/>
        <v>-1.9315327454395145E-3</v>
      </c>
      <c r="BI131" s="23">
        <f t="shared" si="40"/>
        <v>-4.2071137470029649E-3</v>
      </c>
      <c r="BJ131" s="23">
        <f t="shared" si="41"/>
        <v>-6.0361974520737535E-3</v>
      </c>
      <c r="BK131" s="23">
        <f t="shared" si="42"/>
        <v>-3.3605749191417669E-3</v>
      </c>
      <c r="BL131" s="23">
        <f t="shared" si="43"/>
        <v>-4.2009811999850991E-3</v>
      </c>
      <c r="BM131" s="23">
        <f t="shared" si="44"/>
        <v>-6.3196332418160727E-4</v>
      </c>
      <c r="BN131" s="23">
        <f t="shared" si="45"/>
        <v>7.0491913255834595E-4</v>
      </c>
      <c r="BO131" s="23">
        <f t="shared" si="46"/>
        <v>2.5624966799150401E-3</v>
      </c>
      <c r="BP131" s="23">
        <f t="shared" si="47"/>
        <v>-6.7871529113192248E-4</v>
      </c>
      <c r="BQ131" s="23">
        <f t="shared" si="48"/>
        <v>-8.3245511514954827E-4</v>
      </c>
      <c r="BR131" s="23">
        <f t="shared" si="49"/>
        <v>7.8112088931297802E-4</v>
      </c>
      <c r="BS131" s="23">
        <f t="shared" si="50"/>
        <v>2.2518773535683562E-3</v>
      </c>
      <c r="BT131" s="23">
        <f t="shared" si="51"/>
        <v>4.6434974760143476E-3</v>
      </c>
      <c r="BU131" s="23">
        <f t="shared" si="52"/>
        <v>3.4466823518087644E-5</v>
      </c>
      <c r="BV131" s="23">
        <f t="shared" si="53"/>
        <v>1.5891669101861887E-4</v>
      </c>
      <c r="BW131" s="23">
        <f t="shared" si="54"/>
        <v>-2.3477879723066191E-4</v>
      </c>
      <c r="BX131" s="23">
        <f t="shared" si="55"/>
        <v>-6.9509195244969249E-3</v>
      </c>
      <c r="BY131" s="23">
        <f t="shared" si="56"/>
        <v>2.2593987160848178E-2</v>
      </c>
      <c r="BZ131" s="23">
        <f t="shared" si="57"/>
        <v>-3.7229540318249369E-3</v>
      </c>
      <c r="CA131" s="23">
        <f t="shared" si="58"/>
        <v>2.8397012440632065E-2</v>
      </c>
      <c r="CB131" s="23">
        <f t="shared" si="59"/>
        <v>-1.4041287152777768E-3</v>
      </c>
      <c r="CC131" s="23">
        <f t="shared" si="60"/>
        <v>-8.5781527777777729E-4</v>
      </c>
      <c r="CD131" s="23">
        <f t="shared" si="61"/>
        <v>-1.0780284722222222E-3</v>
      </c>
      <c r="CE131" s="23">
        <f t="shared" si="62"/>
        <v>6.7462499999999966E-5</v>
      </c>
      <c r="CF131" s="23">
        <f t="shared" si="63"/>
        <v>0</v>
      </c>
      <c r="CG131" s="23">
        <f t="shared" si="64"/>
        <v>-4.0392671959130197E-2</v>
      </c>
      <c r="CH131" s="23">
        <f t="shared" si="65"/>
        <v>-2.3422060936695591E-2</v>
      </c>
      <c r="CI131" s="23">
        <f t="shared" si="66"/>
        <v>-1.9506599294929788E-2</v>
      </c>
    </row>
    <row r="132" spans="1:87" x14ac:dyDescent="0.2">
      <c r="A132" s="20">
        <v>123</v>
      </c>
      <c r="B132" s="21">
        <v>42369</v>
      </c>
      <c r="C132" s="20">
        <v>204.107</v>
      </c>
      <c r="D132" s="20">
        <v>1152.0709999999999</v>
      </c>
      <c r="E132" s="20">
        <v>1930.479</v>
      </c>
      <c r="F132" s="20">
        <v>1623.0329999999999</v>
      </c>
      <c r="G132" s="20">
        <v>2025.8209999999999</v>
      </c>
      <c r="H132" s="20">
        <v>143.89599999999999</v>
      </c>
      <c r="I132" s="20">
        <v>367.60300000000001</v>
      </c>
      <c r="J132" s="20">
        <v>497.96699999999998</v>
      </c>
      <c r="K132" s="20">
        <v>107.60599999999999</v>
      </c>
      <c r="L132" s="20">
        <v>659.60199999999998</v>
      </c>
      <c r="M132" s="20">
        <v>820.78499999999997</v>
      </c>
      <c r="N132" s="20">
        <v>270.29199999999997</v>
      </c>
      <c r="O132" s="20">
        <v>296.57900000000001</v>
      </c>
      <c r="P132" s="20">
        <v>103.759</v>
      </c>
      <c r="Q132" s="20">
        <v>194.785</v>
      </c>
      <c r="R132" s="20">
        <v>258.22399999999999</v>
      </c>
      <c r="S132" s="20">
        <v>3468.95</v>
      </c>
      <c r="T132" s="20">
        <v>3267.52</v>
      </c>
      <c r="U132" s="20">
        <v>6242.32</v>
      </c>
      <c r="V132" s="20">
        <v>19033.71</v>
      </c>
      <c r="W132" s="20">
        <v>0.42949999999999999</v>
      </c>
      <c r="X132" s="20">
        <v>-0.26679999999999998</v>
      </c>
      <c r="Y132" s="20">
        <v>0.52959999999999996</v>
      </c>
      <c r="Z132" s="20">
        <v>-0.1265</v>
      </c>
      <c r="AA132" s="20">
        <v>1</v>
      </c>
      <c r="AB132" s="20">
        <v>0.92100000000000004</v>
      </c>
      <c r="AC132" s="20">
        <v>0.67859999999999998</v>
      </c>
      <c r="AD132" s="20">
        <v>120.22</v>
      </c>
      <c r="AE132" s="21">
        <f t="shared" si="38"/>
        <v>42369</v>
      </c>
      <c r="AF132" s="22" cm="1">
        <f t="array" ref="AF132">IF(INDEX(calc_types,1,AF$7)="INDEX",C132/C131-1,IF(INDEX(calc_types,1,AF$7)="CASH", C131/1200,C131/C132-1))</f>
        <v>9.309709537075328E-5</v>
      </c>
      <c r="AG132" s="22" cm="1">
        <f t="array" ref="AG132">IF(INDEX(calc_types,1,AG$7)="INDEX",D132/D131-1,IF(INDEX(calc_types,1,AG$7)="CASH", D131/1200,D131/D132-1))</f>
        <v>-9.365642487412229E-4</v>
      </c>
      <c r="AH132" s="22" cm="1">
        <f t="array" ref="AH132">IF(INDEX(calc_types,1,AH$7)="INDEX",E132/E131-1,IF(INDEX(calc_types,1,AH$7)="CASH", E131/1200,E131/E132-1))</f>
        <v>-2.13686148082326E-3</v>
      </c>
      <c r="AI132" s="22" cm="1">
        <f t="array" ref="AI132">IF(INDEX(calc_types,1,AI$7)="INDEX",F132/F131-1,IF(INDEX(calc_types,1,AI$7)="CASH", F131/1200,F131/F132-1))</f>
        <v>-2.4958607185572301E-3</v>
      </c>
      <c r="AJ132" s="22" cm="1">
        <f t="array" ref="AJ132">IF(INDEX(calc_types,1,AJ$7)="INDEX",G132/G131-1,IF(INDEX(calc_types,1,AJ$7)="CASH", G131/1200,G131/G132-1))</f>
        <v>-5.4581899605241624E-3</v>
      </c>
      <c r="AK132" s="22" cm="1">
        <f t="array" ref="AK132">IF(INDEX(calc_types,1,AK$7)="INDEX",H132/H131-1,IF(INDEX(calc_types,1,AK$7)="CASH", H131/1200,H131/H132-1))</f>
        <v>-4.8622591445213192E-4</v>
      </c>
      <c r="AL132" s="22" cm="1">
        <f t="array" ref="AL132">IF(INDEX(calc_types,1,AL$7)="INDEX",I132/I131-1,IF(INDEX(calc_types,1,AL$7)="CASH", I131/1200,I131/I132-1))</f>
        <v>-1.6566498195338397E-3</v>
      </c>
      <c r="AM132" s="22" cm="1">
        <f t="array" ref="AM132">IF(INDEX(calc_types,1,AM$7)="INDEX",J132/J131-1,IF(INDEX(calc_types,1,AM$7)="CASH", J131/1200,J131/J132-1))</f>
        <v>-4.6214212469442018E-3</v>
      </c>
      <c r="AN132" s="22" cm="1">
        <f t="array" ref="AN132">IF(INDEX(calc_types,1,AN$7)="INDEX",K132/K131-1,IF(INDEX(calc_types,1,AN$7)="CASH", K131/1200,K131/K132-1))</f>
        <v>9.7673510013840392E-4</v>
      </c>
      <c r="AO132" s="22" cm="1">
        <f t="array" ref="AO132">IF(INDEX(calc_types,1,AO$7)="INDEX",L132/L131-1,IF(INDEX(calc_types,1,AO$7)="CASH", L131/1200,L131/L132-1))</f>
        <v>-6.3785655954418097E-4</v>
      </c>
      <c r="AP132" s="22" cm="1">
        <f t="array" ref="AP132">IF(INDEX(calc_types,1,AP$7)="INDEX",M132/M131-1,IF(INDEX(calc_types,1,AP$7)="CASH", M131/1200,M131/M132-1))</f>
        <v>-3.4203413784813508E-3</v>
      </c>
      <c r="AQ132" s="22" cm="1">
        <f t="array" ref="AQ132">IF(INDEX(calc_types,1,AQ$7)="INDEX",N132/N131-1,IF(INDEX(calc_types,1,AQ$7)="CASH", N131/1200,N131/N132-1))</f>
        <v>8.0348051467171722E-4</v>
      </c>
      <c r="AR132" s="22" cm="1">
        <f t="array" ref="AR132">IF(INDEX(calc_types,1,AR$7)="INDEX",O132/O131-1,IF(INDEX(calc_types,1,AR$7)="CASH", O131/1200,O131/O132-1))</f>
        <v>-1.4107839110026887E-3</v>
      </c>
      <c r="AS132" s="22" cm="1">
        <f t="array" ref="AS132">IF(INDEX(calc_types,1,AS$7)="INDEX",P132/P131-1,IF(INDEX(calc_types,1,AS$7)="CASH", P131/1200,P131/P132-1))</f>
        <v>9.6378110603367872E-6</v>
      </c>
      <c r="AT132" s="22" cm="1">
        <f t="array" ref="AT132">IF(INDEX(calc_types,1,AT$7)="INDEX",Q132/Q131-1,IF(INDEX(calc_types,1,AT$7)="CASH", Q131/1200,Q131/Q132-1))</f>
        <v>4.1087799491523747E-4</v>
      </c>
      <c r="AU132" s="22" cm="1">
        <f t="array" ref="AU132">IF(INDEX(calc_types,1,AU$7)="INDEX",R132/R131-1,IF(INDEX(calc_types,1,AU$7)="CASH", R131/1200,R131/R132-1))</f>
        <v>4.0678911664748796E-4</v>
      </c>
      <c r="AV132" s="22" cm="1">
        <f t="array" ref="AV132">IF(INDEX(calc_types,1,AV$7)="INDEX",S132/S131-1,IF(INDEX(calc_types,1,AV$7)="CASH", S131/1200,S131/S132-1))</f>
        <v>-1.6299770589519702E-2</v>
      </c>
      <c r="AW132" s="22" cm="1">
        <f t="array" ref="AW132">IF(INDEX(calc_types,1,AW$7)="INDEX",T132/T131-1,IF(INDEX(calc_types,1,AW$7)="CASH", T131/1200,T131/T132-1))</f>
        <v>-6.8140141738795568E-2</v>
      </c>
      <c r="AX132" s="22" cm="1">
        <f t="array" ref="AX132">IF(INDEX(calc_types,1,AX$7)="INDEX",U132/U131-1,IF(INDEX(calc_types,1,AX$7)="CASH", U131/1200,U131/U132-1))</f>
        <v>-1.7899368951666883E-2</v>
      </c>
      <c r="AY132" s="22" cm="1">
        <f t="array" ref="AY132">IF(INDEX(calc_types,1,AY$7)="INDEX",V132/V131-1,IF(INDEX(calc_types,1,AY$7)="CASH", V131/1200,V131/V132-1))</f>
        <v>-3.6144376975886128E-2</v>
      </c>
      <c r="AZ132" s="22" cm="1">
        <f t="array" ref="AZ132">IF(INDEX(calc_types,1,AZ$7)="INDEX",W132/W131-1,IF(INDEX(calc_types,1,AZ$7)="CASH", W131/1200,W131/W132-1))</f>
        <v>2.0249999999999999E-4</v>
      </c>
      <c r="BA132" s="22" cm="1">
        <f t="array" ref="BA132">IF(INDEX(calc_types,1,BA$7)="INDEX",X132/X131-1,IF(INDEX(calc_types,1,BA$7)="CASH", X131/1200,X131/X132-1))</f>
        <v>-6.5549999999999994E-4</v>
      </c>
      <c r="BB132" s="22" cm="1">
        <f t="array" ref="BB132">IF(INDEX(calc_types,1,BB$7)="INDEX",Y132/Y131-1,IF(INDEX(calc_types,1,BB$7)="CASH", Y131/1200,Y131/Y132-1))</f>
        <v>2.5825000000000002E-4</v>
      </c>
      <c r="BC132" s="22" cm="1">
        <f t="array" ref="BC132">IF(INDEX(calc_types,1,BC$7)="INDEX",Z132/Z131-1,IF(INDEX(calc_types,1,BC$7)="CASH", Z131/1200,Z131/Z132-1))</f>
        <v>-8.389999999999999E-4</v>
      </c>
      <c r="BD132" s="22" cm="1">
        <f t="array" ref="BD132">IF(INDEX(calc_types,1,BD$7)="INDEX",AA132/AA131-1,IF(INDEX(calc_types,1,BD$7)="CASH", AA131/1200,AA131/AA132-1))</f>
        <v>0</v>
      </c>
      <c r="BE132" s="22" cm="1">
        <f t="array" ref="BE132">IF(INDEX(calc_types,1,BE$7)="INDEX",AB132/AB131-1,IF(INDEX(calc_types,1,BE$7)="CASH", AB131/1200,AB131/AB132-1))</f>
        <v>2.7795874049945768E-2</v>
      </c>
      <c r="BF132" s="22" cm="1">
        <f t="array" ref="BF132">IF(INDEX(calc_types,1,BF$7)="INDEX",AC132/AC131-1,IF(INDEX(calc_types,1,BF$7)="CASH", AC131/1200,AC131/AC132-1))</f>
        <v>-2.1220159151193574E-2</v>
      </c>
      <c r="BG132" s="22" cm="1">
        <f t="array" ref="BG132">IF(INDEX(calc_types,1,BG$7)="INDEX",AD132/AD131-1,IF(INDEX(calc_types,1,BG$7)="CASH", AD131/1200,AD131/AD132-1))</f>
        <v>2.4039261354183994E-2</v>
      </c>
      <c r="BH132" s="23">
        <f t="shared" si="39"/>
        <v>-1.4417054902500911E-3</v>
      </c>
      <c r="BI132" s="23">
        <f t="shared" si="40"/>
        <v>-2.688637333592557E-3</v>
      </c>
      <c r="BJ132" s="23">
        <f t="shared" si="41"/>
        <v>-4.5447165574632672E-3</v>
      </c>
      <c r="BK132" s="23">
        <f t="shared" si="42"/>
        <v>-5.1458572317898401E-3</v>
      </c>
      <c r="BL132" s="23">
        <f t="shared" si="43"/>
        <v>-8.8380246260762688E-3</v>
      </c>
      <c r="BM132" s="23">
        <f t="shared" si="44"/>
        <v>-1.2293389433925231E-3</v>
      </c>
      <c r="BN132" s="23">
        <f t="shared" si="45"/>
        <v>-2.5212178971507405E-3</v>
      </c>
      <c r="BO132" s="23">
        <f t="shared" si="46"/>
        <v>-5.9437990410359225E-3</v>
      </c>
      <c r="BP132" s="23">
        <f t="shared" si="47"/>
        <v>-3.9082005434262963E-4</v>
      </c>
      <c r="BQ132" s="23">
        <f t="shared" si="48"/>
        <v>-2.32555817220174E-3</v>
      </c>
      <c r="BR132" s="23">
        <f t="shared" si="49"/>
        <v>-5.5825280264468228E-3</v>
      </c>
      <c r="BS132" s="23">
        <f t="shared" si="50"/>
        <v>-1.9795853072349639E-3</v>
      </c>
      <c r="BT132" s="23">
        <f t="shared" si="51"/>
        <v>-4.7018550903876622E-3</v>
      </c>
      <c r="BU132" s="23">
        <f t="shared" si="52"/>
        <v>-5.2282765660448724E-5</v>
      </c>
      <c r="BV132" s="23">
        <f t="shared" si="53"/>
        <v>2.7181937678442221E-4</v>
      </c>
      <c r="BW132" s="23">
        <f t="shared" si="54"/>
        <v>6.7396460792567626E-5</v>
      </c>
      <c r="BX132" s="23">
        <f t="shared" si="55"/>
        <v>-2.5481703761567588E-2</v>
      </c>
      <c r="BY132" s="23">
        <f t="shared" si="56"/>
        <v>-7.1354833338592466E-2</v>
      </c>
      <c r="BZ132" s="23">
        <f t="shared" si="57"/>
        <v>-2.083629417396388E-2</v>
      </c>
      <c r="CA132" s="23">
        <f t="shared" si="58"/>
        <v>-4.2561938687252575E-2</v>
      </c>
      <c r="CB132" s="23">
        <f t="shared" si="59"/>
        <v>-1.3616287152777768E-3</v>
      </c>
      <c r="CC132" s="23">
        <f t="shared" si="60"/>
        <v>-1.4200652777777772E-3</v>
      </c>
      <c r="CD132" s="23">
        <f t="shared" si="61"/>
        <v>-1.2831951388888889E-3</v>
      </c>
      <c r="CE132" s="23">
        <f t="shared" si="62"/>
        <v>-7.8945416666666656E-4</v>
      </c>
      <c r="CF132" s="23">
        <f t="shared" si="63"/>
        <v>0</v>
      </c>
      <c r="CG132" s="23">
        <f t="shared" si="64"/>
        <v>2.7546874180399378E-2</v>
      </c>
      <c r="CH132" s="23">
        <f t="shared" si="65"/>
        <v>-2.0402533246576329E-2</v>
      </c>
      <c r="CI132" s="23">
        <f t="shared" si="66"/>
        <v>2.4758476371657651E-2</v>
      </c>
    </row>
    <row r="133" spans="1:87" x14ac:dyDescent="0.2">
      <c r="A133" s="20">
        <v>124</v>
      </c>
      <c r="B133" s="21">
        <v>42400</v>
      </c>
      <c r="C133" s="20">
        <v>204.297</v>
      </c>
      <c r="D133" s="20">
        <v>1159.0899999999999</v>
      </c>
      <c r="E133" s="20">
        <v>1963.4770000000001</v>
      </c>
      <c r="F133" s="20">
        <v>1627.4110000000001</v>
      </c>
      <c r="G133" s="20">
        <v>2038.019</v>
      </c>
      <c r="H133" s="20">
        <v>143.89599999999999</v>
      </c>
      <c r="I133" s="20">
        <v>368.39600000000002</v>
      </c>
      <c r="J133" s="20">
        <v>502.00200000000001</v>
      </c>
      <c r="K133" s="20">
        <v>107.607</v>
      </c>
      <c r="L133" s="20">
        <v>663.86400000000003</v>
      </c>
      <c r="M133" s="20">
        <v>834.38699999999994</v>
      </c>
      <c r="N133" s="20">
        <v>271.00700000000001</v>
      </c>
      <c r="O133" s="20">
        <v>297.69</v>
      </c>
      <c r="P133" s="20">
        <v>103.776</v>
      </c>
      <c r="Q133" s="20">
        <v>194.93899999999999</v>
      </c>
      <c r="R133" s="20">
        <v>259.08600000000001</v>
      </c>
      <c r="S133" s="20">
        <v>3295.65</v>
      </c>
      <c r="T133" s="20">
        <v>3045.09</v>
      </c>
      <c r="U133" s="20">
        <v>6083.79</v>
      </c>
      <c r="V133" s="20">
        <v>17518.3</v>
      </c>
      <c r="W133" s="20">
        <v>0.42499999999999999</v>
      </c>
      <c r="X133" s="20">
        <v>-0.2334</v>
      </c>
      <c r="Y133" s="20">
        <v>0.58189999999999997</v>
      </c>
      <c r="Z133" s="20">
        <v>-2.75E-2</v>
      </c>
      <c r="AA133" s="20">
        <v>1</v>
      </c>
      <c r="AB133" s="20">
        <v>0.92330000000000001</v>
      </c>
      <c r="AC133" s="20">
        <v>0.70199999999999996</v>
      </c>
      <c r="AD133" s="20">
        <v>121.14</v>
      </c>
      <c r="AE133" s="21">
        <f t="shared" si="38"/>
        <v>42400</v>
      </c>
      <c r="AF133" s="22" cm="1">
        <f t="array" ref="AF133">IF(INDEX(calc_types,1,AF$7)="INDEX",C133/C132-1,IF(INDEX(calc_types,1,AF$7)="CASH", C132/1200,C132/C133-1))</f>
        <v>9.3088429108267867E-4</v>
      </c>
      <c r="AG133" s="22" cm="1">
        <f t="array" ref="AG133">IF(INDEX(calc_types,1,AG$7)="INDEX",D133/D132-1,IF(INDEX(calc_types,1,AG$7)="CASH", D132/1200,D132/D133-1))</f>
        <v>6.0925064514252281E-3</v>
      </c>
      <c r="AH133" s="22" cm="1">
        <f t="array" ref="AH133">IF(INDEX(calc_types,1,AH$7)="INDEX",E133/E132-1,IF(INDEX(calc_types,1,AH$7)="CASH", E132/1200,E132/E133-1))</f>
        <v>1.7093167032637968E-2</v>
      </c>
      <c r="AI133" s="22" cm="1">
        <f t="array" ref="AI133">IF(INDEX(calc_types,1,AI$7)="INDEX",F133/F132-1,IF(INDEX(calc_types,1,AI$7)="CASH", F132/1200,F132/F133-1))</f>
        <v>2.6974189680679661E-3</v>
      </c>
      <c r="AJ133" s="22" cm="1">
        <f t="array" ref="AJ133">IF(INDEX(calc_types,1,AJ$7)="INDEX",G133/G132-1,IF(INDEX(calc_types,1,AJ$7)="CASH", G132/1200,G132/G133-1))</f>
        <v>6.0212624906148537E-3</v>
      </c>
      <c r="AK133" s="22" cm="1">
        <f t="array" ref="AK133">IF(INDEX(calc_types,1,AK$7)="INDEX",H133/H132-1,IF(INDEX(calc_types,1,AK$7)="CASH", H132/1200,H132/H133-1))</f>
        <v>0</v>
      </c>
      <c r="AL133" s="22" cm="1">
        <f t="array" ref="AL133">IF(INDEX(calc_types,1,AL$7)="INDEX",I133/I132-1,IF(INDEX(calc_types,1,AL$7)="CASH", I132/1200,I132/I133-1))</f>
        <v>2.1572185210676498E-3</v>
      </c>
      <c r="AM133" s="22" cm="1">
        <f t="array" ref="AM133">IF(INDEX(calc_types,1,AM$7)="INDEX",J133/J132-1,IF(INDEX(calc_types,1,AM$7)="CASH", J132/1200,J132/J133-1))</f>
        <v>8.1029465807975765E-3</v>
      </c>
      <c r="AN133" s="22" cm="1">
        <f t="array" ref="AN133">IF(INDEX(calc_types,1,AN$7)="INDEX",K133/K132-1,IF(INDEX(calc_types,1,AN$7)="CASH", K132/1200,K132/K133-1))</f>
        <v>9.2931620914171731E-6</v>
      </c>
      <c r="AO133" s="22" cm="1">
        <f t="array" ref="AO133">IF(INDEX(calc_types,1,AO$7)="INDEX",L133/L132-1,IF(INDEX(calc_types,1,AO$7)="CASH", L132/1200,L132/L133-1))</f>
        <v>6.4614722211273623E-3</v>
      </c>
      <c r="AP133" s="22" cm="1">
        <f t="array" ref="AP133">IF(INDEX(calc_types,1,AP$7)="INDEX",M133/M132-1,IF(INDEX(calc_types,1,AP$7)="CASH", M132/1200,M132/M133-1))</f>
        <v>1.6571940276686403E-2</v>
      </c>
      <c r="AQ133" s="22" cm="1">
        <f t="array" ref="AQ133">IF(INDEX(calc_types,1,AQ$7)="INDEX",N133/N132-1,IF(INDEX(calc_types,1,AQ$7)="CASH", N132/1200,N132/N133-1))</f>
        <v>2.6452873188995696E-3</v>
      </c>
      <c r="AR133" s="22" cm="1">
        <f t="array" ref="AR133">IF(INDEX(calc_types,1,AR$7)="INDEX",O133/O132-1,IF(INDEX(calc_types,1,AR$7)="CASH", O132/1200,O132/O133-1))</f>
        <v>3.746050799281031E-3</v>
      </c>
      <c r="AS133" s="22" cm="1">
        <f t="array" ref="AS133">IF(INDEX(calc_types,1,AS$7)="INDEX",P133/P132-1,IF(INDEX(calc_types,1,AS$7)="CASH", P132/1200,P132/P133-1))</f>
        <v>1.6384120895529541E-4</v>
      </c>
      <c r="AT133" s="22" cm="1">
        <f t="array" ref="AT133">IF(INDEX(calc_types,1,AT$7)="INDEX",Q133/Q132-1,IF(INDEX(calc_types,1,AT$7)="CASH", Q132/1200,Q132/Q133-1))</f>
        <v>7.9061529378554596E-4</v>
      </c>
      <c r="AU133" s="22" cm="1">
        <f t="array" ref="AU133">IF(INDEX(calc_types,1,AU$7)="INDEX",R133/R132-1,IF(INDEX(calc_types,1,AU$7)="CASH", R132/1200,R132/R133-1))</f>
        <v>3.3381870004338676E-3</v>
      </c>
      <c r="AV133" s="22" cm="1">
        <f t="array" ref="AV133">IF(INDEX(calc_types,1,AV$7)="INDEX",S133/S132-1,IF(INDEX(calc_types,1,AV$7)="CASH", S132/1200,S132/S133-1))</f>
        <v>-4.9957479929085058E-2</v>
      </c>
      <c r="AW133" s="22" cm="1">
        <f t="array" ref="AW133">IF(INDEX(calc_types,1,AW$7)="INDEX",T133/T132-1,IF(INDEX(calc_types,1,AW$7)="CASH", T132/1200,T132/T133-1))</f>
        <v>-6.8073033982959497E-2</v>
      </c>
      <c r="AX133" s="22" cm="1">
        <f t="array" ref="AX133">IF(INDEX(calc_types,1,AX$7)="INDEX",U133/U132-1,IF(INDEX(calc_types,1,AX$7)="CASH", U132/1200,U132/U133-1))</f>
        <v>-2.5396006612925959E-2</v>
      </c>
      <c r="AY133" s="22" cm="1">
        <f t="array" ref="AY133">IF(INDEX(calc_types,1,AY$7)="INDEX",V133/V132-1,IF(INDEX(calc_types,1,AY$7)="CASH", V132/1200,V132/V133-1))</f>
        <v>-7.9617163443175265E-2</v>
      </c>
      <c r="AZ133" s="22" cm="1">
        <f t="array" ref="AZ133">IF(INDEX(calc_types,1,AZ$7)="INDEX",W133/W132-1,IF(INDEX(calc_types,1,AZ$7)="CASH", W132/1200,W132/W133-1))</f>
        <v>3.5791666666666665E-4</v>
      </c>
      <c r="BA133" s="22" cm="1">
        <f t="array" ref="BA133">IF(INDEX(calc_types,1,BA$7)="INDEX",X133/X132-1,IF(INDEX(calc_types,1,BA$7)="CASH", X132/1200,X132/X133-1))</f>
        <v>-2.2233333333333331E-4</v>
      </c>
      <c r="BB133" s="22" cm="1">
        <f t="array" ref="BB133">IF(INDEX(calc_types,1,BB$7)="INDEX",Y133/Y132-1,IF(INDEX(calc_types,1,BB$7)="CASH", Y132/1200,Y132/Y133-1))</f>
        <v>4.4133333333333329E-4</v>
      </c>
      <c r="BC133" s="22" cm="1">
        <f t="array" ref="BC133">IF(INDEX(calc_types,1,BC$7)="INDEX",Z133/Z132-1,IF(INDEX(calc_types,1,BC$7)="CASH", Z132/1200,Z132/Z133-1))</f>
        <v>-1.0541666666666666E-4</v>
      </c>
      <c r="BD133" s="22" cm="1">
        <f t="array" ref="BD133">IF(INDEX(calc_types,1,BD$7)="INDEX",AA133/AA132-1,IF(INDEX(calc_types,1,BD$7)="CASH", AA132/1200,AA132/AA133-1))</f>
        <v>0</v>
      </c>
      <c r="BE133" s="22" cm="1">
        <f t="array" ref="BE133">IF(INDEX(calc_types,1,BE$7)="INDEX",AB133/AB132-1,IF(INDEX(calc_types,1,BE$7)="CASH", AB132/1200,AB132/AB133-1))</f>
        <v>-2.4910646593739871E-3</v>
      </c>
      <c r="BF133" s="22" cm="1">
        <f t="array" ref="BF133">IF(INDEX(calc_types,1,BF$7)="INDEX",AC133/AC132-1,IF(INDEX(calc_types,1,BF$7)="CASH", AC132/1200,AC132/AC133-1))</f>
        <v>-3.3333333333333326E-2</v>
      </c>
      <c r="BG133" s="22" cm="1">
        <f t="array" ref="BG133">IF(INDEX(calc_types,1,BG$7)="INDEX",AD133/AD132-1,IF(INDEX(calc_types,1,BG$7)="CASH", AD132/1200,AD132/AD133-1))</f>
        <v>-7.5945187386494695E-3</v>
      </c>
      <c r="BH133" s="23">
        <f t="shared" si="39"/>
        <v>-6.0391829453816572E-4</v>
      </c>
      <c r="BI133" s="23">
        <f t="shared" si="40"/>
        <v>4.3404333665738939E-3</v>
      </c>
      <c r="BJ133" s="23">
        <f t="shared" si="41"/>
        <v>1.4685311955997961E-2</v>
      </c>
      <c r="BK133" s="23">
        <f t="shared" si="42"/>
        <v>4.74224548353561E-5</v>
      </c>
      <c r="BL133" s="23">
        <f t="shared" si="43"/>
        <v>2.6414278250627477E-3</v>
      </c>
      <c r="BM133" s="23">
        <f t="shared" si="44"/>
        <v>-7.4311302894039121E-4</v>
      </c>
      <c r="BN133" s="23">
        <f t="shared" si="45"/>
        <v>1.292650443450749E-3</v>
      </c>
      <c r="BO133" s="23">
        <f t="shared" si="46"/>
        <v>6.7805687867058557E-3</v>
      </c>
      <c r="BP133" s="23">
        <f t="shared" si="47"/>
        <v>-1.3582619923896164E-3</v>
      </c>
      <c r="BQ133" s="23">
        <f t="shared" si="48"/>
        <v>4.7737706084698033E-3</v>
      </c>
      <c r="BR133" s="23">
        <f t="shared" si="49"/>
        <v>1.440975362872093E-2</v>
      </c>
      <c r="BS133" s="23">
        <f t="shared" si="50"/>
        <v>-1.3777850300711152E-4</v>
      </c>
      <c r="BT133" s="23">
        <f t="shared" si="51"/>
        <v>4.5497961989605755E-4</v>
      </c>
      <c r="BU133" s="23">
        <f t="shared" si="52"/>
        <v>1.019206322345099E-4</v>
      </c>
      <c r="BV133" s="23">
        <f t="shared" si="53"/>
        <v>6.515566756547307E-4</v>
      </c>
      <c r="BW133" s="23">
        <f t="shared" si="54"/>
        <v>2.9987943445789473E-3</v>
      </c>
      <c r="BX133" s="23">
        <f t="shared" si="55"/>
        <v>-5.9139413101132944E-2</v>
      </c>
      <c r="BY133" s="23">
        <f t="shared" si="56"/>
        <v>-7.1287725582756395E-2</v>
      </c>
      <c r="BZ133" s="23">
        <f t="shared" si="57"/>
        <v>-2.8332931835222955E-2</v>
      </c>
      <c r="CA133" s="23">
        <f t="shared" si="58"/>
        <v>-8.6034725154541705E-2</v>
      </c>
      <c r="CB133" s="23">
        <f t="shared" si="59"/>
        <v>-1.2062120486111103E-3</v>
      </c>
      <c r="CC133" s="23">
        <f t="shared" si="60"/>
        <v>-9.8689861111111066E-4</v>
      </c>
      <c r="CD133" s="23">
        <f t="shared" si="61"/>
        <v>-1.1001118055555556E-3</v>
      </c>
      <c r="CE133" s="23">
        <f t="shared" si="62"/>
        <v>-5.5870833333333361E-5</v>
      </c>
      <c r="CF133" s="23">
        <f t="shared" si="63"/>
        <v>0</v>
      </c>
      <c r="CG133" s="23">
        <f t="shared" si="64"/>
        <v>-2.7400645289203766E-3</v>
      </c>
      <c r="CH133" s="23">
        <f t="shared" si="65"/>
        <v>-3.2515707428716081E-2</v>
      </c>
      <c r="CI133" s="23">
        <f t="shared" si="66"/>
        <v>-6.8753037211758128E-3</v>
      </c>
    </row>
    <row r="134" spans="1:87" x14ac:dyDescent="0.2">
      <c r="A134" s="20">
        <v>125</v>
      </c>
      <c r="B134" s="21">
        <v>42429</v>
      </c>
      <c r="C134" s="20">
        <v>204.38800000000001</v>
      </c>
      <c r="D134" s="20">
        <v>1160.4259999999999</v>
      </c>
      <c r="E134" s="20">
        <v>1971.6759999999999</v>
      </c>
      <c r="F134" s="20">
        <v>1628.9739999999999</v>
      </c>
      <c r="G134" s="20">
        <v>2040.722</v>
      </c>
      <c r="H134" s="20">
        <v>143.90100000000001</v>
      </c>
      <c r="I134" s="20">
        <v>368.82299999999998</v>
      </c>
      <c r="J134" s="20">
        <v>504.42899999999997</v>
      </c>
      <c r="K134" s="20">
        <v>107.627</v>
      </c>
      <c r="L134" s="20">
        <v>665.18299999999999</v>
      </c>
      <c r="M134" s="20">
        <v>842.48500000000001</v>
      </c>
      <c r="N134" s="20">
        <v>270.54199999999997</v>
      </c>
      <c r="O134" s="20">
        <v>297.98099999999999</v>
      </c>
      <c r="P134" s="20">
        <v>103.818</v>
      </c>
      <c r="Q134" s="20">
        <v>195.52500000000001</v>
      </c>
      <c r="R134" s="20">
        <v>260.83300000000003</v>
      </c>
      <c r="S134" s="20">
        <v>3288.45</v>
      </c>
      <c r="T134" s="20">
        <v>2945.75</v>
      </c>
      <c r="U134" s="20">
        <v>6097.09</v>
      </c>
      <c r="V134" s="20">
        <v>16026.76</v>
      </c>
      <c r="W134" s="20">
        <v>0.4405</v>
      </c>
      <c r="X134" s="20">
        <v>-0.4229</v>
      </c>
      <c r="Y134" s="20">
        <v>0.52300000000000002</v>
      </c>
      <c r="Z134" s="20">
        <v>-0.60219999999999996</v>
      </c>
      <c r="AA134" s="20">
        <v>1</v>
      </c>
      <c r="AB134" s="20">
        <v>0.91969999999999996</v>
      </c>
      <c r="AC134" s="20">
        <v>0.71850000000000003</v>
      </c>
      <c r="AD134" s="20">
        <v>112.69</v>
      </c>
      <c r="AE134" s="21">
        <f t="shared" si="38"/>
        <v>42429</v>
      </c>
      <c r="AF134" s="22" cm="1">
        <f t="array" ref="AF134">IF(INDEX(calc_types,1,AF$7)="INDEX",C134/C133-1,IF(INDEX(calc_types,1,AF$7)="CASH", C133/1200,C133/C134-1))</f>
        <v>4.4542993778673434E-4</v>
      </c>
      <c r="AG134" s="22" cm="1">
        <f t="array" ref="AG134">IF(INDEX(calc_types,1,AG$7)="INDEX",D134/D133-1,IF(INDEX(calc_types,1,AG$7)="CASH", D133/1200,D133/D134-1))</f>
        <v>1.1526283550027383E-3</v>
      </c>
      <c r="AH134" s="22" cm="1">
        <f t="array" ref="AH134">IF(INDEX(calc_types,1,AH$7)="INDEX",E134/E133-1,IF(INDEX(calc_types,1,AH$7)="CASH", E133/1200,E133/E134-1))</f>
        <v>4.175755560161809E-3</v>
      </c>
      <c r="AI134" s="22" cm="1">
        <f t="array" ref="AI134">IF(INDEX(calc_types,1,AI$7)="INDEX",F134/F133-1,IF(INDEX(calc_types,1,AI$7)="CASH", F133/1200,F133/F134-1))</f>
        <v>9.6042118432282386E-4</v>
      </c>
      <c r="AJ134" s="22" cm="1">
        <f t="array" ref="AJ134">IF(INDEX(calc_types,1,AJ$7)="INDEX",G134/G133-1,IF(INDEX(calc_types,1,AJ$7)="CASH", G133/1200,G133/G134-1))</f>
        <v>1.3262879296023211E-3</v>
      </c>
      <c r="AK134" s="22" cm="1">
        <f t="array" ref="AK134">IF(INDEX(calc_types,1,AK$7)="INDEX",H134/H133-1,IF(INDEX(calc_types,1,AK$7)="CASH", H133/1200,H133/H134-1))</f>
        <v>3.4747317507299869E-5</v>
      </c>
      <c r="AL134" s="22" cm="1">
        <f t="array" ref="AL134">IF(INDEX(calc_types,1,AL$7)="INDEX",I134/I133-1,IF(INDEX(calc_types,1,AL$7)="CASH", I133/1200,I133/I134-1))</f>
        <v>1.159078817359438E-3</v>
      </c>
      <c r="AM134" s="22" cm="1">
        <f t="array" ref="AM134">IF(INDEX(calc_types,1,AM$7)="INDEX",J134/J133-1,IF(INDEX(calc_types,1,AM$7)="CASH", J133/1200,J133/J134-1))</f>
        <v>4.8346420930593936E-3</v>
      </c>
      <c r="AN134" s="22" cm="1">
        <f t="array" ref="AN134">IF(INDEX(calc_types,1,AN$7)="INDEX",K134/K133-1,IF(INDEX(calc_types,1,AN$7)="CASH", K133/1200,K133/K134-1))</f>
        <v>1.8586151458555022E-4</v>
      </c>
      <c r="AO134" s="22" cm="1">
        <f t="array" ref="AO134">IF(INDEX(calc_types,1,AO$7)="INDEX",L134/L133-1,IF(INDEX(calc_types,1,AO$7)="CASH", L133/1200,L133/L134-1))</f>
        <v>1.9868527288722238E-3</v>
      </c>
      <c r="AP134" s="22" cm="1">
        <f t="array" ref="AP134">IF(INDEX(calc_types,1,AP$7)="INDEX",M134/M133-1,IF(INDEX(calc_types,1,AP$7)="CASH", M133/1200,M133/M134-1))</f>
        <v>9.7053285825403623E-3</v>
      </c>
      <c r="AQ134" s="22" cm="1">
        <f t="array" ref="AQ134">IF(INDEX(calc_types,1,AQ$7)="INDEX",N134/N133-1,IF(INDEX(calc_types,1,AQ$7)="CASH", N133/1200,N133/N134-1))</f>
        <v>-1.7158228385245611E-3</v>
      </c>
      <c r="AR134" s="22" cm="1">
        <f t="array" ref="AR134">IF(INDEX(calc_types,1,AR$7)="INDEX",O134/O133-1,IF(INDEX(calc_types,1,AR$7)="CASH", O133/1200,O133/O134-1))</f>
        <v>9.7752695757336028E-4</v>
      </c>
      <c r="AS134" s="22" cm="1">
        <f t="array" ref="AS134">IF(INDEX(calc_types,1,AS$7)="INDEX",P134/P133-1,IF(INDEX(calc_types,1,AS$7)="CASH", P133/1200,P133/P134-1))</f>
        <v>4.0471785383910941E-4</v>
      </c>
      <c r="AT134" s="22" cm="1">
        <f t="array" ref="AT134">IF(INDEX(calc_types,1,AT$7)="INDEX",Q134/Q133-1,IF(INDEX(calc_types,1,AT$7)="CASH", Q133/1200,Q133/Q134-1))</f>
        <v>3.0060685650383778E-3</v>
      </c>
      <c r="AU134" s="22" cm="1">
        <f t="array" ref="AU134">IF(INDEX(calc_types,1,AU$7)="INDEX",R134/R133-1,IF(INDEX(calc_types,1,AU$7)="CASH", R133/1200,R133/R134-1))</f>
        <v>6.7429347784133675E-3</v>
      </c>
      <c r="AV134" s="22" cm="1">
        <f t="array" ref="AV134">IF(INDEX(calc_types,1,AV$7)="INDEX",S134/S133-1,IF(INDEX(calc_types,1,AV$7)="CASH", S133/1200,S133/S134-1))</f>
        <v>-2.1846980110146186E-3</v>
      </c>
      <c r="AW134" s="22" cm="1">
        <f t="array" ref="AW134">IF(INDEX(calc_types,1,AW$7)="INDEX",T134/T133-1,IF(INDEX(calc_types,1,AW$7)="CASH", T133/1200,T133/T134-1))</f>
        <v>-3.2623009500540312E-2</v>
      </c>
      <c r="AX134" s="22" cm="1">
        <f t="array" ref="AX134">IF(INDEX(calc_types,1,AX$7)="INDEX",U134/U133-1,IF(INDEX(calc_types,1,AX$7)="CASH", U133/1200,U133/U134-1))</f>
        <v>2.1861372598330764E-3</v>
      </c>
      <c r="AY134" s="22" cm="1">
        <f t="array" ref="AY134">IF(INDEX(calc_types,1,AY$7)="INDEX",V134/V133-1,IF(INDEX(calc_types,1,AY$7)="CASH", V133/1200,V133/V134-1))</f>
        <v>-8.5141823122106497E-2</v>
      </c>
      <c r="AZ134" s="22" cm="1">
        <f t="array" ref="AZ134">IF(INDEX(calc_types,1,AZ$7)="INDEX",W134/W133-1,IF(INDEX(calc_types,1,AZ$7)="CASH", W133/1200,W133/W134-1))</f>
        <v>3.5416666666666664E-4</v>
      </c>
      <c r="BA134" s="22" cm="1">
        <f t="array" ref="BA134">IF(INDEX(calc_types,1,BA$7)="INDEX",X134/X133-1,IF(INDEX(calc_types,1,BA$7)="CASH", X133/1200,X133/X134-1))</f>
        <v>-1.9449999999999998E-4</v>
      </c>
      <c r="BB134" s="22" cm="1">
        <f t="array" ref="BB134">IF(INDEX(calc_types,1,BB$7)="INDEX",Y134/Y133-1,IF(INDEX(calc_types,1,BB$7)="CASH", Y133/1200,Y133/Y134-1))</f>
        <v>4.8491666666666664E-4</v>
      </c>
      <c r="BC134" s="22" cm="1">
        <f t="array" ref="BC134">IF(INDEX(calc_types,1,BC$7)="INDEX",Z134/Z133-1,IF(INDEX(calc_types,1,BC$7)="CASH", Z133/1200,Z133/Z134-1))</f>
        <v>-2.2916666666666667E-5</v>
      </c>
      <c r="BD134" s="22" cm="1">
        <f t="array" ref="BD134">IF(INDEX(calc_types,1,BD$7)="INDEX",AA134/AA133-1,IF(INDEX(calc_types,1,BD$7)="CASH", AA133/1200,AA133/AA134-1))</f>
        <v>0</v>
      </c>
      <c r="BE134" s="22" cm="1">
        <f t="array" ref="BE134">IF(INDEX(calc_types,1,BE$7)="INDEX",AB134/AB133-1,IF(INDEX(calc_types,1,BE$7)="CASH", AB133/1200,AB133/AB134-1))</f>
        <v>3.9143198869195928E-3</v>
      </c>
      <c r="BF134" s="22" cm="1">
        <f t="array" ref="BF134">IF(INDEX(calc_types,1,BF$7)="INDEX",AC134/AC133-1,IF(INDEX(calc_types,1,BF$7)="CASH", AC133/1200,AC133/AC134-1))</f>
        <v>-2.2964509394572175E-2</v>
      </c>
      <c r="BG134" s="22" cm="1">
        <f t="array" ref="BG134">IF(INDEX(calc_types,1,BG$7)="INDEX",AD134/AD133-1,IF(INDEX(calc_types,1,BG$7)="CASH", AD133/1200,AD133/AD134-1))</f>
        <v>7.49844706717544E-2</v>
      </c>
      <c r="BH134" s="23">
        <f t="shared" si="39"/>
        <v>-1.0893726478341101E-3</v>
      </c>
      <c r="BI134" s="23">
        <f t="shared" si="40"/>
        <v>-5.9944472984859581E-4</v>
      </c>
      <c r="BJ134" s="23">
        <f t="shared" si="41"/>
        <v>1.7679004835218022E-3</v>
      </c>
      <c r="BK134" s="23">
        <f t="shared" si="42"/>
        <v>-1.6895753289097861E-3</v>
      </c>
      <c r="BL134" s="23">
        <f t="shared" si="43"/>
        <v>-2.0535467359497849E-3</v>
      </c>
      <c r="BM134" s="23">
        <f t="shared" si="44"/>
        <v>-7.0836571143309134E-4</v>
      </c>
      <c r="BN134" s="23">
        <f t="shared" si="45"/>
        <v>2.945107397425373E-4</v>
      </c>
      <c r="BO134" s="23">
        <f t="shared" si="46"/>
        <v>3.5122642989676729E-3</v>
      </c>
      <c r="BP134" s="23">
        <f t="shared" si="47"/>
        <v>-1.1816936398954833E-3</v>
      </c>
      <c r="BQ134" s="23">
        <f t="shared" si="48"/>
        <v>2.9915111621466452E-4</v>
      </c>
      <c r="BR134" s="23">
        <f t="shared" si="49"/>
        <v>7.5431419345748903E-3</v>
      </c>
      <c r="BS134" s="23">
        <f t="shared" si="50"/>
        <v>-4.4988886604312422E-3</v>
      </c>
      <c r="BT134" s="23">
        <f t="shared" si="51"/>
        <v>-2.3135442218116132E-3</v>
      </c>
      <c r="BU134" s="23">
        <f t="shared" si="52"/>
        <v>3.4279727711832388E-4</v>
      </c>
      <c r="BV134" s="23">
        <f t="shared" si="53"/>
        <v>2.8670099469075626E-3</v>
      </c>
      <c r="BW134" s="23">
        <f t="shared" si="54"/>
        <v>6.4035421225584468E-3</v>
      </c>
      <c r="BX134" s="23">
        <f t="shared" si="55"/>
        <v>-1.1366631183062505E-2</v>
      </c>
      <c r="BY134" s="23">
        <f t="shared" si="56"/>
        <v>-3.583770110033721E-2</v>
      </c>
      <c r="BZ134" s="23">
        <f t="shared" si="57"/>
        <v>-7.5078796246392165E-4</v>
      </c>
      <c r="CA134" s="23">
        <f t="shared" si="58"/>
        <v>-9.1559384833472937E-2</v>
      </c>
      <c r="CB134" s="23">
        <f t="shared" si="59"/>
        <v>-1.2099620486111101E-3</v>
      </c>
      <c r="CC134" s="23">
        <f t="shared" si="60"/>
        <v>-9.5906527777777728E-4</v>
      </c>
      <c r="CD134" s="23">
        <f t="shared" si="61"/>
        <v>-1.0565284722222222E-3</v>
      </c>
      <c r="CE134" s="23">
        <f t="shared" si="62"/>
        <v>2.6629166666666635E-5</v>
      </c>
      <c r="CF134" s="23">
        <f t="shared" si="63"/>
        <v>0</v>
      </c>
      <c r="CG134" s="23">
        <f t="shared" si="64"/>
        <v>3.6653200173732033E-3</v>
      </c>
      <c r="CH134" s="23">
        <f t="shared" si="65"/>
        <v>-2.214688348995493E-2</v>
      </c>
      <c r="CI134" s="23">
        <f t="shared" si="66"/>
        <v>7.5703685689228056E-2</v>
      </c>
    </row>
    <row r="135" spans="1:87" x14ac:dyDescent="0.2">
      <c r="A135" s="20">
        <v>126</v>
      </c>
      <c r="B135" s="21">
        <v>42460</v>
      </c>
      <c r="C135" s="20">
        <v>204.571</v>
      </c>
      <c r="D135" s="20">
        <v>1162.451</v>
      </c>
      <c r="E135" s="20">
        <v>1977.8050000000001</v>
      </c>
      <c r="F135" s="20">
        <v>1642.7529999999999</v>
      </c>
      <c r="G135" s="20">
        <v>2075.6570000000002</v>
      </c>
      <c r="H135" s="20">
        <v>143.76300000000001</v>
      </c>
      <c r="I135" s="20">
        <v>368.13</v>
      </c>
      <c r="J135" s="20">
        <v>502.75</v>
      </c>
      <c r="K135" s="20">
        <v>107.613</v>
      </c>
      <c r="L135" s="20">
        <v>664.44299999999998</v>
      </c>
      <c r="M135" s="20">
        <v>839.96199999999999</v>
      </c>
      <c r="N135" s="20">
        <v>272.786</v>
      </c>
      <c r="O135" s="20">
        <v>302.16800000000001</v>
      </c>
      <c r="P135" s="20">
        <v>103.762</v>
      </c>
      <c r="Q135" s="20">
        <v>195.36</v>
      </c>
      <c r="R135" s="20">
        <v>260.40100000000001</v>
      </c>
      <c r="S135" s="20">
        <v>3509.72</v>
      </c>
      <c r="T135" s="20">
        <v>3004.93</v>
      </c>
      <c r="U135" s="20">
        <v>6174.9</v>
      </c>
      <c r="V135" s="20">
        <v>16758.669999999998</v>
      </c>
      <c r="W135" s="20">
        <v>0.43725000000000003</v>
      </c>
      <c r="X135" s="20">
        <v>-0.4405</v>
      </c>
      <c r="Y135" s="20">
        <v>0.53269999999999995</v>
      </c>
      <c r="Z135" s="20">
        <v>-0.40660000000000002</v>
      </c>
      <c r="AA135" s="20">
        <v>1</v>
      </c>
      <c r="AB135" s="20">
        <v>0.87870000000000004</v>
      </c>
      <c r="AC135" s="20">
        <v>0.69630000000000003</v>
      </c>
      <c r="AD135" s="20">
        <v>112.57</v>
      </c>
      <c r="AE135" s="21">
        <f t="shared" si="38"/>
        <v>42460</v>
      </c>
      <c r="AF135" s="22" cm="1">
        <f t="array" ref="AF135">IF(INDEX(calc_types,1,AF$7)="INDEX",C135/C134-1,IF(INDEX(calc_types,1,AF$7)="CASH", C134/1200,C134/C135-1))</f>
        <v>8.9535589173528329E-4</v>
      </c>
      <c r="AG135" s="22" cm="1">
        <f t="array" ref="AG135">IF(INDEX(calc_types,1,AG$7)="INDEX",D135/D134-1,IF(INDEX(calc_types,1,AG$7)="CASH", D134/1200,D134/D135-1))</f>
        <v>1.7450488010437581E-3</v>
      </c>
      <c r="AH135" s="22" cm="1">
        <f t="array" ref="AH135">IF(INDEX(calc_types,1,AH$7)="INDEX",E135/E134-1,IF(INDEX(calc_types,1,AH$7)="CASH", E134/1200,E134/E135-1))</f>
        <v>3.1085229013287918E-3</v>
      </c>
      <c r="AI135" s="22" cm="1">
        <f t="array" ref="AI135">IF(INDEX(calc_types,1,AI$7)="INDEX",F135/F134-1,IF(INDEX(calc_types,1,AI$7)="CASH", F134/1200,F134/F135-1))</f>
        <v>8.4586985427637096E-3</v>
      </c>
      <c r="AJ135" s="22" cm="1">
        <f t="array" ref="AJ135">IF(INDEX(calc_types,1,AJ$7)="INDEX",G135/G134-1,IF(INDEX(calc_types,1,AJ$7)="CASH", G134/1200,G134/G135-1))</f>
        <v>1.7118941237464158E-2</v>
      </c>
      <c r="AK135" s="22" cm="1">
        <f t="array" ref="AK135">IF(INDEX(calc_types,1,AK$7)="INDEX",H135/H134-1,IF(INDEX(calc_types,1,AK$7)="CASH", H134/1200,H134/H135-1))</f>
        <v>-9.5899264077392576E-4</v>
      </c>
      <c r="AL135" s="22" cm="1">
        <f t="array" ref="AL135">IF(INDEX(calc_types,1,AL$7)="INDEX",I135/I134-1,IF(INDEX(calc_types,1,AL$7)="CASH", I134/1200,I134/I135-1))</f>
        <v>-1.8789500654785574E-3</v>
      </c>
      <c r="AM135" s="22" cm="1">
        <f t="array" ref="AM135">IF(INDEX(calc_types,1,AM$7)="INDEX",J135/J134-1,IF(INDEX(calc_types,1,AM$7)="CASH", J134/1200,J134/J135-1))</f>
        <v>-3.3285160052256568E-3</v>
      </c>
      <c r="AN135" s="22" cm="1">
        <f t="array" ref="AN135">IF(INDEX(calc_types,1,AN$7)="INDEX",K135/K134-1,IF(INDEX(calc_types,1,AN$7)="CASH", K134/1200,K134/K135-1))</f>
        <v>-1.3007888355143216E-4</v>
      </c>
      <c r="AO135" s="22" cm="1">
        <f t="array" ref="AO135">IF(INDEX(calc_types,1,AO$7)="INDEX",L135/L134-1,IF(INDEX(calc_types,1,AO$7)="CASH", L134/1200,L134/L135-1))</f>
        <v>-1.1124758149261282E-3</v>
      </c>
      <c r="AP135" s="22" cm="1">
        <f t="array" ref="AP135">IF(INDEX(calc_types,1,AP$7)="INDEX",M135/M134-1,IF(INDEX(calc_types,1,AP$7)="CASH", M134/1200,M134/M135-1))</f>
        <v>-2.9947120720250631E-3</v>
      </c>
      <c r="AQ135" s="22" cm="1">
        <f t="array" ref="AQ135">IF(INDEX(calc_types,1,AQ$7)="INDEX",N135/N134-1,IF(INDEX(calc_types,1,AQ$7)="CASH", N134/1200,N134/N135-1))</f>
        <v>8.2944607491628464E-3</v>
      </c>
      <c r="AR135" s="22" cm="1">
        <f t="array" ref="AR135">IF(INDEX(calc_types,1,AR$7)="INDEX",O135/O134-1,IF(INDEX(calc_types,1,AR$7)="CASH", O134/1200,O134/O135-1))</f>
        <v>1.4051231454354607E-2</v>
      </c>
      <c r="AS135" s="22" cm="1">
        <f t="array" ref="AS135">IF(INDEX(calc_types,1,AS$7)="INDEX",P135/P134-1,IF(INDEX(calc_types,1,AS$7)="CASH", P134/1200,P134/P135-1))</f>
        <v>-5.3940549808317861E-4</v>
      </c>
      <c r="AT135" s="22" cm="1">
        <f t="array" ref="AT135">IF(INDEX(calc_types,1,AT$7)="INDEX",Q135/Q134-1,IF(INDEX(calc_types,1,AT$7)="CASH", Q134/1200,Q134/Q135-1))</f>
        <v>-8.4388185654005188E-4</v>
      </c>
      <c r="AU135" s="22" cm="1">
        <f t="array" ref="AU135">IF(INDEX(calc_types,1,AU$7)="INDEX",R135/R134-1,IF(INDEX(calc_types,1,AU$7)="CASH", R134/1200,R134/R135-1))</f>
        <v>-1.6562321485396048E-3</v>
      </c>
      <c r="AV135" s="22" cm="1">
        <f t="array" ref="AV135">IF(INDEX(calc_types,1,AV$7)="INDEX",S135/S134-1,IF(INDEX(calc_types,1,AV$7)="CASH", S134/1200,S134/S135-1))</f>
        <v>6.7287019720537078E-2</v>
      </c>
      <c r="AW135" s="22" cm="1">
        <f t="array" ref="AW135">IF(INDEX(calc_types,1,AW$7)="INDEX",T135/T134-1,IF(INDEX(calc_types,1,AW$7)="CASH", T134/1200,T134/T135-1))</f>
        <v>2.0089960112025684E-2</v>
      </c>
      <c r="AX135" s="22" cm="1">
        <f t="array" ref="AX135">IF(INDEX(calc_types,1,AX$7)="INDEX",U135/U134-1,IF(INDEX(calc_types,1,AX$7)="CASH", U134/1200,U134/U135-1))</f>
        <v>1.2761825723418774E-2</v>
      </c>
      <c r="AY135" s="22" cm="1">
        <f t="array" ref="AY135">IF(INDEX(calc_types,1,AY$7)="INDEX",V135/V134-1,IF(INDEX(calc_types,1,AY$7)="CASH", V134/1200,V134/V135-1))</f>
        <v>4.5667995277897555E-2</v>
      </c>
      <c r="AZ135" s="22" cm="1">
        <f t="array" ref="AZ135">IF(INDEX(calc_types,1,AZ$7)="INDEX",W135/W134-1,IF(INDEX(calc_types,1,AZ$7)="CASH", W134/1200,W134/W135-1))</f>
        <v>3.6708333333333336E-4</v>
      </c>
      <c r="BA135" s="22" cm="1">
        <f t="array" ref="BA135">IF(INDEX(calc_types,1,BA$7)="INDEX",X135/X134-1,IF(INDEX(calc_types,1,BA$7)="CASH", X134/1200,X134/X135-1))</f>
        <v>-3.5241666666666668E-4</v>
      </c>
      <c r="BB135" s="22" cm="1">
        <f t="array" ref="BB135">IF(INDEX(calc_types,1,BB$7)="INDEX",Y135/Y134-1,IF(INDEX(calc_types,1,BB$7)="CASH", Y134/1200,Y134/Y135-1))</f>
        <v>4.3583333333333337E-4</v>
      </c>
      <c r="BC135" s="22" cm="1">
        <f t="array" ref="BC135">IF(INDEX(calc_types,1,BC$7)="INDEX",Z135/Z134-1,IF(INDEX(calc_types,1,BC$7)="CASH", Z134/1200,Z134/Z135-1))</f>
        <v>-5.018333333333333E-4</v>
      </c>
      <c r="BD135" s="22" cm="1">
        <f t="array" ref="BD135">IF(INDEX(calc_types,1,BD$7)="INDEX",AA135/AA134-1,IF(INDEX(calc_types,1,BD$7)="CASH", AA134/1200,AA134/AA135-1))</f>
        <v>0</v>
      </c>
      <c r="BE135" s="22" cm="1">
        <f t="array" ref="BE135">IF(INDEX(calc_types,1,BE$7)="INDEX",AB135/AB134-1,IF(INDEX(calc_types,1,BE$7)="CASH", AB134/1200,AB134/AB135-1))</f>
        <v>4.665983839763288E-2</v>
      </c>
      <c r="BF135" s="22" cm="1">
        <f t="array" ref="BF135">IF(INDEX(calc_types,1,BF$7)="INDEX",AC135/AC134-1,IF(INDEX(calc_types,1,BF$7)="CASH", AC134/1200,AC134/AC135-1))</f>
        <v>3.1882809133993995E-2</v>
      </c>
      <c r="BG135" s="22" cm="1">
        <f t="array" ref="BG135">IF(INDEX(calc_types,1,BG$7)="INDEX",AD135/AD134-1,IF(INDEX(calc_types,1,BG$7)="CASH", AD134/1200,AD134/AD135-1))</f>
        <v>1.0660033756773046E-3</v>
      </c>
      <c r="BH135" s="23">
        <f t="shared" si="39"/>
        <v>-6.394466938855611E-4</v>
      </c>
      <c r="BI135" s="23">
        <f t="shared" si="40"/>
        <v>-7.0242838075759706E-6</v>
      </c>
      <c r="BJ135" s="23">
        <f t="shared" si="41"/>
        <v>7.0066782468878501E-4</v>
      </c>
      <c r="BK135" s="23">
        <f t="shared" si="42"/>
        <v>5.8087020295310996E-3</v>
      </c>
      <c r="BL135" s="23">
        <f t="shared" si="43"/>
        <v>1.3739106571912052E-2</v>
      </c>
      <c r="BM135" s="23">
        <f t="shared" si="44"/>
        <v>-1.702105669714317E-3</v>
      </c>
      <c r="BN135" s="23">
        <f t="shared" si="45"/>
        <v>-2.7435181430954581E-3</v>
      </c>
      <c r="BO135" s="23">
        <f t="shared" si="46"/>
        <v>-4.6508937993173776E-3</v>
      </c>
      <c r="BP135" s="23">
        <f t="shared" si="47"/>
        <v>-1.4976340380324657E-3</v>
      </c>
      <c r="BQ135" s="23">
        <f t="shared" si="48"/>
        <v>-2.8001774275836873E-3</v>
      </c>
      <c r="BR135" s="23">
        <f t="shared" si="49"/>
        <v>-5.1568987199905351E-3</v>
      </c>
      <c r="BS135" s="23">
        <f t="shared" si="50"/>
        <v>5.5113949272561653E-3</v>
      </c>
      <c r="BT135" s="23">
        <f t="shared" si="51"/>
        <v>1.0760160274969633E-2</v>
      </c>
      <c r="BU135" s="23">
        <f t="shared" si="52"/>
        <v>-6.0132607480396414E-4</v>
      </c>
      <c r="BV135" s="23">
        <f t="shared" si="53"/>
        <v>-9.8294047467086714E-4</v>
      </c>
      <c r="BW135" s="23">
        <f t="shared" si="54"/>
        <v>-1.995624804394525E-3</v>
      </c>
      <c r="BX135" s="23">
        <f t="shared" si="55"/>
        <v>5.8105086548489192E-2</v>
      </c>
      <c r="BY135" s="23">
        <f t="shared" si="56"/>
        <v>1.6875268512228786E-2</v>
      </c>
      <c r="BZ135" s="23">
        <f t="shared" si="57"/>
        <v>9.8249005011217753E-3</v>
      </c>
      <c r="CA135" s="23">
        <f t="shared" si="58"/>
        <v>3.9250433566531108E-2</v>
      </c>
      <c r="CB135" s="23">
        <f t="shared" si="59"/>
        <v>-1.1970453819444434E-3</v>
      </c>
      <c r="CC135" s="23">
        <f t="shared" si="60"/>
        <v>-1.1169819444444441E-3</v>
      </c>
      <c r="CD135" s="23">
        <f t="shared" si="61"/>
        <v>-1.1056118055555555E-3</v>
      </c>
      <c r="CE135" s="23">
        <f t="shared" si="62"/>
        <v>-4.5228750000000001E-4</v>
      </c>
      <c r="CF135" s="23">
        <f t="shared" si="63"/>
        <v>0</v>
      </c>
      <c r="CG135" s="23">
        <f t="shared" si="64"/>
        <v>4.6410838528086487E-2</v>
      </c>
      <c r="CH135" s="23">
        <f t="shared" si="65"/>
        <v>3.2700435038611239E-2</v>
      </c>
      <c r="CI135" s="23">
        <f t="shared" si="66"/>
        <v>1.7852183931509617E-3</v>
      </c>
    </row>
    <row r="136" spans="1:87" x14ac:dyDescent="0.2">
      <c r="A136" s="20">
        <v>127</v>
      </c>
      <c r="B136" s="21">
        <v>42490</v>
      </c>
      <c r="C136" s="20">
        <v>204.68600000000001</v>
      </c>
      <c r="D136" s="20">
        <v>1162.8720000000001</v>
      </c>
      <c r="E136" s="20">
        <v>1976.5309999999999</v>
      </c>
      <c r="F136" s="20">
        <v>1649.5170000000001</v>
      </c>
      <c r="G136" s="20">
        <v>2089.308</v>
      </c>
      <c r="H136" s="20">
        <v>143.75299999999999</v>
      </c>
      <c r="I136" s="20">
        <v>367.97300000000001</v>
      </c>
      <c r="J136" s="20">
        <v>502.03199999999998</v>
      </c>
      <c r="K136" s="20">
        <v>107.62</v>
      </c>
      <c r="L136" s="20">
        <v>663.13699999999994</v>
      </c>
      <c r="M136" s="20">
        <v>836.11400000000003</v>
      </c>
      <c r="N136" s="20">
        <v>273.83499999999998</v>
      </c>
      <c r="O136" s="20">
        <v>303.67700000000002</v>
      </c>
      <c r="P136" s="20">
        <v>103.78400000000001</v>
      </c>
      <c r="Q136" s="20">
        <v>195.44300000000001</v>
      </c>
      <c r="R136" s="20">
        <v>260.47300000000001</v>
      </c>
      <c r="S136" s="20">
        <v>3522.08</v>
      </c>
      <c r="T136" s="20">
        <v>3028.21</v>
      </c>
      <c r="U136" s="20">
        <v>6241.89</v>
      </c>
      <c r="V136" s="20">
        <v>16666.05</v>
      </c>
      <c r="W136" s="20">
        <v>0.43575000000000003</v>
      </c>
      <c r="X136" s="20">
        <v>-0.39329999999999998</v>
      </c>
      <c r="Y136" s="20">
        <v>0.56169999999999998</v>
      </c>
      <c r="Z136" s="20">
        <v>-0.21779999999999999</v>
      </c>
      <c r="AA136" s="20">
        <v>1</v>
      </c>
      <c r="AB136" s="20">
        <v>0.87329999999999997</v>
      </c>
      <c r="AC136" s="20">
        <v>0.68440000000000001</v>
      </c>
      <c r="AD136" s="20">
        <v>106.5</v>
      </c>
      <c r="AE136" s="21">
        <f t="shared" si="38"/>
        <v>42490</v>
      </c>
      <c r="AF136" s="22" cm="1">
        <f t="array" ref="AF136">IF(INDEX(calc_types,1,AF$7)="INDEX",C136/C135-1,IF(INDEX(calc_types,1,AF$7)="CASH", C135/1200,C135/C136-1))</f>
        <v>5.621520156815496E-4</v>
      </c>
      <c r="AG136" s="22" cm="1">
        <f t="array" ref="AG136">IF(INDEX(calc_types,1,AG$7)="INDEX",D136/D135-1,IF(INDEX(calc_types,1,AG$7)="CASH", D135/1200,D135/D136-1))</f>
        <v>3.6216580311787538E-4</v>
      </c>
      <c r="AH136" s="22" cm="1">
        <f t="array" ref="AH136">IF(INDEX(calc_types,1,AH$7)="INDEX",E136/E135-1,IF(INDEX(calc_types,1,AH$7)="CASH", E135/1200,E135/E136-1))</f>
        <v>-6.441484372827766E-4</v>
      </c>
      <c r="AI136" s="22" cm="1">
        <f t="array" ref="AI136">IF(INDEX(calc_types,1,AI$7)="INDEX",F136/F135-1,IF(INDEX(calc_types,1,AI$7)="CASH", F135/1200,F135/F136-1))</f>
        <v>4.1174784036310808E-3</v>
      </c>
      <c r="AJ136" s="22" cm="1">
        <f t="array" ref="AJ136">IF(INDEX(calc_types,1,AJ$7)="INDEX",G136/G135-1,IF(INDEX(calc_types,1,AJ$7)="CASH", G135/1200,G135/G136-1))</f>
        <v>6.576712819121866E-3</v>
      </c>
      <c r="AK136" s="22" cm="1">
        <f t="array" ref="AK136">IF(INDEX(calc_types,1,AK$7)="INDEX",H136/H135-1,IF(INDEX(calc_types,1,AK$7)="CASH", H135/1200,H135/H136-1))</f>
        <v>-6.9558926845014746E-5</v>
      </c>
      <c r="AL136" s="22" cm="1">
        <f t="array" ref="AL136">IF(INDEX(calc_types,1,AL$7)="INDEX",I136/I135-1,IF(INDEX(calc_types,1,AL$7)="CASH", I135/1200,I135/I136-1))</f>
        <v>-4.2647977616594446E-4</v>
      </c>
      <c r="AM136" s="22" cm="1">
        <f t="array" ref="AM136">IF(INDEX(calc_types,1,AM$7)="INDEX",J136/J135-1,IF(INDEX(calc_types,1,AM$7)="CASH", J135/1200,J135/J136-1))</f>
        <v>-1.428145201392339E-3</v>
      </c>
      <c r="AN136" s="22" cm="1">
        <f t="array" ref="AN136">IF(INDEX(calc_types,1,AN$7)="INDEX",K136/K135-1,IF(INDEX(calc_types,1,AN$7)="CASH", K135/1200,K135/K136-1))</f>
        <v>6.5047903134329843E-5</v>
      </c>
      <c r="AO136" s="22" cm="1">
        <f t="array" ref="AO136">IF(INDEX(calc_types,1,AO$7)="INDEX",L136/L135-1,IF(INDEX(calc_types,1,AO$7)="CASH", L135/1200,L135/L136-1))</f>
        <v>-1.9655561124130028E-3</v>
      </c>
      <c r="AP136" s="22" cm="1">
        <f t="array" ref="AP136">IF(INDEX(calc_types,1,AP$7)="INDEX",M136/M135-1,IF(INDEX(calc_types,1,AP$7)="CASH", M135/1200,M135/M136-1))</f>
        <v>-4.5811596238877206E-3</v>
      </c>
      <c r="AQ136" s="22" cm="1">
        <f t="array" ref="AQ136">IF(INDEX(calc_types,1,AQ$7)="INDEX",N136/N135-1,IF(INDEX(calc_types,1,AQ$7)="CASH", N135/1200,N135/N136-1))</f>
        <v>3.8455052678656454E-3</v>
      </c>
      <c r="AR136" s="22" cm="1">
        <f t="array" ref="AR136">IF(INDEX(calc_types,1,AR$7)="INDEX",O136/O135-1,IF(INDEX(calc_types,1,AR$7)="CASH", O135/1200,O135/O136-1))</f>
        <v>4.9939106722087789E-3</v>
      </c>
      <c r="AS136" s="22" cm="1">
        <f t="array" ref="AS136">IF(INDEX(calc_types,1,AS$7)="INDEX",P136/P135-1,IF(INDEX(calc_types,1,AS$7)="CASH", P135/1200,P135/P136-1))</f>
        <v>2.1202366955153096E-4</v>
      </c>
      <c r="AT136" s="22" cm="1">
        <f t="array" ref="AT136">IF(INDEX(calc_types,1,AT$7)="INDEX",Q136/Q135-1,IF(INDEX(calc_types,1,AT$7)="CASH", Q135/1200,Q135/Q136-1))</f>
        <v>4.2485667485658851E-4</v>
      </c>
      <c r="AU136" s="22" cm="1">
        <f t="array" ref="AU136">IF(INDEX(calc_types,1,AU$7)="INDEX",R136/R135-1,IF(INDEX(calc_types,1,AU$7)="CASH", R135/1200,R135/R136-1))</f>
        <v>2.7649663403761515E-4</v>
      </c>
      <c r="AV136" s="22" cm="1">
        <f t="array" ref="AV136">IF(INDEX(calc_types,1,AV$7)="INDEX",S136/S135-1,IF(INDEX(calc_types,1,AV$7)="CASH", S135/1200,S135/S136-1))</f>
        <v>3.5216484505886658E-3</v>
      </c>
      <c r="AW136" s="22" cm="1">
        <f t="array" ref="AW136">IF(INDEX(calc_types,1,AW$7)="INDEX",T136/T135-1,IF(INDEX(calc_types,1,AW$7)="CASH", T135/1200,T135/T136-1))</f>
        <v>7.74726865517672E-3</v>
      </c>
      <c r="AX136" s="22" cm="1">
        <f t="array" ref="AX136">IF(INDEX(calc_types,1,AX$7)="INDEX",U136/U135-1,IF(INDEX(calc_types,1,AX$7)="CASH", U135/1200,U135/U136-1))</f>
        <v>1.0848758684351312E-2</v>
      </c>
      <c r="AY136" s="22" cm="1">
        <f t="array" ref="AY136">IF(INDEX(calc_types,1,AY$7)="INDEX",V136/V135-1,IF(INDEX(calc_types,1,AY$7)="CASH", V135/1200,V135/V136-1))</f>
        <v>-5.526691557265484E-3</v>
      </c>
      <c r="AZ136" s="22" cm="1">
        <f t="array" ref="AZ136">IF(INDEX(calc_types,1,AZ$7)="INDEX",W136/W135-1,IF(INDEX(calc_types,1,AZ$7)="CASH", W135/1200,W135/W136-1))</f>
        <v>3.6437500000000001E-4</v>
      </c>
      <c r="BA136" s="22" cm="1">
        <f t="array" ref="BA136">IF(INDEX(calc_types,1,BA$7)="INDEX",X136/X135-1,IF(INDEX(calc_types,1,BA$7)="CASH", X135/1200,X135/X136-1))</f>
        <v>-3.6708333333333336E-4</v>
      </c>
      <c r="BB136" s="22" cm="1">
        <f t="array" ref="BB136">IF(INDEX(calc_types,1,BB$7)="INDEX",Y136/Y135-1,IF(INDEX(calc_types,1,BB$7)="CASH", Y135/1200,Y135/Y136-1))</f>
        <v>4.4391666666666662E-4</v>
      </c>
      <c r="BC136" s="22" cm="1">
        <f t="array" ref="BC136">IF(INDEX(calc_types,1,BC$7)="INDEX",Z136/Z135-1,IF(INDEX(calc_types,1,BC$7)="CASH", Z135/1200,Z135/Z136-1))</f>
        <v>-3.3883333333333335E-4</v>
      </c>
      <c r="BD136" s="22" cm="1">
        <f t="array" ref="BD136">IF(INDEX(calc_types,1,BD$7)="INDEX",AA136/AA135-1,IF(INDEX(calc_types,1,BD$7)="CASH", AA135/1200,AA135/AA136-1))</f>
        <v>0</v>
      </c>
      <c r="BE136" s="22" cm="1">
        <f t="array" ref="BE136">IF(INDEX(calc_types,1,BE$7)="INDEX",AB136/AB135-1,IF(INDEX(calc_types,1,BE$7)="CASH", AB135/1200,AB135/AB136-1))</f>
        <v>6.1834421161113262E-3</v>
      </c>
      <c r="BF136" s="22" cm="1">
        <f t="array" ref="BF136">IF(INDEX(calc_types,1,BF$7)="INDEX",AC136/AC135-1,IF(INDEX(calc_types,1,BF$7)="CASH", AC135/1200,AC135/AC136-1))</f>
        <v>1.738749269433093E-2</v>
      </c>
      <c r="BG136" s="22" cm="1">
        <f t="array" ref="BG136">IF(INDEX(calc_types,1,BG$7)="INDEX",AD136/AD135-1,IF(INDEX(calc_types,1,BG$7)="CASH", AD135/1200,AD135/AD136-1))</f>
        <v>5.6995305164319277E-2</v>
      </c>
      <c r="BH136" s="23">
        <f t="shared" si="39"/>
        <v>-9.7265056993929479E-4</v>
      </c>
      <c r="BI136" s="23">
        <f t="shared" si="40"/>
        <v>-1.3899072817334587E-3</v>
      </c>
      <c r="BJ136" s="23">
        <f t="shared" si="41"/>
        <v>-3.0520035139227834E-3</v>
      </c>
      <c r="BK136" s="23">
        <f t="shared" si="42"/>
        <v>1.4674818903984707E-3</v>
      </c>
      <c r="BL136" s="23">
        <f t="shared" si="43"/>
        <v>3.19687815356976E-3</v>
      </c>
      <c r="BM136" s="23">
        <f t="shared" si="44"/>
        <v>-8.1267195578540595E-4</v>
      </c>
      <c r="BN136" s="23">
        <f t="shared" si="45"/>
        <v>-1.2910478537828452E-3</v>
      </c>
      <c r="BO136" s="23">
        <f t="shared" si="46"/>
        <v>-2.7505229954840598E-3</v>
      </c>
      <c r="BP136" s="23">
        <f t="shared" si="47"/>
        <v>-1.3025072513467037E-3</v>
      </c>
      <c r="BQ136" s="23">
        <f t="shared" si="48"/>
        <v>-3.6532577250705618E-3</v>
      </c>
      <c r="BR136" s="23">
        <f t="shared" si="49"/>
        <v>-6.7433462718531926E-3</v>
      </c>
      <c r="BS136" s="23">
        <f t="shared" si="50"/>
        <v>1.0624394459589643E-3</v>
      </c>
      <c r="BT136" s="23">
        <f t="shared" si="51"/>
        <v>1.7028394928238055E-3</v>
      </c>
      <c r="BU136" s="23">
        <f t="shared" si="52"/>
        <v>1.5010309283074543E-4</v>
      </c>
      <c r="BV136" s="23">
        <f t="shared" si="53"/>
        <v>2.8579805672577325E-4</v>
      </c>
      <c r="BW136" s="23">
        <f t="shared" si="54"/>
        <v>-6.289602181730518E-5</v>
      </c>
      <c r="BX136" s="23">
        <f t="shared" si="55"/>
        <v>-5.6602847214592203E-3</v>
      </c>
      <c r="BY136" s="23">
        <f t="shared" si="56"/>
        <v>4.5325770553798234E-3</v>
      </c>
      <c r="BZ136" s="23">
        <f t="shared" si="57"/>
        <v>7.9118334620543133E-3</v>
      </c>
      <c r="CA136" s="23">
        <f t="shared" si="58"/>
        <v>-1.1944253268631931E-2</v>
      </c>
      <c r="CB136" s="23">
        <f t="shared" si="59"/>
        <v>-1.1997537152777767E-3</v>
      </c>
      <c r="CC136" s="23">
        <f t="shared" si="60"/>
        <v>-1.1316486111111106E-3</v>
      </c>
      <c r="CD136" s="23">
        <f t="shared" si="61"/>
        <v>-1.0975284722222222E-3</v>
      </c>
      <c r="CE136" s="23">
        <f t="shared" si="62"/>
        <v>-2.8928750000000006E-4</v>
      </c>
      <c r="CF136" s="23">
        <f t="shared" si="63"/>
        <v>0</v>
      </c>
      <c r="CG136" s="23">
        <f t="shared" si="64"/>
        <v>5.9344422465649367E-3</v>
      </c>
      <c r="CH136" s="23">
        <f t="shared" si="65"/>
        <v>1.8205118598948175E-2</v>
      </c>
      <c r="CI136" s="23">
        <f t="shared" si="66"/>
        <v>5.7714520181792933E-2</v>
      </c>
    </row>
    <row r="137" spans="1:87" x14ac:dyDescent="0.2">
      <c r="A137" s="20">
        <v>128</v>
      </c>
      <c r="B137" s="21">
        <v>42521</v>
      </c>
      <c r="C137" s="20">
        <v>204.685</v>
      </c>
      <c r="D137" s="20">
        <v>1161.636</v>
      </c>
      <c r="E137" s="20">
        <v>1972.5650000000001</v>
      </c>
      <c r="F137" s="20">
        <v>1649.7719999999999</v>
      </c>
      <c r="G137" s="20">
        <v>2088.2179999999998</v>
      </c>
      <c r="H137" s="20">
        <v>143.714</v>
      </c>
      <c r="I137" s="20">
        <v>368.13900000000001</v>
      </c>
      <c r="J137" s="20">
        <v>503.43599999999998</v>
      </c>
      <c r="K137" s="20">
        <v>107.69499999999999</v>
      </c>
      <c r="L137" s="20">
        <v>664.43899999999996</v>
      </c>
      <c r="M137" s="20">
        <v>838.72400000000005</v>
      </c>
      <c r="N137" s="20">
        <v>274.82799999999997</v>
      </c>
      <c r="O137" s="20">
        <v>305.06</v>
      </c>
      <c r="P137" s="20">
        <v>103.797</v>
      </c>
      <c r="Q137" s="20">
        <v>195.43199999999999</v>
      </c>
      <c r="R137" s="20">
        <v>260.72800000000001</v>
      </c>
      <c r="S137" s="20">
        <v>3582.55</v>
      </c>
      <c r="T137" s="20">
        <v>3063.48</v>
      </c>
      <c r="U137" s="20">
        <v>6230.79</v>
      </c>
      <c r="V137" s="20">
        <v>17234.98</v>
      </c>
      <c r="W137" s="20">
        <v>0.46884999999999999</v>
      </c>
      <c r="X137" s="20">
        <v>-0.56210000000000004</v>
      </c>
      <c r="Y137" s="20">
        <v>0.46710000000000002</v>
      </c>
      <c r="Z137" s="20">
        <v>-0.57530000000000003</v>
      </c>
      <c r="AA137" s="20">
        <v>1</v>
      </c>
      <c r="AB137" s="20">
        <v>0.89829999999999999</v>
      </c>
      <c r="AC137" s="20">
        <v>0.6905</v>
      </c>
      <c r="AD137" s="20">
        <v>110.73</v>
      </c>
      <c r="AE137" s="21">
        <f t="shared" si="38"/>
        <v>42521</v>
      </c>
      <c r="AF137" s="22" cm="1">
        <f t="array" ref="AF137">IF(INDEX(calc_types,1,AF$7)="INDEX",C137/C136-1,IF(INDEX(calc_types,1,AF$7)="CASH", C136/1200,C136/C137-1))</f>
        <v>-4.885531985632241E-6</v>
      </c>
      <c r="AG137" s="22" cm="1">
        <f t="array" ref="AG137">IF(INDEX(calc_types,1,AG$7)="INDEX",D137/D136-1,IF(INDEX(calc_types,1,AG$7)="CASH", D136/1200,D136/D137-1))</f>
        <v>-1.0628856830331435E-3</v>
      </c>
      <c r="AH137" s="22" cm="1">
        <f t="array" ref="AH137">IF(INDEX(calc_types,1,AH$7)="INDEX",E137/E136-1,IF(INDEX(calc_types,1,AH$7)="CASH", E136/1200,E136/E137-1))</f>
        <v>-2.0065458118289081E-3</v>
      </c>
      <c r="AI137" s="22" cm="1">
        <f t="array" ref="AI137">IF(INDEX(calc_types,1,AI$7)="INDEX",F137/F136-1,IF(INDEX(calc_types,1,AI$7)="CASH", F136/1200,F136/F137-1))</f>
        <v>1.5459070746159931E-4</v>
      </c>
      <c r="AJ137" s="22" cm="1">
        <f t="array" ref="AJ137">IF(INDEX(calc_types,1,AJ$7)="INDEX",G137/G136-1,IF(INDEX(calc_types,1,AJ$7)="CASH", G136/1200,G136/G137-1))</f>
        <v>-5.2170383686855892E-4</v>
      </c>
      <c r="AK137" s="22" cm="1">
        <f t="array" ref="AK137">IF(INDEX(calc_types,1,AK$7)="INDEX",H137/H136-1,IF(INDEX(calc_types,1,AK$7)="CASH", H136/1200,H136/H137-1))</f>
        <v>-2.7129868594033546E-4</v>
      </c>
      <c r="AL137" s="22" cm="1">
        <f t="array" ref="AL137">IF(INDEX(calc_types,1,AL$7)="INDEX",I137/I136-1,IF(INDEX(calc_types,1,AL$7)="CASH", I136/1200,I136/I137-1))</f>
        <v>4.5112005500391739E-4</v>
      </c>
      <c r="AM137" s="22" cm="1">
        <f t="array" ref="AM137">IF(INDEX(calc_types,1,AM$7)="INDEX",J137/J136-1,IF(INDEX(calc_types,1,AM$7)="CASH", J136/1200,J136/J137-1))</f>
        <v>2.7966344774834617E-3</v>
      </c>
      <c r="AN137" s="22" cm="1">
        <f t="array" ref="AN137">IF(INDEX(calc_types,1,AN$7)="INDEX",K137/K136-1,IF(INDEX(calc_types,1,AN$7)="CASH", K136/1200,K136/K137-1))</f>
        <v>6.968964876417072E-4</v>
      </c>
      <c r="AO137" s="22" cm="1">
        <f t="array" ref="AO137">IF(INDEX(calc_types,1,AO$7)="INDEX",L137/L136-1,IF(INDEX(calc_types,1,AO$7)="CASH", L136/1200,L136/L137-1))</f>
        <v>1.9633951958646367E-3</v>
      </c>
      <c r="AP137" s="22" cm="1">
        <f t="array" ref="AP137">IF(INDEX(calc_types,1,AP$7)="INDEX",M137/M136-1,IF(INDEX(calc_types,1,AP$7)="CASH", M136/1200,M136/M137-1))</f>
        <v>3.121583898846314E-3</v>
      </c>
      <c r="AQ137" s="22" cm="1">
        <f t="array" ref="AQ137">IF(INDEX(calc_types,1,AQ$7)="INDEX",N137/N136-1,IF(INDEX(calc_types,1,AQ$7)="CASH", N136/1200,N136/N137-1))</f>
        <v>3.626271294757677E-3</v>
      </c>
      <c r="AR137" s="22" cm="1">
        <f t="array" ref="AR137">IF(INDEX(calc_types,1,AR$7)="INDEX",O137/O136-1,IF(INDEX(calc_types,1,AR$7)="CASH", O136/1200,O136/O137-1))</f>
        <v>4.5541809224931562E-3</v>
      </c>
      <c r="AS137" s="22" cm="1">
        <f t="array" ref="AS137">IF(INDEX(calc_types,1,AS$7)="INDEX",P137/P136-1,IF(INDEX(calc_types,1,AS$7)="CASH", P136/1200,P136/P137-1))</f>
        <v>1.2526015570801796E-4</v>
      </c>
      <c r="AT137" s="22" cm="1">
        <f t="array" ref="AT137">IF(INDEX(calc_types,1,AT$7)="INDEX",Q137/Q136-1,IF(INDEX(calc_types,1,AT$7)="CASH", Q136/1200,Q136/Q137-1))</f>
        <v>-5.62823943555113E-5</v>
      </c>
      <c r="AU137" s="22" cm="1">
        <f t="array" ref="AU137">IF(INDEX(calc_types,1,AU$7)="INDEX",R137/R136-1,IF(INDEX(calc_types,1,AU$7)="CASH", R136/1200,R136/R137-1))</f>
        <v>9.7898822526709672E-4</v>
      </c>
      <c r="AV137" s="22" cm="1">
        <f t="array" ref="AV137">IF(INDEX(calc_types,1,AV$7)="INDEX",S137/S136-1,IF(INDEX(calc_types,1,AV$7)="CASH", S136/1200,S136/S137-1))</f>
        <v>1.7168832053786387E-2</v>
      </c>
      <c r="AW137" s="22" cm="1">
        <f t="array" ref="AW137">IF(INDEX(calc_types,1,AW$7)="INDEX",T137/T136-1,IF(INDEX(calc_types,1,AW$7)="CASH", T136/1200,T136/T137-1))</f>
        <v>1.1647144682832344E-2</v>
      </c>
      <c r="AX137" s="22" cm="1">
        <f t="array" ref="AX137">IF(INDEX(calc_types,1,AX$7)="INDEX",U137/U136-1,IF(INDEX(calc_types,1,AX$7)="CASH", U136/1200,U136/U137-1))</f>
        <v>-1.7783075318533736E-3</v>
      </c>
      <c r="AY137" s="22" cm="1">
        <f t="array" ref="AY137">IF(INDEX(calc_types,1,AY$7)="INDEX",V137/V136-1,IF(INDEX(calc_types,1,AY$7)="CASH", V136/1200,V136/V137-1))</f>
        <v>3.4137063071333573E-2</v>
      </c>
      <c r="AZ137" s="22" cm="1">
        <f t="array" ref="AZ137">IF(INDEX(calc_types,1,AZ$7)="INDEX",W137/W136-1,IF(INDEX(calc_types,1,AZ$7)="CASH", W136/1200,W136/W137-1))</f>
        <v>3.63125E-4</v>
      </c>
      <c r="BA137" s="22" cm="1">
        <f t="array" ref="BA137">IF(INDEX(calc_types,1,BA$7)="INDEX",X137/X136-1,IF(INDEX(calc_types,1,BA$7)="CASH", X136/1200,X136/X137-1))</f>
        <v>-3.2774999999999997E-4</v>
      </c>
      <c r="BB137" s="22" cm="1">
        <f t="array" ref="BB137">IF(INDEX(calc_types,1,BB$7)="INDEX",Y137/Y136-1,IF(INDEX(calc_types,1,BB$7)="CASH", Y136/1200,Y136/Y137-1))</f>
        <v>4.6808333333333332E-4</v>
      </c>
      <c r="BC137" s="22" cm="1">
        <f t="array" ref="BC137">IF(INDEX(calc_types,1,BC$7)="INDEX",Z137/Z136-1,IF(INDEX(calc_types,1,BC$7)="CASH", Z136/1200,Z136/Z137-1))</f>
        <v>-1.8149999999999999E-4</v>
      </c>
      <c r="BD137" s="22" cm="1">
        <f t="array" ref="BD137">IF(INDEX(calc_types,1,BD$7)="INDEX",AA137/AA136-1,IF(INDEX(calc_types,1,BD$7)="CASH", AA136/1200,AA136/AA137-1))</f>
        <v>0</v>
      </c>
      <c r="BE137" s="22" cm="1">
        <f t="array" ref="BE137">IF(INDEX(calc_types,1,BE$7)="INDEX",AB137/AB136-1,IF(INDEX(calc_types,1,BE$7)="CASH", AB136/1200,AB136/AB137-1))</f>
        <v>-2.7830346209506862E-2</v>
      </c>
      <c r="BF137" s="22" cm="1">
        <f t="array" ref="BF137">IF(INDEX(calc_types,1,BF$7)="INDEX",AC137/AC136-1,IF(INDEX(calc_types,1,BF$7)="CASH", AC136/1200,AC136/AC137-1))</f>
        <v>-8.8341781317885504E-3</v>
      </c>
      <c r="BG137" s="22" cm="1">
        <f t="array" ref="BG137">IF(INDEX(calc_types,1,BG$7)="INDEX",AD137/AD136-1,IF(INDEX(calc_types,1,BG$7)="CASH", AD136/1200,AD136/AD137-1))</f>
        <v>-3.8201029531292341E-2</v>
      </c>
      <c r="BH137" s="23">
        <f t="shared" si="39"/>
        <v>-1.5396881176064766E-3</v>
      </c>
      <c r="BI137" s="23">
        <f t="shared" si="40"/>
        <v>-2.8149587678844776E-3</v>
      </c>
      <c r="BJ137" s="23">
        <f t="shared" si="41"/>
        <v>-4.4144008884689154E-3</v>
      </c>
      <c r="BK137" s="23">
        <f t="shared" si="42"/>
        <v>-2.4954058057710107E-3</v>
      </c>
      <c r="BL137" s="23">
        <f t="shared" si="43"/>
        <v>-3.9015385024206649E-3</v>
      </c>
      <c r="BM137" s="23">
        <f t="shared" si="44"/>
        <v>-1.0144117148807267E-3</v>
      </c>
      <c r="BN137" s="23">
        <f t="shared" si="45"/>
        <v>-4.1344802261298328E-4</v>
      </c>
      <c r="BO137" s="23">
        <f t="shared" si="46"/>
        <v>1.4742566833917412E-3</v>
      </c>
      <c r="BP137" s="23">
        <f t="shared" si="47"/>
        <v>-6.7065866683932635E-4</v>
      </c>
      <c r="BQ137" s="23">
        <f t="shared" si="48"/>
        <v>2.756935832070775E-4</v>
      </c>
      <c r="BR137" s="23">
        <f t="shared" si="49"/>
        <v>9.59397250880842E-4</v>
      </c>
      <c r="BS137" s="23">
        <f t="shared" si="50"/>
        <v>8.4320547285099585E-4</v>
      </c>
      <c r="BT137" s="23">
        <f t="shared" si="51"/>
        <v>1.2631097431081827E-3</v>
      </c>
      <c r="BU137" s="23">
        <f t="shared" si="52"/>
        <v>6.3339578987232451E-5</v>
      </c>
      <c r="BV137" s="23">
        <f t="shared" si="53"/>
        <v>-1.9534101248632659E-4</v>
      </c>
      <c r="BW137" s="23">
        <f t="shared" si="54"/>
        <v>6.3959556941217644E-4</v>
      </c>
      <c r="BX137" s="23">
        <f t="shared" si="55"/>
        <v>7.9868988817385009E-3</v>
      </c>
      <c r="BY137" s="23">
        <f t="shared" si="56"/>
        <v>8.4324530830354478E-3</v>
      </c>
      <c r="BZ137" s="23">
        <f t="shared" si="57"/>
        <v>-4.7152327541503721E-3</v>
      </c>
      <c r="CA137" s="23">
        <f t="shared" si="58"/>
        <v>2.7719501359967126E-2</v>
      </c>
      <c r="CB137" s="23">
        <f t="shared" si="59"/>
        <v>-1.2010037152777769E-3</v>
      </c>
      <c r="CC137" s="23">
        <f t="shared" si="60"/>
        <v>-1.0923152777777773E-3</v>
      </c>
      <c r="CD137" s="23">
        <f t="shared" si="61"/>
        <v>-1.0733618055555555E-3</v>
      </c>
      <c r="CE137" s="23">
        <f t="shared" si="62"/>
        <v>-1.3195416666666668E-4</v>
      </c>
      <c r="CF137" s="23">
        <f t="shared" si="63"/>
        <v>0</v>
      </c>
      <c r="CG137" s="23">
        <f t="shared" si="64"/>
        <v>-2.8079346079053252E-2</v>
      </c>
      <c r="CH137" s="23">
        <f t="shared" si="65"/>
        <v>-8.0165522271713058E-3</v>
      </c>
      <c r="CI137" s="23">
        <f t="shared" si="66"/>
        <v>-3.7481814513818684E-2</v>
      </c>
    </row>
    <row r="138" spans="1:87" x14ac:dyDescent="0.2">
      <c r="A138" s="20">
        <v>129</v>
      </c>
      <c r="B138" s="21">
        <v>42551</v>
      </c>
      <c r="C138" s="20">
        <v>204.95</v>
      </c>
      <c r="D138" s="20">
        <v>1168.595</v>
      </c>
      <c r="E138" s="20">
        <v>2001.088</v>
      </c>
      <c r="F138" s="20">
        <v>1659.8009999999999</v>
      </c>
      <c r="G138" s="20">
        <v>2114.9479999999999</v>
      </c>
      <c r="H138" s="20">
        <v>143.715</v>
      </c>
      <c r="I138" s="20">
        <v>368.87099999999998</v>
      </c>
      <c r="J138" s="20">
        <v>506.47800000000001</v>
      </c>
      <c r="K138" s="20">
        <v>107.78100000000001</v>
      </c>
      <c r="L138" s="20">
        <v>668.39400000000001</v>
      </c>
      <c r="M138" s="20">
        <v>853.46299999999997</v>
      </c>
      <c r="N138" s="20">
        <v>275.23899999999998</v>
      </c>
      <c r="O138" s="20">
        <v>306.99299999999999</v>
      </c>
      <c r="P138" s="20">
        <v>103.803</v>
      </c>
      <c r="Q138" s="20">
        <v>195.55699999999999</v>
      </c>
      <c r="R138" s="20">
        <v>261.346</v>
      </c>
      <c r="S138" s="20">
        <v>3590.02</v>
      </c>
      <c r="T138" s="20">
        <v>2864.74</v>
      </c>
      <c r="U138" s="20">
        <v>6504.33</v>
      </c>
      <c r="V138" s="20">
        <v>15575.92</v>
      </c>
      <c r="W138" s="20">
        <v>0.46505000000000002</v>
      </c>
      <c r="X138" s="20">
        <v>-0.66210000000000002</v>
      </c>
      <c r="Y138" s="20">
        <v>0.36170000000000002</v>
      </c>
      <c r="Z138" s="20">
        <v>-0.42780000000000001</v>
      </c>
      <c r="AA138" s="20">
        <v>1</v>
      </c>
      <c r="AB138" s="20">
        <v>0.90039999999999998</v>
      </c>
      <c r="AC138" s="20">
        <v>0.75119999999999998</v>
      </c>
      <c r="AD138" s="20">
        <v>103.2</v>
      </c>
      <c r="AE138" s="21">
        <f t="shared" ref="AE138:AE201" si="67">B138</f>
        <v>42551</v>
      </c>
      <c r="AF138" s="22" cm="1">
        <f t="array" ref="AF138">IF(INDEX(calc_types,1,AF$7)="INDEX",C138/C137-1,IF(INDEX(calc_types,1,AF$7)="CASH", C137/1200,C137/C138-1))</f>
        <v>1.2946723013409489E-3</v>
      </c>
      <c r="AG138" s="22" cm="1">
        <f t="array" ref="AG138">IF(INDEX(calc_types,1,AG$7)="INDEX",D138/D137-1,IF(INDEX(calc_types,1,AG$7)="CASH", D137/1200,D137/D138-1))</f>
        <v>5.9906889937983987E-3</v>
      </c>
      <c r="AH138" s="22" cm="1">
        <f t="array" ref="AH138">IF(INDEX(calc_types,1,AH$7)="INDEX",E138/E137-1,IF(INDEX(calc_types,1,AH$7)="CASH", E137/1200,E137/E138-1))</f>
        <v>1.4459853033993664E-2</v>
      </c>
      <c r="AI138" s="22" cm="1">
        <f t="array" ref="AI138">IF(INDEX(calc_types,1,AI$7)="INDEX",F138/F137-1,IF(INDEX(calc_types,1,AI$7)="CASH", F137/1200,F137/F138-1))</f>
        <v>6.0790218284707542E-3</v>
      </c>
      <c r="AJ138" s="22" cm="1">
        <f t="array" ref="AJ138">IF(INDEX(calc_types,1,AJ$7)="INDEX",G138/G137-1,IF(INDEX(calc_types,1,AJ$7)="CASH", G137/1200,G137/G138-1))</f>
        <v>1.2800387698985505E-2</v>
      </c>
      <c r="AK138" s="22" cm="1">
        <f t="array" ref="AK138">IF(INDEX(calc_types,1,AK$7)="INDEX",H138/H137-1,IF(INDEX(calc_types,1,AK$7)="CASH", H137/1200,H137/H138-1))</f>
        <v>6.9582643305032832E-6</v>
      </c>
      <c r="AL138" s="22" cm="1">
        <f t="array" ref="AL138">IF(INDEX(calc_types,1,AL$7)="INDEX",I138/I137-1,IF(INDEX(calc_types,1,AL$7)="CASH", I137/1200,I137/I138-1))</f>
        <v>1.9883793893067381E-3</v>
      </c>
      <c r="AM138" s="22" cm="1">
        <f t="array" ref="AM138">IF(INDEX(calc_types,1,AM$7)="INDEX",J138/J137-1,IF(INDEX(calc_types,1,AM$7)="CASH", J137/1200,J137/J138-1))</f>
        <v>6.0424761042119357E-3</v>
      </c>
      <c r="AN138" s="22" cm="1">
        <f t="array" ref="AN138">IF(INDEX(calc_types,1,AN$7)="INDEX",K138/K137-1,IF(INDEX(calc_types,1,AN$7)="CASH", K137/1200,K137/K138-1))</f>
        <v>7.9855146478502448E-4</v>
      </c>
      <c r="AO138" s="22" cm="1">
        <f t="array" ref="AO138">IF(INDEX(calc_types,1,AO$7)="INDEX",L138/L137-1,IF(INDEX(calc_types,1,AO$7)="CASH", L137/1200,L137/L138-1))</f>
        <v>5.9523899108873124E-3</v>
      </c>
      <c r="AP138" s="22" cm="1">
        <f t="array" ref="AP138">IF(INDEX(calc_types,1,AP$7)="INDEX",M138/M137-1,IF(INDEX(calc_types,1,AP$7)="CASH", M137/1200,M137/M138-1))</f>
        <v>1.7573122982053491E-2</v>
      </c>
      <c r="AQ138" s="22" cm="1">
        <f t="array" ref="AQ138">IF(INDEX(calc_types,1,AQ$7)="INDEX",N138/N137-1,IF(INDEX(calc_types,1,AQ$7)="CASH", N137/1200,N137/N138-1))</f>
        <v>1.4954808098155414E-3</v>
      </c>
      <c r="AR138" s="22" cm="1">
        <f t="array" ref="AR138">IF(INDEX(calc_types,1,AR$7)="INDEX",O138/O137-1,IF(INDEX(calc_types,1,AR$7)="CASH", O137/1200,O137/O138-1))</f>
        <v>6.3364584016258885E-3</v>
      </c>
      <c r="AS138" s="22" cm="1">
        <f t="array" ref="AS138">IF(INDEX(calc_types,1,AS$7)="INDEX",P138/P137-1,IF(INDEX(calc_types,1,AS$7)="CASH", P137/1200,P137/P138-1))</f>
        <v>5.7805138876876327E-5</v>
      </c>
      <c r="AT138" s="22" cm="1">
        <f t="array" ref="AT138">IF(INDEX(calc_types,1,AT$7)="INDEX",Q138/Q137-1,IF(INDEX(calc_types,1,AT$7)="CASH", Q137/1200,Q137/Q138-1))</f>
        <v>6.396086618363217E-4</v>
      </c>
      <c r="AU138" s="22" cm="1">
        <f t="array" ref="AU138">IF(INDEX(calc_types,1,AU$7)="INDEX",R138/R137-1,IF(INDEX(calc_types,1,AU$7)="CASH", R137/1200,R137/R138-1))</f>
        <v>2.3702862753520737E-3</v>
      </c>
      <c r="AV138" s="22" cm="1">
        <f t="array" ref="AV138">IF(INDEX(calc_types,1,AV$7)="INDEX",S138/S137-1,IF(INDEX(calc_types,1,AV$7)="CASH", S137/1200,S137/S138-1))</f>
        <v>2.0851069768739183E-3</v>
      </c>
      <c r="AW138" s="22" cm="1">
        <f t="array" ref="AW138">IF(INDEX(calc_types,1,AW$7)="INDEX",T138/T137-1,IF(INDEX(calc_types,1,AW$7)="CASH", T137/1200,T137/T138-1))</f>
        <v>-6.4873934218601104E-2</v>
      </c>
      <c r="AX138" s="22" cm="1">
        <f t="array" ref="AX138">IF(INDEX(calc_types,1,AX$7)="INDEX",U138/U137-1,IF(INDEX(calc_types,1,AX$7)="CASH", U137/1200,U137/U138-1))</f>
        <v>4.3901335143697651E-2</v>
      </c>
      <c r="AY138" s="22" cm="1">
        <f t="array" ref="AY138">IF(INDEX(calc_types,1,AY$7)="INDEX",V138/V137-1,IF(INDEX(calc_types,1,AY$7)="CASH", V137/1200,V137/V138-1))</f>
        <v>-9.626120831007634E-2</v>
      </c>
      <c r="AZ138" s="22" cm="1">
        <f t="array" ref="AZ138">IF(INDEX(calc_types,1,AZ$7)="INDEX",W138/W137-1,IF(INDEX(calc_types,1,AZ$7)="CASH", W137/1200,W137/W138-1))</f>
        <v>3.9070833333333335E-4</v>
      </c>
      <c r="BA138" s="22" cm="1">
        <f t="array" ref="BA138">IF(INDEX(calc_types,1,BA$7)="INDEX",X138/X137-1,IF(INDEX(calc_types,1,BA$7)="CASH", X137/1200,X137/X138-1))</f>
        <v>-4.6841666666666668E-4</v>
      </c>
      <c r="BB138" s="22" cm="1">
        <f t="array" ref="BB138">IF(INDEX(calc_types,1,BB$7)="INDEX",Y138/Y137-1,IF(INDEX(calc_types,1,BB$7)="CASH", Y137/1200,Y137/Y138-1))</f>
        <v>3.8925E-4</v>
      </c>
      <c r="BC138" s="22" cm="1">
        <f t="array" ref="BC138">IF(INDEX(calc_types,1,BC$7)="INDEX",Z138/Z137-1,IF(INDEX(calc_types,1,BC$7)="CASH", Z137/1200,Z137/Z138-1))</f>
        <v>-4.7941666666666667E-4</v>
      </c>
      <c r="BD138" s="22" cm="1">
        <f t="array" ref="BD138">IF(INDEX(calc_types,1,BD$7)="INDEX",AA138/AA137-1,IF(INDEX(calc_types,1,BD$7)="CASH", AA137/1200,AA137/AA138-1))</f>
        <v>0</v>
      </c>
      <c r="BE138" s="22" cm="1">
        <f t="array" ref="BE138">IF(INDEX(calc_types,1,BE$7)="INDEX",AB138/AB137-1,IF(INDEX(calc_types,1,BE$7)="CASH", AB137/1200,AB137/AB138-1))</f>
        <v>-2.3322967569968656E-3</v>
      </c>
      <c r="BF138" s="22" cm="1">
        <f t="array" ref="BF138">IF(INDEX(calc_types,1,BF$7)="INDEX",AC138/AC137-1,IF(INDEX(calc_types,1,BF$7)="CASH", AC137/1200,AC137/AC138-1))</f>
        <v>-8.0804046858359957E-2</v>
      </c>
      <c r="BG138" s="22" cm="1">
        <f t="array" ref="BG138">IF(INDEX(calc_types,1,BG$7)="INDEX",AD138/AD137-1,IF(INDEX(calc_types,1,BG$7)="CASH", AD137/1200,AD137/AD138-1))</f>
        <v>7.2965116279069875E-2</v>
      </c>
      <c r="BH138" s="23">
        <f t="shared" si="39"/>
        <v>-2.4013028427989549E-4</v>
      </c>
      <c r="BI138" s="23">
        <f t="shared" si="40"/>
        <v>4.2386159089470646E-3</v>
      </c>
      <c r="BJ138" s="23">
        <f t="shared" si="41"/>
        <v>1.2051997957353656E-2</v>
      </c>
      <c r="BK138" s="23">
        <f t="shared" si="42"/>
        <v>3.4290253152381442E-3</v>
      </c>
      <c r="BL138" s="23">
        <f t="shared" si="43"/>
        <v>9.4205530334333983E-3</v>
      </c>
      <c r="BM138" s="23">
        <f t="shared" si="44"/>
        <v>-7.3615476460988792E-4</v>
      </c>
      <c r="BN138" s="23">
        <f t="shared" si="45"/>
        <v>1.1238113116898373E-3</v>
      </c>
      <c r="BO138" s="23">
        <f t="shared" si="46"/>
        <v>4.7200983101202149E-3</v>
      </c>
      <c r="BP138" s="23">
        <f t="shared" si="47"/>
        <v>-5.6900368969600907E-4</v>
      </c>
      <c r="BQ138" s="23">
        <f t="shared" si="48"/>
        <v>4.2646882982297534E-3</v>
      </c>
      <c r="BR138" s="23">
        <f t="shared" si="49"/>
        <v>1.5410936334088018E-2</v>
      </c>
      <c r="BS138" s="23">
        <f t="shared" si="50"/>
        <v>-1.2875850120911397E-3</v>
      </c>
      <c r="BT138" s="23">
        <f t="shared" si="51"/>
        <v>3.045387222240915E-3</v>
      </c>
      <c r="BU138" s="23">
        <f t="shared" si="52"/>
        <v>-4.1154378439091837E-6</v>
      </c>
      <c r="BV138" s="23">
        <f t="shared" si="53"/>
        <v>5.0055004370550644E-4</v>
      </c>
      <c r="BW138" s="23">
        <f t="shared" si="54"/>
        <v>2.0308936194971534E-3</v>
      </c>
      <c r="BX138" s="23">
        <f t="shared" si="55"/>
        <v>-7.0968261951739678E-3</v>
      </c>
      <c r="BY138" s="23">
        <f t="shared" si="56"/>
        <v>-6.8088625818398002E-2</v>
      </c>
      <c r="BZ138" s="23">
        <f t="shared" si="57"/>
        <v>4.096440992140065E-2</v>
      </c>
      <c r="CA138" s="23">
        <f t="shared" si="58"/>
        <v>-0.10267877002144278</v>
      </c>
      <c r="CB138" s="23">
        <f t="shared" si="59"/>
        <v>-1.1734203819444434E-3</v>
      </c>
      <c r="CC138" s="23">
        <f t="shared" si="60"/>
        <v>-1.2329819444444438E-3</v>
      </c>
      <c r="CD138" s="23">
        <f t="shared" si="61"/>
        <v>-1.1521951388888888E-3</v>
      </c>
      <c r="CE138" s="23">
        <f t="shared" si="62"/>
        <v>-4.2987083333333339E-4</v>
      </c>
      <c r="CF138" s="23">
        <f t="shared" si="63"/>
        <v>0</v>
      </c>
      <c r="CG138" s="23">
        <f t="shared" si="64"/>
        <v>-2.5812966265432551E-3</v>
      </c>
      <c r="CH138" s="23">
        <f t="shared" si="65"/>
        <v>-7.9986420953742712E-2</v>
      </c>
      <c r="CI138" s="23">
        <f t="shared" si="66"/>
        <v>7.3684331296543532E-2</v>
      </c>
    </row>
    <row r="139" spans="1:87" x14ac:dyDescent="0.2">
      <c r="A139" s="20">
        <v>130</v>
      </c>
      <c r="B139" s="21">
        <v>42582</v>
      </c>
      <c r="C139" s="20">
        <v>204.999</v>
      </c>
      <c r="D139" s="20">
        <v>1167.9280000000001</v>
      </c>
      <c r="E139" s="20">
        <v>2000.5540000000001</v>
      </c>
      <c r="F139" s="20">
        <v>1663.5530000000001</v>
      </c>
      <c r="G139" s="20">
        <v>2128.6260000000002</v>
      </c>
      <c r="H139" s="20">
        <v>143.625</v>
      </c>
      <c r="I139" s="20">
        <v>368.649</v>
      </c>
      <c r="J139" s="20">
        <v>506.49599999999998</v>
      </c>
      <c r="K139" s="20">
        <v>107.837</v>
      </c>
      <c r="L139" s="20">
        <v>668.88499999999999</v>
      </c>
      <c r="M139" s="20">
        <v>856.72500000000002</v>
      </c>
      <c r="N139" s="20">
        <v>278.08100000000002</v>
      </c>
      <c r="O139" s="20">
        <v>314.17700000000002</v>
      </c>
      <c r="P139" s="20">
        <v>103.771</v>
      </c>
      <c r="Q139" s="20">
        <v>195.36</v>
      </c>
      <c r="R139" s="20">
        <v>260.73200000000003</v>
      </c>
      <c r="S139" s="20">
        <v>3721.03</v>
      </c>
      <c r="T139" s="20">
        <v>2990.76</v>
      </c>
      <c r="U139" s="20">
        <v>6724.43</v>
      </c>
      <c r="V139" s="20">
        <v>16569.27</v>
      </c>
      <c r="W139" s="20">
        <v>0.49590000000000001</v>
      </c>
      <c r="X139" s="20">
        <v>-0.61870000000000003</v>
      </c>
      <c r="Y139" s="20">
        <v>0.22509999999999999</v>
      </c>
      <c r="Z139" s="20">
        <v>-0.45400000000000001</v>
      </c>
      <c r="AA139" s="20">
        <v>1</v>
      </c>
      <c r="AB139" s="20">
        <v>0.89490000000000003</v>
      </c>
      <c r="AC139" s="20">
        <v>0.75600000000000001</v>
      </c>
      <c r="AD139" s="20">
        <v>102.06</v>
      </c>
      <c r="AE139" s="21">
        <f t="shared" si="67"/>
        <v>42582</v>
      </c>
      <c r="AF139" s="22" cm="1">
        <f t="array" ref="AF139">IF(INDEX(calc_types,1,AF$7)="INDEX",C139/C138-1,IF(INDEX(calc_types,1,AF$7)="CASH", C138/1200,C138/C139-1))</f>
        <v>2.3908270309824786E-4</v>
      </c>
      <c r="AG139" s="22" cm="1">
        <f t="array" ref="AG139">IF(INDEX(calc_types,1,AG$7)="INDEX",D139/D138-1,IF(INDEX(calc_types,1,AG$7)="CASH", D138/1200,D138/D139-1))</f>
        <v>-5.7077088298329581E-4</v>
      </c>
      <c r="AH139" s="22" cm="1">
        <f t="array" ref="AH139">IF(INDEX(calc_types,1,AH$7)="INDEX",E139/E138-1,IF(INDEX(calc_types,1,AH$7)="CASH", E138/1200,E138/E139-1))</f>
        <v>-2.6685483097188545E-4</v>
      </c>
      <c r="AI139" s="22" cm="1">
        <f t="array" ref="AI139">IF(INDEX(calc_types,1,AI$7)="INDEX",F139/F138-1,IF(INDEX(calc_types,1,AI$7)="CASH", F138/1200,F138/F139-1))</f>
        <v>2.2605119529390816E-3</v>
      </c>
      <c r="AJ139" s="22" cm="1">
        <f t="array" ref="AJ139">IF(INDEX(calc_types,1,AJ$7)="INDEX",G139/G138-1,IF(INDEX(calc_types,1,AJ$7)="CASH", G138/1200,G138/G139-1))</f>
        <v>6.4672984867715222E-3</v>
      </c>
      <c r="AK139" s="22" cm="1">
        <f t="array" ref="AK139">IF(INDEX(calc_types,1,AK$7)="INDEX",H139/H138-1,IF(INDEX(calc_types,1,AK$7)="CASH", H138/1200,H138/H139-1))</f>
        <v>-6.2623943220962985E-4</v>
      </c>
      <c r="AL139" s="22" cm="1">
        <f t="array" ref="AL139">IF(INDEX(calc_types,1,AL$7)="INDEX",I139/I138-1,IF(INDEX(calc_types,1,AL$7)="CASH", I138/1200,I138/I139-1))</f>
        <v>-6.0183641435618274E-4</v>
      </c>
      <c r="AM139" s="22" cm="1">
        <f t="array" ref="AM139">IF(INDEX(calc_types,1,AM$7)="INDEX",J139/J138-1,IF(INDEX(calc_types,1,AM$7)="CASH", J138/1200,J138/J139-1))</f>
        <v>3.5539549595453579E-5</v>
      </c>
      <c r="AN139" s="22" cm="1">
        <f t="array" ref="AN139">IF(INDEX(calc_types,1,AN$7)="INDEX",K139/K138-1,IF(INDEX(calc_types,1,AN$7)="CASH", K138/1200,K138/K139-1))</f>
        <v>5.1957209526731774E-4</v>
      </c>
      <c r="AO139" s="22" cm="1">
        <f t="array" ref="AO139">IF(INDEX(calc_types,1,AO$7)="INDEX",L139/L138-1,IF(INDEX(calc_types,1,AO$7)="CASH", L138/1200,L138/L139-1))</f>
        <v>7.3459666005382118E-4</v>
      </c>
      <c r="AP139" s="22" cm="1">
        <f t="array" ref="AP139">IF(INDEX(calc_types,1,AP$7)="INDEX",M139/M138-1,IF(INDEX(calc_types,1,AP$7)="CASH", M138/1200,M138/M139-1))</f>
        <v>3.8220754736879581E-3</v>
      </c>
      <c r="AQ139" s="22" cm="1">
        <f t="array" ref="AQ139">IF(INDEX(calc_types,1,AQ$7)="INDEX",N139/N138-1,IF(INDEX(calc_types,1,AQ$7)="CASH", N138/1200,N138/N139-1))</f>
        <v>1.0325571594141936E-2</v>
      </c>
      <c r="AR139" s="22" cm="1">
        <f t="array" ref="AR139">IF(INDEX(calc_types,1,AR$7)="INDEX",O139/O138-1,IF(INDEX(calc_types,1,AR$7)="CASH", O138/1200,O138/O139-1))</f>
        <v>2.3401185043307349E-2</v>
      </c>
      <c r="AS139" s="22" cm="1">
        <f t="array" ref="AS139">IF(INDEX(calc_types,1,AS$7)="INDEX",P139/P138-1,IF(INDEX(calc_types,1,AS$7)="CASH", P138/1200,P138/P139-1))</f>
        <v>-3.0827625405815962E-4</v>
      </c>
      <c r="AT139" s="22" cm="1">
        <f t="array" ref="AT139">IF(INDEX(calc_types,1,AT$7)="INDEX",Q139/Q138-1,IF(INDEX(calc_types,1,AT$7)="CASH", Q138/1200,Q138/Q139-1))</f>
        <v>-1.0073789227691421E-3</v>
      </c>
      <c r="AU139" s="22" cm="1">
        <f t="array" ref="AU139">IF(INDEX(calc_types,1,AU$7)="INDEX",R139/R138-1,IF(INDEX(calc_types,1,AU$7)="CASH", R138/1200,R138/R139-1))</f>
        <v>-2.3493759231056899E-3</v>
      </c>
      <c r="AV139" s="22" cm="1">
        <f t="array" ref="AV139">IF(INDEX(calc_types,1,AV$7)="INDEX",S139/S138-1,IF(INDEX(calc_types,1,AV$7)="CASH", S138/1200,S138/S139-1))</f>
        <v>3.6492832909008843E-2</v>
      </c>
      <c r="AW139" s="22" cm="1">
        <f t="array" ref="AW139">IF(INDEX(calc_types,1,AW$7)="INDEX",T139/T138-1,IF(INDEX(calc_types,1,AW$7)="CASH", T138/1200,T138/T139-1))</f>
        <v>4.3990030508876954E-2</v>
      </c>
      <c r="AX139" s="22" cm="1">
        <f t="array" ref="AX139">IF(INDEX(calc_types,1,AX$7)="INDEX",U139/U138-1,IF(INDEX(calc_types,1,AX$7)="CASH", U138/1200,U138/U139-1))</f>
        <v>3.3838996483880779E-2</v>
      </c>
      <c r="AY139" s="22" cm="1">
        <f t="array" ref="AY139">IF(INDEX(calc_types,1,AY$7)="INDEX",V139/V138-1,IF(INDEX(calc_types,1,AY$7)="CASH", V138/1200,V138/V139-1))</f>
        <v>6.3774724061243182E-2</v>
      </c>
      <c r="AZ139" s="22" cm="1">
        <f t="array" ref="AZ139">IF(INDEX(calc_types,1,AZ$7)="INDEX",W139/W138-1,IF(INDEX(calc_types,1,AZ$7)="CASH", W138/1200,W138/W139-1))</f>
        <v>3.8754166666666668E-4</v>
      </c>
      <c r="BA139" s="22" cm="1">
        <f t="array" ref="BA139">IF(INDEX(calc_types,1,BA$7)="INDEX",X139/X138-1,IF(INDEX(calc_types,1,BA$7)="CASH", X138/1200,X138/X139-1))</f>
        <v>-5.5175000000000005E-4</v>
      </c>
      <c r="BB139" s="22" cm="1">
        <f t="array" ref="BB139">IF(INDEX(calc_types,1,BB$7)="INDEX",Y139/Y138-1,IF(INDEX(calc_types,1,BB$7)="CASH", Y138/1200,Y138/Y139-1))</f>
        <v>3.0141666666666668E-4</v>
      </c>
      <c r="BC139" s="22" cm="1">
        <f t="array" ref="BC139">IF(INDEX(calc_types,1,BC$7)="INDEX",Z139/Z138-1,IF(INDEX(calc_types,1,BC$7)="CASH", Z138/1200,Z138/Z139-1))</f>
        <v>-3.5649999999999999E-4</v>
      </c>
      <c r="BD139" s="22" cm="1">
        <f t="array" ref="BD139">IF(INDEX(calc_types,1,BD$7)="INDEX",AA139/AA138-1,IF(INDEX(calc_types,1,BD$7)="CASH", AA138/1200,AA138/AA139-1))</f>
        <v>0</v>
      </c>
      <c r="BE139" s="22" cm="1">
        <f t="array" ref="BE139">IF(INDEX(calc_types,1,BE$7)="INDEX",AB139/AB138-1,IF(INDEX(calc_types,1,BE$7)="CASH", AB138/1200,AB138/AB139-1))</f>
        <v>6.1459380936417229E-3</v>
      </c>
      <c r="BF139" s="22" cm="1">
        <f t="array" ref="BF139">IF(INDEX(calc_types,1,BF$7)="INDEX",AC139/AC138-1,IF(INDEX(calc_types,1,BF$7)="CASH", AC138/1200,AC138/AC139-1))</f>
        <v>-6.3492063492064377E-3</v>
      </c>
      <c r="BG139" s="22" cm="1">
        <f t="array" ref="BG139">IF(INDEX(calc_types,1,BG$7)="INDEX",AD139/AD138-1,IF(INDEX(calc_types,1,BG$7)="CASH", AD138/1200,AD138/AD139-1))</f>
        <v>1.116990005878904E-2</v>
      </c>
      <c r="BH139" s="23">
        <f t="shared" ref="BH139:BH202" si="68">AF139-AF$5</f>
        <v>-1.2957198825225965E-3</v>
      </c>
      <c r="BI139" s="23">
        <f t="shared" ref="BI139:BI202" si="69">AG139-AG$5</f>
        <v>-2.3228439678346299E-3</v>
      </c>
      <c r="BJ139" s="23">
        <f t="shared" ref="BJ139:BJ202" si="70">AH139-AH$5</f>
        <v>-2.6747099076118923E-3</v>
      </c>
      <c r="BK139" s="23">
        <f t="shared" ref="BK139:BK202" si="71">AI139-AI$5</f>
        <v>-3.8948456029352842E-4</v>
      </c>
      <c r="BL139" s="23">
        <f t="shared" ref="BL139:BL202" si="72">AJ139-AJ$5</f>
        <v>3.0874638212194162E-3</v>
      </c>
      <c r="BM139" s="23">
        <f t="shared" ref="BM139:BM202" si="73">AK139-AK$5</f>
        <v>-1.3693524611500211E-3</v>
      </c>
      <c r="BN139" s="23">
        <f t="shared" ref="BN139:BN202" si="74">AL139-AL$5</f>
        <v>-1.4664044919730835E-3</v>
      </c>
      <c r="BO139" s="23">
        <f t="shared" ref="BO139:BO202" si="75">AM139-AM$5</f>
        <v>-1.286838244496267E-3</v>
      </c>
      <c r="BP139" s="23">
        <f t="shared" ref="BP139:BP202" si="76">AN139-AN$5</f>
        <v>-8.4798305921371581E-4</v>
      </c>
      <c r="BQ139" s="23">
        <f t="shared" ref="BQ139:BQ202" si="77">AO139-AO$5</f>
        <v>-9.5310495260373805E-4</v>
      </c>
      <c r="BR139" s="23">
        <f t="shared" ref="BR139:BR202" si="78">AP139-AP$5</f>
        <v>1.659888825722486E-3</v>
      </c>
      <c r="BS139" s="23">
        <f t="shared" ref="BS139:BS202" si="79">AQ139-AQ$5</f>
        <v>7.5425057722352546E-3</v>
      </c>
      <c r="BT139" s="23">
        <f t="shared" ref="BT139:BT202" si="80">AR139-AR$5</f>
        <v>2.0110113863922377E-2</v>
      </c>
      <c r="BU139" s="23">
        <f t="shared" ref="BU139:BU202" si="81">AS139-AS$5</f>
        <v>-3.7019683077894514E-4</v>
      </c>
      <c r="BV139" s="23">
        <f t="shared" ref="BV139:BV202" si="82">AT139-AT$5</f>
        <v>-1.1464375408999574E-3</v>
      </c>
      <c r="BW139" s="23">
        <f t="shared" ref="BW139:BW202" si="83">AU139-AU$5</f>
        <v>-2.6887685789606102E-3</v>
      </c>
      <c r="BX139" s="23">
        <f t="shared" ref="BX139:BX202" si="84">AV139-AV$5</f>
        <v>2.7310899736960957E-2</v>
      </c>
      <c r="BY139" s="23">
        <f t="shared" ref="BY139:BY202" si="85">AW139-AW$5</f>
        <v>4.0775338909080056E-2</v>
      </c>
      <c r="BZ139" s="23">
        <f t="shared" ref="BZ139:BZ202" si="86">AX139-AX$5</f>
        <v>3.0902071261583782E-2</v>
      </c>
      <c r="CA139" s="23">
        <f t="shared" ref="CA139:CA202" si="87">AY139-AY$5</f>
        <v>5.7357162349876735E-2</v>
      </c>
      <c r="CB139" s="23">
        <f t="shared" ref="CB139:CB202" si="88">AZ139-AZ$5</f>
        <v>-1.1765870486111101E-3</v>
      </c>
      <c r="CC139" s="23">
        <f t="shared" ref="CC139:CC202" si="89">BA139-BA$5</f>
        <v>-1.3163152777777773E-3</v>
      </c>
      <c r="CD139" s="23">
        <f t="shared" ref="CD139:CD202" si="90">BB139-BB$5</f>
        <v>-1.2400284722222223E-3</v>
      </c>
      <c r="CE139" s="23">
        <f t="shared" ref="CE139:CE202" si="91">BC139-BC$5</f>
        <v>-3.069541666666667E-4</v>
      </c>
      <c r="CF139" s="23">
        <f t="shared" ref="CF139:CF202" si="92">BD139-BD$5</f>
        <v>0</v>
      </c>
      <c r="CG139" s="23">
        <f t="shared" ref="CG139:CG202" si="93">BE139-BE$5</f>
        <v>5.8969382240953334E-3</v>
      </c>
      <c r="CH139" s="23">
        <f t="shared" ref="CH139:CH202" si="94">BF139-BF$5</f>
        <v>-5.5315804445891931E-3</v>
      </c>
      <c r="CI139" s="23">
        <f t="shared" ref="CI139:CI202" si="95">BG139-BG$5</f>
        <v>1.1889115076262696E-2</v>
      </c>
    </row>
    <row r="140" spans="1:87" x14ac:dyDescent="0.2">
      <c r="A140" s="20">
        <v>131</v>
      </c>
      <c r="B140" s="21">
        <v>42613</v>
      </c>
      <c r="C140" s="20">
        <v>205.04900000000001</v>
      </c>
      <c r="D140" s="20">
        <v>1165.989</v>
      </c>
      <c r="E140" s="20">
        <v>1990.7059999999999</v>
      </c>
      <c r="F140" s="20">
        <v>1664.085</v>
      </c>
      <c r="G140" s="20">
        <v>2129.6410000000001</v>
      </c>
      <c r="H140" s="20">
        <v>143.54300000000001</v>
      </c>
      <c r="I140" s="20">
        <v>368.3</v>
      </c>
      <c r="J140" s="20">
        <v>505.81400000000002</v>
      </c>
      <c r="K140" s="20">
        <v>107.849</v>
      </c>
      <c r="L140" s="20">
        <v>668.46699999999998</v>
      </c>
      <c r="M140" s="20">
        <v>857.90800000000002</v>
      </c>
      <c r="N140" s="20">
        <v>279.08999999999997</v>
      </c>
      <c r="O140" s="20">
        <v>316.82799999999997</v>
      </c>
      <c r="P140" s="20">
        <v>103.732</v>
      </c>
      <c r="Q140" s="20">
        <v>195.13</v>
      </c>
      <c r="R140" s="20">
        <v>259.94499999999999</v>
      </c>
      <c r="S140" s="20">
        <v>3723.32</v>
      </c>
      <c r="T140" s="20">
        <v>3023.13</v>
      </c>
      <c r="U140" s="20">
        <v>6781.51</v>
      </c>
      <c r="V140" s="20">
        <v>16887.400000000001</v>
      </c>
      <c r="W140" s="20">
        <v>0.52488999999999997</v>
      </c>
      <c r="X140" s="20">
        <v>-0.73029999999999995</v>
      </c>
      <c r="Y140" s="20">
        <v>1.7899999999999999E-2</v>
      </c>
      <c r="Z140" s="20">
        <v>-0.80689999999999995</v>
      </c>
      <c r="AA140" s="20">
        <v>1</v>
      </c>
      <c r="AB140" s="20">
        <v>0.8962</v>
      </c>
      <c r="AC140" s="20">
        <v>0.7611</v>
      </c>
      <c r="AD140" s="20">
        <v>103.43</v>
      </c>
      <c r="AE140" s="21">
        <f t="shared" si="67"/>
        <v>42613</v>
      </c>
      <c r="AF140" s="22" cm="1">
        <f t="array" ref="AF140">IF(INDEX(calc_types,1,AF$7)="INDEX",C140/C139-1,IF(INDEX(calc_types,1,AF$7)="CASH", C139/1200,C139/C140-1))</f>
        <v>2.4390362879822547E-4</v>
      </c>
      <c r="AG140" s="22" cm="1">
        <f t="array" ref="AG140">IF(INDEX(calc_types,1,AG$7)="INDEX",D140/D139-1,IF(INDEX(calc_types,1,AG$7)="CASH", D139/1200,D139/D140-1))</f>
        <v>-1.6602050811351798E-3</v>
      </c>
      <c r="AH140" s="22" cm="1">
        <f t="array" ref="AH140">IF(INDEX(calc_types,1,AH$7)="INDEX",E140/E139-1,IF(INDEX(calc_types,1,AH$7)="CASH", E139/1200,E139/E140-1))</f>
        <v>-4.9226364297090264E-3</v>
      </c>
      <c r="AI140" s="22" cm="1">
        <f t="array" ref="AI140">IF(INDEX(calc_types,1,AI$7)="INDEX",F140/F139-1,IF(INDEX(calc_types,1,AI$7)="CASH", F139/1200,F139/F140-1))</f>
        <v>3.1979744558774392E-4</v>
      </c>
      <c r="AJ140" s="22" cm="1">
        <f t="array" ref="AJ140">IF(INDEX(calc_types,1,AJ$7)="INDEX",G140/G139-1,IF(INDEX(calc_types,1,AJ$7)="CASH", G139/1200,G139/G140-1))</f>
        <v>4.7683341272719559E-4</v>
      </c>
      <c r="AK140" s="22" cm="1">
        <f t="array" ref="AK140">IF(INDEX(calc_types,1,AK$7)="INDEX",H140/H139-1,IF(INDEX(calc_types,1,AK$7)="CASH", H139/1200,H139/H140-1))</f>
        <v>-5.7093124456042421E-4</v>
      </c>
      <c r="AL140" s="22" cm="1">
        <f t="array" ref="AL140">IF(INDEX(calc_types,1,AL$7)="INDEX",I140/I139-1,IF(INDEX(calc_types,1,AL$7)="CASH", I139/1200,I139/I140-1))</f>
        <v>-9.4669997748531021E-4</v>
      </c>
      <c r="AM140" s="22" cm="1">
        <f t="array" ref="AM140">IF(INDEX(calc_types,1,AM$7)="INDEX",J140/J139-1,IF(INDEX(calc_types,1,AM$7)="CASH", J139/1200,J139/J140-1))</f>
        <v>-1.3465061915591825E-3</v>
      </c>
      <c r="AN140" s="22" cm="1">
        <f t="array" ref="AN140">IF(INDEX(calc_types,1,AN$7)="INDEX",K140/K139-1,IF(INDEX(calc_types,1,AN$7)="CASH", K139/1200,K139/K140-1))</f>
        <v>1.1127906006280774E-4</v>
      </c>
      <c r="AO140" s="22" cm="1">
        <f t="array" ref="AO140">IF(INDEX(calc_types,1,AO$7)="INDEX",L140/L139-1,IF(INDEX(calc_types,1,AO$7)="CASH", L139/1200,L139/L140-1))</f>
        <v>-6.2492057678076307E-4</v>
      </c>
      <c r="AP140" s="22" cm="1">
        <f t="array" ref="AP140">IF(INDEX(calc_types,1,AP$7)="INDEX",M140/M139-1,IF(INDEX(calc_types,1,AP$7)="CASH", M139/1200,M139/M140-1))</f>
        <v>1.3808398260819477E-3</v>
      </c>
      <c r="AQ140" s="22" cm="1">
        <f t="array" ref="AQ140">IF(INDEX(calc_types,1,AQ$7)="INDEX",N140/N139-1,IF(INDEX(calc_types,1,AQ$7)="CASH", N139/1200,N139/N140-1))</f>
        <v>3.6284391957737139E-3</v>
      </c>
      <c r="AR140" s="22" cm="1">
        <f t="array" ref="AR140">IF(INDEX(calc_types,1,AR$7)="INDEX",O140/O139-1,IF(INDEX(calc_types,1,AR$7)="CASH", O139/1200,O139/O140-1))</f>
        <v>8.4379187528047517E-3</v>
      </c>
      <c r="AS140" s="22" cm="1">
        <f t="array" ref="AS140">IF(INDEX(calc_types,1,AS$7)="INDEX",P140/P139-1,IF(INDEX(calc_types,1,AS$7)="CASH", P139/1200,P139/P140-1))</f>
        <v>-3.758275433406455E-4</v>
      </c>
      <c r="AT140" s="22" cm="1">
        <f t="array" ref="AT140">IF(INDEX(calc_types,1,AT$7)="INDEX",Q140/Q139-1,IF(INDEX(calc_types,1,AT$7)="CASH", Q139/1200,Q139/Q140-1))</f>
        <v>-1.1773136773137738E-3</v>
      </c>
      <c r="AU140" s="22" cm="1">
        <f t="array" ref="AU140">IF(INDEX(calc_types,1,AU$7)="INDEX",R140/R139-1,IF(INDEX(calc_types,1,AU$7)="CASH", R139/1200,R139/R140-1))</f>
        <v>-3.0184250494762477E-3</v>
      </c>
      <c r="AV140" s="22" cm="1">
        <f t="array" ref="AV140">IF(INDEX(calc_types,1,AV$7)="INDEX",S140/S139-1,IF(INDEX(calc_types,1,AV$7)="CASH", S139/1200,S139/S140-1))</f>
        <v>6.1542099902456293E-4</v>
      </c>
      <c r="AW140" s="22" cm="1">
        <f t="array" ref="AW140">IF(INDEX(calc_types,1,AW$7)="INDEX",T140/T139-1,IF(INDEX(calc_types,1,AW$7)="CASH", T139/1200,T139/T140-1))</f>
        <v>1.0823335874493356E-2</v>
      </c>
      <c r="AX140" s="22" cm="1">
        <f t="array" ref="AX140">IF(INDEX(calc_types,1,AX$7)="INDEX",U140/U139-1,IF(INDEX(calc_types,1,AX$7)="CASH", U139/1200,U139/U140-1))</f>
        <v>8.4884518092982475E-3</v>
      </c>
      <c r="AY140" s="22" cm="1">
        <f t="array" ref="AY140">IF(INDEX(calc_types,1,AY$7)="INDEX",V140/V139-1,IF(INDEX(calc_types,1,AY$7)="CASH", V139/1200,V139/V140-1))</f>
        <v>1.9200000965643005E-2</v>
      </c>
      <c r="AZ140" s="22" cm="1">
        <f t="array" ref="AZ140">IF(INDEX(calc_types,1,AZ$7)="INDEX",W140/W139-1,IF(INDEX(calc_types,1,AZ$7)="CASH", W139/1200,W139/W140-1))</f>
        <v>4.1324999999999999E-4</v>
      </c>
      <c r="BA140" s="22" cm="1">
        <f t="array" ref="BA140">IF(INDEX(calc_types,1,BA$7)="INDEX",X140/X139-1,IF(INDEX(calc_types,1,BA$7)="CASH", X139/1200,X139/X140-1))</f>
        <v>-5.1558333333333339E-4</v>
      </c>
      <c r="BB140" s="22" cm="1">
        <f t="array" ref="BB140">IF(INDEX(calc_types,1,BB$7)="INDEX",Y140/Y139-1,IF(INDEX(calc_types,1,BB$7)="CASH", Y139/1200,Y139/Y140-1))</f>
        <v>1.8758333333333333E-4</v>
      </c>
      <c r="BC140" s="22" cm="1">
        <f t="array" ref="BC140">IF(INDEX(calc_types,1,BC$7)="INDEX",Z140/Z139-1,IF(INDEX(calc_types,1,BC$7)="CASH", Z139/1200,Z139/Z140-1))</f>
        <v>-3.7833333333333333E-4</v>
      </c>
      <c r="BD140" s="22" cm="1">
        <f t="array" ref="BD140">IF(INDEX(calc_types,1,BD$7)="INDEX",AA140/AA139-1,IF(INDEX(calc_types,1,BD$7)="CASH", AA139/1200,AA139/AA140-1))</f>
        <v>0</v>
      </c>
      <c r="BE140" s="22" cm="1">
        <f t="array" ref="BE140">IF(INDEX(calc_types,1,BE$7)="INDEX",AB140/AB139-1,IF(INDEX(calc_types,1,BE$7)="CASH", AB139/1200,AB139/AB140-1))</f>
        <v>-1.4505690694041062E-3</v>
      </c>
      <c r="BF140" s="22" cm="1">
        <f t="array" ref="BF140">IF(INDEX(calc_types,1,BF$7)="INDEX",AC140/AC139-1,IF(INDEX(calc_types,1,BF$7)="CASH", AC139/1200,AC139/AC140-1))</f>
        <v>-6.7008277493102453E-3</v>
      </c>
      <c r="BG140" s="22" cm="1">
        <f t="array" ref="BG140">IF(INDEX(calc_types,1,BG$7)="INDEX",AD140/AD139-1,IF(INDEX(calc_types,1,BG$7)="CASH", AD139/1200,AD139/AD140-1))</f>
        <v>-1.3245673402301095E-2</v>
      </c>
      <c r="BH140" s="23">
        <f t="shared" si="68"/>
        <v>-1.2908989568226189E-3</v>
      </c>
      <c r="BI140" s="23">
        <f t="shared" si="69"/>
        <v>-3.412278165986514E-3</v>
      </c>
      <c r="BJ140" s="23">
        <f t="shared" si="70"/>
        <v>-7.3304915063490336E-3</v>
      </c>
      <c r="BK140" s="23">
        <f t="shared" si="71"/>
        <v>-2.3301990676448661E-3</v>
      </c>
      <c r="BL140" s="23">
        <f t="shared" si="72"/>
        <v>-2.9030012528249104E-3</v>
      </c>
      <c r="BM140" s="23">
        <f t="shared" si="73"/>
        <v>-1.3140442735008154E-3</v>
      </c>
      <c r="BN140" s="23">
        <f t="shared" si="74"/>
        <v>-1.811268055102211E-3</v>
      </c>
      <c r="BO140" s="23">
        <f t="shared" si="75"/>
        <v>-2.6688839856509033E-3</v>
      </c>
      <c r="BP140" s="23">
        <f t="shared" si="76"/>
        <v>-1.2562760944182258E-3</v>
      </c>
      <c r="BQ140" s="23">
        <f t="shared" si="77"/>
        <v>-2.3126221894383221E-3</v>
      </c>
      <c r="BR140" s="23">
        <f t="shared" si="78"/>
        <v>-7.8134682188352438E-4</v>
      </c>
      <c r="BS140" s="23">
        <f t="shared" si="79"/>
        <v>8.4537337386703278E-4</v>
      </c>
      <c r="BT140" s="23">
        <f t="shared" si="80"/>
        <v>5.1468475734197782E-3</v>
      </c>
      <c r="BU140" s="23">
        <f t="shared" si="81"/>
        <v>-4.3774812006143102E-4</v>
      </c>
      <c r="BV140" s="23">
        <f t="shared" si="82"/>
        <v>-1.316372295444589E-3</v>
      </c>
      <c r="BW140" s="23">
        <f t="shared" si="83"/>
        <v>-3.357817705331168E-3</v>
      </c>
      <c r="BX140" s="23">
        <f t="shared" si="84"/>
        <v>-8.5665121730233232E-3</v>
      </c>
      <c r="BY140" s="23">
        <f t="shared" si="85"/>
        <v>7.6086442746964595E-3</v>
      </c>
      <c r="BZ140" s="23">
        <f t="shared" si="86"/>
        <v>5.551526587001249E-3</v>
      </c>
      <c r="CA140" s="23">
        <f t="shared" si="87"/>
        <v>1.2782439254276558E-2</v>
      </c>
      <c r="CB140" s="23">
        <f t="shared" si="88"/>
        <v>-1.1508787152777768E-3</v>
      </c>
      <c r="CC140" s="23">
        <f t="shared" si="89"/>
        <v>-1.2801486111111106E-3</v>
      </c>
      <c r="CD140" s="23">
        <f t="shared" si="90"/>
        <v>-1.3538618055555555E-3</v>
      </c>
      <c r="CE140" s="23">
        <f t="shared" si="91"/>
        <v>-3.2878750000000004E-4</v>
      </c>
      <c r="CF140" s="23">
        <f t="shared" si="92"/>
        <v>0</v>
      </c>
      <c r="CG140" s="23">
        <f t="shared" si="93"/>
        <v>-1.699568938950496E-3</v>
      </c>
      <c r="CH140" s="23">
        <f t="shared" si="94"/>
        <v>-5.8832018446930007E-3</v>
      </c>
      <c r="CI140" s="23">
        <f t="shared" si="95"/>
        <v>-1.2526458384827438E-2</v>
      </c>
    </row>
    <row r="141" spans="1:87" x14ac:dyDescent="0.2">
      <c r="A141" s="20">
        <v>132</v>
      </c>
      <c r="B141" s="21">
        <v>42643</v>
      </c>
      <c r="C141" s="20">
        <v>205.16300000000001</v>
      </c>
      <c r="D141" s="20">
        <v>1167.3440000000001</v>
      </c>
      <c r="E141" s="20">
        <v>1995.3910000000001</v>
      </c>
      <c r="F141" s="20">
        <v>1665.3679999999999</v>
      </c>
      <c r="G141" s="20">
        <v>2131.9659999999999</v>
      </c>
      <c r="H141" s="20">
        <v>143.49799999999999</v>
      </c>
      <c r="I141" s="20">
        <v>368.50400000000002</v>
      </c>
      <c r="J141" s="20">
        <v>506.78800000000001</v>
      </c>
      <c r="K141" s="20">
        <v>107.833</v>
      </c>
      <c r="L141" s="20">
        <v>668.57299999999998</v>
      </c>
      <c r="M141" s="20">
        <v>857.41700000000003</v>
      </c>
      <c r="N141" s="20">
        <v>279.52999999999997</v>
      </c>
      <c r="O141" s="20">
        <v>317.065</v>
      </c>
      <c r="P141" s="20">
        <v>103.74</v>
      </c>
      <c r="Q141" s="20">
        <v>195.42599999999999</v>
      </c>
      <c r="R141" s="20">
        <v>260.71499999999997</v>
      </c>
      <c r="S141" s="20">
        <v>3722.43</v>
      </c>
      <c r="T141" s="20">
        <v>3002.24</v>
      </c>
      <c r="U141" s="20">
        <v>6899.33</v>
      </c>
      <c r="V141" s="20">
        <v>16449.84</v>
      </c>
      <c r="W141" s="20">
        <v>0.53110999999999997</v>
      </c>
      <c r="X141" s="20">
        <v>-0.80159999999999998</v>
      </c>
      <c r="Y141" s="20">
        <v>0.1265</v>
      </c>
      <c r="Z141" s="20">
        <v>-0.62980000000000003</v>
      </c>
      <c r="AA141" s="20">
        <v>1</v>
      </c>
      <c r="AB141" s="20">
        <v>0.8901</v>
      </c>
      <c r="AC141" s="20">
        <v>0.77049999999999996</v>
      </c>
      <c r="AD141" s="20">
        <v>101.35</v>
      </c>
      <c r="AE141" s="21">
        <f t="shared" si="67"/>
        <v>42643</v>
      </c>
      <c r="AF141" s="22" cm="1">
        <f t="array" ref="AF141">IF(INDEX(calc_types,1,AF$7)="INDEX",C141/C140-1,IF(INDEX(calc_types,1,AF$7)="CASH", C140/1200,C140/C141-1))</f>
        <v>5.5596467185892173E-4</v>
      </c>
      <c r="AG141" s="22" cm="1">
        <f t="array" ref="AG141">IF(INDEX(calc_types,1,AG$7)="INDEX",D141/D140-1,IF(INDEX(calc_types,1,AG$7)="CASH", D140/1200,D140/D141-1))</f>
        <v>1.1621035875981622E-3</v>
      </c>
      <c r="AH141" s="22" cm="1">
        <f t="array" ref="AH141">IF(INDEX(calc_types,1,AH$7)="INDEX",E141/E140-1,IF(INDEX(calc_types,1,AH$7)="CASH", E140/1200,E140/E141-1))</f>
        <v>2.3534364190394008E-3</v>
      </c>
      <c r="AI141" s="22" cm="1">
        <f t="array" ref="AI141">IF(INDEX(calc_types,1,AI$7)="INDEX",F141/F140-1,IF(INDEX(calc_types,1,AI$7)="CASH", F140/1200,F140/F141-1))</f>
        <v>7.7099427012439214E-4</v>
      </c>
      <c r="AJ141" s="22" cm="1">
        <f t="array" ref="AJ141">IF(INDEX(calc_types,1,AJ$7)="INDEX",G141/G140-1,IF(INDEX(calc_types,1,AJ$7)="CASH", G140/1200,G140/G141-1))</f>
        <v>1.0917333015281194E-3</v>
      </c>
      <c r="AK141" s="22" cm="1">
        <f t="array" ref="AK141">IF(INDEX(calc_types,1,AK$7)="INDEX",H141/H140-1,IF(INDEX(calc_types,1,AK$7)="CASH", H140/1200,H140/H141-1))</f>
        <v>-3.1349491093268789E-4</v>
      </c>
      <c r="AL141" s="22" cm="1">
        <f t="array" ref="AL141">IF(INDEX(calc_types,1,AL$7)="INDEX",I141/I140-1,IF(INDEX(calc_types,1,AL$7)="CASH", I140/1200,I140/I141-1))</f>
        <v>5.5389628020630077E-4</v>
      </c>
      <c r="AM141" s="22" cm="1">
        <f t="array" ref="AM141">IF(INDEX(calc_types,1,AM$7)="INDEX",J141/J140-1,IF(INDEX(calc_types,1,AM$7)="CASH", J140/1200,J140/J141-1))</f>
        <v>1.9256090183348284E-3</v>
      </c>
      <c r="AN141" s="22" cm="1">
        <f t="array" ref="AN141">IF(INDEX(calc_types,1,AN$7)="INDEX",K141/K140-1,IF(INDEX(calc_types,1,AN$7)="CASH", K140/1200,K140/K141-1))</f>
        <v>-1.4835557121539722E-4</v>
      </c>
      <c r="AO141" s="22" cm="1">
        <f t="array" ref="AO141">IF(INDEX(calc_types,1,AO$7)="INDEX",L141/L140-1,IF(INDEX(calc_types,1,AO$7)="CASH", L140/1200,L140/L141-1))</f>
        <v>1.5857177691636082E-4</v>
      </c>
      <c r="AP141" s="22" cm="1">
        <f t="array" ref="AP141">IF(INDEX(calc_types,1,AP$7)="INDEX",M141/M140-1,IF(INDEX(calc_types,1,AP$7)="CASH", M140/1200,M140/M141-1))</f>
        <v>-5.723224401683602E-4</v>
      </c>
      <c r="AQ141" s="22" cm="1">
        <f t="array" ref="AQ141">IF(INDEX(calc_types,1,AQ$7)="INDEX",N141/N140-1,IF(INDEX(calc_types,1,AQ$7)="CASH", N140/1200,N140/N141-1))</f>
        <v>1.576552366620021E-3</v>
      </c>
      <c r="AR141" s="22" cm="1">
        <f t="array" ref="AR141">IF(INDEX(calc_types,1,AR$7)="INDEX",O141/O140-1,IF(INDEX(calc_types,1,AR$7)="CASH", O140/1200,O140/O141-1))</f>
        <v>7.4803994596450707E-4</v>
      </c>
      <c r="AS141" s="22" cm="1">
        <f t="array" ref="AS141">IF(INDEX(calc_types,1,AS$7)="INDEX",P141/P140-1,IF(INDEX(calc_types,1,AS$7)="CASH", P140/1200,P140/P141-1))</f>
        <v>7.7121813905067782E-5</v>
      </c>
      <c r="AT141" s="22" cm="1">
        <f t="array" ref="AT141">IF(INDEX(calc_types,1,AT$7)="INDEX",Q141/Q140-1,IF(INDEX(calc_types,1,AT$7)="CASH", Q140/1200,Q140/Q141-1))</f>
        <v>1.5169374263310775E-3</v>
      </c>
      <c r="AU141" s="22" cm="1">
        <f t="array" ref="AU141">IF(INDEX(calc_types,1,AU$7)="INDEX",R141/R140-1,IF(INDEX(calc_types,1,AU$7)="CASH", R140/1200,R140/R141-1))</f>
        <v>2.9621650733808735E-3</v>
      </c>
      <c r="AV141" s="22" cm="1">
        <f t="array" ref="AV141">IF(INDEX(calc_types,1,AV$7)="INDEX",S141/S140-1,IF(INDEX(calc_types,1,AV$7)="CASH", S140/1200,S140/S141-1))</f>
        <v>-2.3903398042612878E-4</v>
      </c>
      <c r="AW141" s="22" cm="1">
        <f t="array" ref="AW141">IF(INDEX(calc_types,1,AW$7)="INDEX",T141/T140-1,IF(INDEX(calc_types,1,AW$7)="CASH", T140/1200,T140/T141-1))</f>
        <v>-6.9100567954405445E-3</v>
      </c>
      <c r="AX141" s="22" cm="1">
        <f t="array" ref="AX141">IF(INDEX(calc_types,1,AX$7)="INDEX",U141/U140-1,IF(INDEX(calc_types,1,AX$7)="CASH", U140/1200,U140/U141-1))</f>
        <v>1.7373711754461674E-2</v>
      </c>
      <c r="AY141" s="22" cm="1">
        <f t="array" ref="AY141">IF(INDEX(calc_types,1,AY$7)="INDEX",V141/V140-1,IF(INDEX(calc_types,1,AY$7)="CASH", V140/1200,V140/V141-1))</f>
        <v>-2.5910442104764564E-2</v>
      </c>
      <c r="AZ141" s="22" cm="1">
        <f t="array" ref="AZ141">IF(INDEX(calc_types,1,AZ$7)="INDEX",W141/W140-1,IF(INDEX(calc_types,1,AZ$7)="CASH", W140/1200,W140/W141-1))</f>
        <v>4.3740833333333329E-4</v>
      </c>
      <c r="BA141" s="22" cm="1">
        <f t="array" ref="BA141">IF(INDEX(calc_types,1,BA$7)="INDEX",X141/X140-1,IF(INDEX(calc_types,1,BA$7)="CASH", X140/1200,X140/X141-1))</f>
        <v>-6.0858333333333326E-4</v>
      </c>
      <c r="BB141" s="22" cm="1">
        <f t="array" ref="BB141">IF(INDEX(calc_types,1,BB$7)="INDEX",Y141/Y140-1,IF(INDEX(calc_types,1,BB$7)="CASH", Y140/1200,Y140/Y141-1))</f>
        <v>1.4916666666666666E-5</v>
      </c>
      <c r="BC141" s="22" cm="1">
        <f t="array" ref="BC141">IF(INDEX(calc_types,1,BC$7)="INDEX",Z141/Z140-1,IF(INDEX(calc_types,1,BC$7)="CASH", Z140/1200,Z140/Z141-1))</f>
        <v>-6.7241666666666665E-4</v>
      </c>
      <c r="BD141" s="22" cm="1">
        <f t="array" ref="BD141">IF(INDEX(calc_types,1,BD$7)="INDEX",AA141/AA140-1,IF(INDEX(calc_types,1,BD$7)="CASH", AA140/1200,AA140/AA141-1))</f>
        <v>0</v>
      </c>
      <c r="BE141" s="22" cm="1">
        <f t="array" ref="BE141">IF(INDEX(calc_types,1,BE$7)="INDEX",AB141/AB140-1,IF(INDEX(calc_types,1,BE$7)="CASH", AB140/1200,AB140/AB141-1))</f>
        <v>6.8531625660037676E-3</v>
      </c>
      <c r="BF141" s="22" cm="1">
        <f t="array" ref="BF141">IF(INDEX(calc_types,1,BF$7)="INDEX",AC141/AC140-1,IF(INDEX(calc_types,1,BF$7)="CASH", AC140/1200,AC140/AC141-1))</f>
        <v>-1.2199870214146591E-2</v>
      </c>
      <c r="BG141" s="22" cm="1">
        <f t="array" ref="BG141">IF(INDEX(calc_types,1,BG$7)="INDEX",AD141/AD140-1,IF(INDEX(calc_types,1,BG$7)="CASH", AD140/1200,AD140/AD141-1))</f>
        <v>2.0522940305870874E-2</v>
      </c>
      <c r="BH141" s="23">
        <f t="shared" si="68"/>
        <v>-9.7883791376192266E-4</v>
      </c>
      <c r="BI141" s="23">
        <f t="shared" si="69"/>
        <v>-5.8996949725317188E-4</v>
      </c>
      <c r="BJ141" s="23">
        <f t="shared" si="70"/>
        <v>-5.4418657600606001E-5</v>
      </c>
      <c r="BK141" s="23">
        <f t="shared" si="71"/>
        <v>-1.8790022431082179E-3</v>
      </c>
      <c r="BL141" s="23">
        <f t="shared" si="72"/>
        <v>-2.2881013640239866E-3</v>
      </c>
      <c r="BM141" s="23">
        <f t="shared" si="73"/>
        <v>-1.0566079398730791E-3</v>
      </c>
      <c r="BN141" s="23">
        <f t="shared" si="74"/>
        <v>-3.1067179741059989E-4</v>
      </c>
      <c r="BO141" s="23">
        <f t="shared" si="75"/>
        <v>6.0323122424310789E-4</v>
      </c>
      <c r="BP141" s="23">
        <f t="shared" si="76"/>
        <v>-1.5159107256964308E-3</v>
      </c>
      <c r="BQ141" s="23">
        <f t="shared" si="77"/>
        <v>-1.5291298357411984E-3</v>
      </c>
      <c r="BR141" s="23">
        <f t="shared" si="78"/>
        <v>-2.7345090881338322E-3</v>
      </c>
      <c r="BS141" s="23">
        <f t="shared" si="79"/>
        <v>-1.2065134552866601E-3</v>
      </c>
      <c r="BT141" s="23">
        <f t="shared" si="80"/>
        <v>-2.5430312334204664E-3</v>
      </c>
      <c r="BU141" s="23">
        <f t="shared" si="81"/>
        <v>1.5201237184282271E-5</v>
      </c>
      <c r="BV141" s="23">
        <f t="shared" si="82"/>
        <v>1.3778788082002623E-3</v>
      </c>
      <c r="BW141" s="23">
        <f t="shared" si="83"/>
        <v>2.6227724175259533E-3</v>
      </c>
      <c r="BX141" s="23">
        <f t="shared" si="84"/>
        <v>-9.4209671524740149E-3</v>
      </c>
      <c r="BY141" s="23">
        <f t="shared" si="85"/>
        <v>-1.0124748395237441E-2</v>
      </c>
      <c r="BZ141" s="23">
        <f t="shared" si="86"/>
        <v>1.4436786532164675E-2</v>
      </c>
      <c r="CA141" s="23">
        <f t="shared" si="87"/>
        <v>-3.2328003816131011E-2</v>
      </c>
      <c r="CB141" s="23">
        <f t="shared" si="88"/>
        <v>-1.1267203819444434E-3</v>
      </c>
      <c r="CC141" s="23">
        <f t="shared" si="89"/>
        <v>-1.3731486111111105E-3</v>
      </c>
      <c r="CD141" s="23">
        <f t="shared" si="90"/>
        <v>-1.5265284722222221E-3</v>
      </c>
      <c r="CE141" s="23">
        <f t="shared" si="91"/>
        <v>-6.2287083333333331E-4</v>
      </c>
      <c r="CF141" s="23">
        <f t="shared" si="92"/>
        <v>0</v>
      </c>
      <c r="CG141" s="23">
        <f t="shared" si="93"/>
        <v>6.6041626964573781E-3</v>
      </c>
      <c r="CH141" s="23">
        <f t="shared" si="94"/>
        <v>-1.1382244309529346E-2</v>
      </c>
      <c r="CI141" s="23">
        <f t="shared" si="95"/>
        <v>2.124215532334453E-2</v>
      </c>
    </row>
    <row r="142" spans="1:87" x14ac:dyDescent="0.2">
      <c r="A142" s="20">
        <v>133</v>
      </c>
      <c r="B142" s="21">
        <v>42674</v>
      </c>
      <c r="C142" s="20">
        <v>205.25800000000001</v>
      </c>
      <c r="D142" s="20">
        <v>1166.5630000000001</v>
      </c>
      <c r="E142" s="20">
        <v>1987.9659999999999</v>
      </c>
      <c r="F142" s="20">
        <v>1666.1579999999999</v>
      </c>
      <c r="G142" s="20">
        <v>2127.1030000000001</v>
      </c>
      <c r="H142" s="20">
        <v>143.43799999999999</v>
      </c>
      <c r="I142" s="20">
        <v>367.91399999999999</v>
      </c>
      <c r="J142" s="20">
        <v>503.65499999999997</v>
      </c>
      <c r="K142" s="20">
        <v>107.836</v>
      </c>
      <c r="L142" s="20">
        <v>666.30799999999999</v>
      </c>
      <c r="M142" s="20">
        <v>847.57799999999997</v>
      </c>
      <c r="N142" s="20">
        <v>279.09399999999999</v>
      </c>
      <c r="O142" s="20">
        <v>314.113</v>
      </c>
      <c r="P142" s="20">
        <v>103.715</v>
      </c>
      <c r="Q142" s="20">
        <v>195.233</v>
      </c>
      <c r="R142" s="20">
        <v>260.12700000000001</v>
      </c>
      <c r="S142" s="20">
        <v>3653.21</v>
      </c>
      <c r="T142" s="20">
        <v>3055.25</v>
      </c>
      <c r="U142" s="20">
        <v>6954.22</v>
      </c>
      <c r="V142" s="20">
        <v>17425.02</v>
      </c>
      <c r="W142" s="20">
        <v>0.53378000000000003</v>
      </c>
      <c r="X142" s="20">
        <v>-0.55820000000000003</v>
      </c>
      <c r="Y142" s="20">
        <v>0.20050000000000001</v>
      </c>
      <c r="Z142" s="20">
        <v>-0.29020000000000001</v>
      </c>
      <c r="AA142" s="20">
        <v>1</v>
      </c>
      <c r="AB142" s="20">
        <v>0.91069999999999995</v>
      </c>
      <c r="AC142" s="20">
        <v>0.81689999999999996</v>
      </c>
      <c r="AD142" s="20">
        <v>104.82</v>
      </c>
      <c r="AE142" s="21">
        <f t="shared" si="67"/>
        <v>42674</v>
      </c>
      <c r="AF142" s="22" cm="1">
        <f t="array" ref="AF142">IF(INDEX(calc_types,1,AF$7)="INDEX",C142/C141-1,IF(INDEX(calc_types,1,AF$7)="CASH", C141/1200,C141/C142-1))</f>
        <v>4.6304645574490877E-4</v>
      </c>
      <c r="AG142" s="22" cm="1">
        <f t="array" ref="AG142">IF(INDEX(calc_types,1,AG$7)="INDEX",D142/D141-1,IF(INDEX(calc_types,1,AG$7)="CASH", D141/1200,D141/D142-1))</f>
        <v>-6.6904014583524241E-4</v>
      </c>
      <c r="AH142" s="22" cm="1">
        <f t="array" ref="AH142">IF(INDEX(calc_types,1,AH$7)="INDEX",E142/E141-1,IF(INDEX(calc_types,1,AH$7)="CASH", E141/1200,E141/E142-1))</f>
        <v>-3.7210752178395978E-3</v>
      </c>
      <c r="AI142" s="22" cm="1">
        <f t="array" ref="AI142">IF(INDEX(calc_types,1,AI$7)="INDEX",F142/F141-1,IF(INDEX(calc_types,1,AI$7)="CASH", F141/1200,F141/F142-1))</f>
        <v>4.7436962881475253E-4</v>
      </c>
      <c r="AJ142" s="22" cm="1">
        <f t="array" ref="AJ142">IF(INDEX(calc_types,1,AJ$7)="INDEX",G142/G141-1,IF(INDEX(calc_types,1,AJ$7)="CASH", G141/1200,G141/G142-1))</f>
        <v>-2.2809932240944741E-3</v>
      </c>
      <c r="AK142" s="22" cm="1">
        <f t="array" ref="AK142">IF(INDEX(calc_types,1,AK$7)="INDEX",H142/H141-1,IF(INDEX(calc_types,1,AK$7)="CASH", H141/1200,H141/H142-1))</f>
        <v>-4.1812429441523413E-4</v>
      </c>
      <c r="AL142" s="22" cm="1">
        <f t="array" ref="AL142">IF(INDEX(calc_types,1,AL$7)="INDEX",I142/I141-1,IF(INDEX(calc_types,1,AL$7)="CASH", I141/1200,I141/I142-1))</f>
        <v>-1.6010681023815865E-3</v>
      </c>
      <c r="AM142" s="22" cm="1">
        <f t="array" ref="AM142">IF(INDEX(calc_types,1,AM$7)="INDEX",J142/J141-1,IF(INDEX(calc_types,1,AM$7)="CASH", J141/1200,J141/J142-1))</f>
        <v>-6.1820721879760621E-3</v>
      </c>
      <c r="AN142" s="22" cm="1">
        <f t="array" ref="AN142">IF(INDEX(calc_types,1,AN$7)="INDEX",K142/K141-1,IF(INDEX(calc_types,1,AN$7)="CASH", K141/1200,K141/K142-1))</f>
        <v>2.782079697305484E-5</v>
      </c>
      <c r="AO142" s="22" cm="1">
        <f t="array" ref="AO142">IF(INDEX(calc_types,1,AO$7)="INDEX",L142/L141-1,IF(INDEX(calc_types,1,AO$7)="CASH", L141/1200,L141/L142-1))</f>
        <v>-3.3878125500131917E-3</v>
      </c>
      <c r="AP142" s="22" cm="1">
        <f t="array" ref="AP142">IF(INDEX(calc_types,1,AP$7)="INDEX",M142/M141-1,IF(INDEX(calc_types,1,AP$7)="CASH", M141/1200,M141/M142-1))</f>
        <v>-1.1475163193638616E-2</v>
      </c>
      <c r="AQ142" s="22" cm="1">
        <f t="array" ref="AQ142">IF(INDEX(calc_types,1,AQ$7)="INDEX",N142/N141-1,IF(INDEX(calc_types,1,AQ$7)="CASH", N141/1200,N141/N142-1))</f>
        <v>-1.5597610274388218E-3</v>
      </c>
      <c r="AR142" s="22" cm="1">
        <f t="array" ref="AR142">IF(INDEX(calc_types,1,AR$7)="INDEX",O142/O141-1,IF(INDEX(calc_types,1,AR$7)="CASH", O141/1200,O141/O142-1))</f>
        <v>-9.3103937678393756E-3</v>
      </c>
      <c r="AS142" s="22" cm="1">
        <f t="array" ref="AS142">IF(INDEX(calc_types,1,AS$7)="INDEX",P142/P141-1,IF(INDEX(calc_types,1,AS$7)="CASH", P141/1200,P141/P142-1))</f>
        <v>-2.4098708309228112E-4</v>
      </c>
      <c r="AT142" s="22" cm="1">
        <f t="array" ref="AT142">IF(INDEX(calc_types,1,AT$7)="INDEX",Q142/Q141-1,IF(INDEX(calc_types,1,AT$7)="CASH", Q141/1200,Q141/Q142-1))</f>
        <v>-9.87586093968984E-4</v>
      </c>
      <c r="AU142" s="22" cm="1">
        <f t="array" ref="AU142">IF(INDEX(calc_types,1,AU$7)="INDEX",R142/R141-1,IF(INDEX(calc_types,1,AU$7)="CASH", R141/1200,R141/R142-1))</f>
        <v>-2.2553362867497873E-3</v>
      </c>
      <c r="AV142" s="22" cm="1">
        <f t="array" ref="AV142">IF(INDEX(calc_types,1,AV$7)="INDEX",S142/S141-1,IF(INDEX(calc_types,1,AV$7)="CASH", S141/1200,S141/S142-1))</f>
        <v>-1.8595379899689179E-2</v>
      </c>
      <c r="AW142" s="22" cm="1">
        <f t="array" ref="AW142">IF(INDEX(calc_types,1,AW$7)="INDEX",T142/T141-1,IF(INDEX(calc_types,1,AW$7)="CASH", T141/1200,T141/T142-1))</f>
        <v>1.7656816243871276E-2</v>
      </c>
      <c r="AX142" s="22" cm="1">
        <f t="array" ref="AX142">IF(INDEX(calc_types,1,AX$7)="INDEX",U142/U141-1,IF(INDEX(calc_types,1,AX$7)="CASH", U141/1200,U141/U142-1))</f>
        <v>7.9558449878467385E-3</v>
      </c>
      <c r="AY142" s="22" cm="1">
        <f t="array" ref="AY142">IF(INDEX(calc_types,1,AY$7)="INDEX",V142/V141-1,IF(INDEX(calc_types,1,AY$7)="CASH", V141/1200,V141/V142-1))</f>
        <v>5.9282035569950819E-2</v>
      </c>
      <c r="AZ142" s="22" cm="1">
        <f t="array" ref="AZ142">IF(INDEX(calc_types,1,AZ$7)="INDEX",W142/W141-1,IF(INDEX(calc_types,1,AZ$7)="CASH", W141/1200,W141/W142-1))</f>
        <v>4.4259166666666663E-4</v>
      </c>
      <c r="BA142" s="22" cm="1">
        <f t="array" ref="BA142">IF(INDEX(calc_types,1,BA$7)="INDEX",X142/X141-1,IF(INDEX(calc_types,1,BA$7)="CASH", X141/1200,X141/X142-1))</f>
        <v>-6.6799999999999997E-4</v>
      </c>
      <c r="BB142" s="22" cm="1">
        <f t="array" ref="BB142">IF(INDEX(calc_types,1,BB$7)="INDEX",Y142/Y141-1,IF(INDEX(calc_types,1,BB$7)="CASH", Y141/1200,Y141/Y142-1))</f>
        <v>1.0541666666666666E-4</v>
      </c>
      <c r="BC142" s="22" cm="1">
        <f t="array" ref="BC142">IF(INDEX(calc_types,1,BC$7)="INDEX",Z142/Z141-1,IF(INDEX(calc_types,1,BC$7)="CASH", Z141/1200,Z141/Z142-1))</f>
        <v>-5.2483333333333331E-4</v>
      </c>
      <c r="BD142" s="22" cm="1">
        <f t="array" ref="BD142">IF(INDEX(calc_types,1,BD$7)="INDEX",AA142/AA141-1,IF(INDEX(calc_types,1,BD$7)="CASH", AA141/1200,AA141/AA142-1))</f>
        <v>0</v>
      </c>
      <c r="BE142" s="22" cm="1">
        <f t="array" ref="BE142">IF(INDEX(calc_types,1,BE$7)="INDEX",AB142/AB141-1,IF(INDEX(calc_types,1,BE$7)="CASH", AB141/1200,AB141/AB142-1))</f>
        <v>-2.2619962666081017E-2</v>
      </c>
      <c r="BF142" s="22" cm="1">
        <f t="array" ref="BF142">IF(INDEX(calc_types,1,BF$7)="INDEX",AC142/AC141-1,IF(INDEX(calc_types,1,BF$7)="CASH", AC141/1200,AC141/AC142-1))</f>
        <v>-5.6800097931203331E-2</v>
      </c>
      <c r="BG142" s="22" cm="1">
        <f t="array" ref="BG142">IF(INDEX(calc_types,1,BG$7)="INDEX",AD142/AD141-1,IF(INDEX(calc_types,1,BG$7)="CASH", AD141/1200,AD141/AD142-1))</f>
        <v>-3.3104369395153599E-2</v>
      </c>
      <c r="BH142" s="23">
        <f t="shared" si="68"/>
        <v>-1.0717561298759356E-3</v>
      </c>
      <c r="BI142" s="23">
        <f t="shared" si="69"/>
        <v>-2.4211132306865765E-3</v>
      </c>
      <c r="BJ142" s="23">
        <f t="shared" si="70"/>
        <v>-6.1289302944796051E-3</v>
      </c>
      <c r="BK142" s="23">
        <f t="shared" si="71"/>
        <v>-2.1756268844178575E-3</v>
      </c>
      <c r="BL142" s="23">
        <f t="shared" si="72"/>
        <v>-5.6608278896465806E-3</v>
      </c>
      <c r="BM142" s="23">
        <f t="shared" si="73"/>
        <v>-1.1612373233556253E-3</v>
      </c>
      <c r="BN142" s="23">
        <f t="shared" si="74"/>
        <v>-2.4656361799984873E-3</v>
      </c>
      <c r="BO142" s="23">
        <f t="shared" si="75"/>
        <v>-7.5044499820677828E-3</v>
      </c>
      <c r="BP142" s="23">
        <f t="shared" si="76"/>
        <v>-1.3397343575079787E-3</v>
      </c>
      <c r="BQ142" s="23">
        <f t="shared" si="77"/>
        <v>-5.0755141626707507E-3</v>
      </c>
      <c r="BR142" s="23">
        <f t="shared" si="78"/>
        <v>-1.3637349841604089E-2</v>
      </c>
      <c r="BS142" s="23">
        <f t="shared" si="79"/>
        <v>-4.3428268493455029E-3</v>
      </c>
      <c r="BT142" s="23">
        <f t="shared" si="80"/>
        <v>-1.2601464947224349E-2</v>
      </c>
      <c r="BU142" s="23">
        <f t="shared" si="81"/>
        <v>-3.0290765981306664E-4</v>
      </c>
      <c r="BV142" s="23">
        <f t="shared" si="82"/>
        <v>-1.1266447120997993E-3</v>
      </c>
      <c r="BW142" s="23">
        <f t="shared" si="83"/>
        <v>-2.5947289426047075E-3</v>
      </c>
      <c r="BX142" s="23">
        <f t="shared" si="84"/>
        <v>-2.7777313071737066E-2</v>
      </c>
      <c r="BY142" s="23">
        <f t="shared" si="85"/>
        <v>1.444212464407438E-2</v>
      </c>
      <c r="BZ142" s="23">
        <f t="shared" si="86"/>
        <v>5.0189197655497401E-3</v>
      </c>
      <c r="CA142" s="23">
        <f t="shared" si="87"/>
        <v>5.2864473858584372E-2</v>
      </c>
      <c r="CB142" s="23">
        <f t="shared" si="88"/>
        <v>-1.1215370486111101E-3</v>
      </c>
      <c r="CC142" s="23">
        <f t="shared" si="89"/>
        <v>-1.4325652777777771E-3</v>
      </c>
      <c r="CD142" s="23">
        <f t="shared" si="90"/>
        <v>-1.4360284722222223E-3</v>
      </c>
      <c r="CE142" s="23">
        <f t="shared" si="91"/>
        <v>-4.7528750000000003E-4</v>
      </c>
      <c r="CF142" s="23">
        <f t="shared" si="92"/>
        <v>0</v>
      </c>
      <c r="CG142" s="23">
        <f t="shared" si="93"/>
        <v>-2.2868962535627407E-2</v>
      </c>
      <c r="CH142" s="23">
        <f t="shared" si="94"/>
        <v>-5.5982472026586086E-2</v>
      </c>
      <c r="CI142" s="23">
        <f t="shared" si="95"/>
        <v>-3.2385154377679942E-2</v>
      </c>
    </row>
    <row r="143" spans="1:87" x14ac:dyDescent="0.2">
      <c r="A143" s="20">
        <v>134</v>
      </c>
      <c r="B143" s="21">
        <v>42704</v>
      </c>
      <c r="C143" s="20">
        <v>205.249</v>
      </c>
      <c r="D143" s="20">
        <v>1161.934</v>
      </c>
      <c r="E143" s="20">
        <v>1956.0909999999999</v>
      </c>
      <c r="F143" s="20">
        <v>1659.1020000000001</v>
      </c>
      <c r="G143" s="20">
        <v>2093.6840000000002</v>
      </c>
      <c r="H143" s="20">
        <v>143.428</v>
      </c>
      <c r="I143" s="20">
        <v>368.61399999999998</v>
      </c>
      <c r="J143" s="20">
        <v>504.72699999999998</v>
      </c>
      <c r="K143" s="20">
        <v>107.90600000000001</v>
      </c>
      <c r="L143" s="20">
        <v>667.90899999999999</v>
      </c>
      <c r="M143" s="20">
        <v>848.56200000000001</v>
      </c>
      <c r="N143" s="20">
        <v>279.80200000000002</v>
      </c>
      <c r="O143" s="20">
        <v>314.38900000000001</v>
      </c>
      <c r="P143" s="20">
        <v>103.667</v>
      </c>
      <c r="Q143" s="20">
        <v>194.90799999999999</v>
      </c>
      <c r="R143" s="20">
        <v>259.14499999999998</v>
      </c>
      <c r="S143" s="20">
        <v>3785.37</v>
      </c>
      <c r="T143" s="20">
        <v>3051.61</v>
      </c>
      <c r="U143" s="20">
        <v>6783.79</v>
      </c>
      <c r="V143" s="20">
        <v>18308.48</v>
      </c>
      <c r="W143" s="20">
        <v>0.62366999999999995</v>
      </c>
      <c r="X143" s="20">
        <v>-1.0765</v>
      </c>
      <c r="Y143" s="20">
        <v>-0.1017</v>
      </c>
      <c r="Z143" s="20">
        <v>-1.3129999999999999</v>
      </c>
      <c r="AA143" s="20">
        <v>1</v>
      </c>
      <c r="AB143" s="20">
        <v>0.94440000000000002</v>
      </c>
      <c r="AC143" s="20">
        <v>0.79959999999999998</v>
      </c>
      <c r="AD143" s="20">
        <v>114.46</v>
      </c>
      <c r="AE143" s="21">
        <f t="shared" si="67"/>
        <v>42704</v>
      </c>
      <c r="AF143" s="22" cm="1">
        <f t="array" ref="AF143">IF(INDEX(calc_types,1,AF$7)="INDEX",C143/C142-1,IF(INDEX(calc_types,1,AF$7)="CASH", C142/1200,C142/C143-1))</f>
        <v>-4.3847255649098749E-5</v>
      </c>
      <c r="AG143" s="22" cm="1">
        <f t="array" ref="AG143">IF(INDEX(calc_types,1,AG$7)="INDEX",D143/D142-1,IF(INDEX(calc_types,1,AG$7)="CASH", D142/1200,D142/D143-1))</f>
        <v>-3.9680668767997362E-3</v>
      </c>
      <c r="AH143" s="22" cm="1">
        <f t="array" ref="AH143">IF(INDEX(calc_types,1,AH$7)="INDEX",E143/E142-1,IF(INDEX(calc_types,1,AH$7)="CASH", E142/1200,E142/E143-1))</f>
        <v>-1.6033976436216735E-2</v>
      </c>
      <c r="AI143" s="22" cm="1">
        <f t="array" ref="AI143">IF(INDEX(calc_types,1,AI$7)="INDEX",F143/F142-1,IF(INDEX(calc_types,1,AI$7)="CASH", F142/1200,F142/F143-1))</f>
        <v>-4.234892489187625E-3</v>
      </c>
      <c r="AJ143" s="22" cm="1">
        <f t="array" ref="AJ143">IF(INDEX(calc_types,1,AJ$7)="INDEX",G143/G142-1,IF(INDEX(calc_types,1,AJ$7)="CASH", G142/1200,G142/G143-1))</f>
        <v>-1.5711039850914488E-2</v>
      </c>
      <c r="AK143" s="22" cm="1">
        <f t="array" ref="AK143">IF(INDEX(calc_types,1,AK$7)="INDEX",H143/H142-1,IF(INDEX(calc_types,1,AK$7)="CASH", H142/1200,H142/H143-1))</f>
        <v>-6.9716532578478763E-5</v>
      </c>
      <c r="AL143" s="22" cm="1">
        <f t="array" ref="AL143">IF(INDEX(calc_types,1,AL$7)="INDEX",I143/I142-1,IF(INDEX(calc_types,1,AL$7)="CASH", I142/1200,I142/I143-1))</f>
        <v>1.9026185467254653E-3</v>
      </c>
      <c r="AM143" s="22" cm="1">
        <f t="array" ref="AM143">IF(INDEX(calc_types,1,AM$7)="INDEX",J143/J142-1,IF(INDEX(calc_types,1,AM$7)="CASH", J142/1200,J142/J143-1))</f>
        <v>2.1284410955912936E-3</v>
      </c>
      <c r="AN143" s="22" cm="1">
        <f t="array" ref="AN143">IF(INDEX(calc_types,1,AN$7)="INDEX",K143/K142-1,IF(INDEX(calc_types,1,AN$7)="CASH", K142/1200,K142/K143-1))</f>
        <v>6.4913386995080202E-4</v>
      </c>
      <c r="AO143" s="22" cm="1">
        <f t="array" ref="AO143">IF(INDEX(calc_types,1,AO$7)="INDEX",L143/L142-1,IF(INDEX(calc_types,1,AO$7)="CASH", L142/1200,L142/L143-1))</f>
        <v>2.4027927024738993E-3</v>
      </c>
      <c r="AP143" s="22" cm="1">
        <f t="array" ref="AP143">IF(INDEX(calc_types,1,AP$7)="INDEX",M143/M142-1,IF(INDEX(calc_types,1,AP$7)="CASH", M142/1200,M142/M143-1))</f>
        <v>1.1609550979378991E-3</v>
      </c>
      <c r="AQ143" s="22" cm="1">
        <f t="array" ref="AQ143">IF(INDEX(calc_types,1,AQ$7)="INDEX",N143/N142-1,IF(INDEX(calc_types,1,AQ$7)="CASH", N142/1200,N142/N143-1))</f>
        <v>2.5367797229607358E-3</v>
      </c>
      <c r="AR143" s="22" cm="1">
        <f t="array" ref="AR143">IF(INDEX(calc_types,1,AR$7)="INDEX",O143/O142-1,IF(INDEX(calc_types,1,AR$7)="CASH", O142/1200,O142/O143-1))</f>
        <v>8.7866468436526013E-4</v>
      </c>
      <c r="AS143" s="22" cm="1">
        <f t="array" ref="AS143">IF(INDEX(calc_types,1,AS$7)="INDEX",P143/P142-1,IF(INDEX(calc_types,1,AS$7)="CASH", P142/1200,P142/P143-1))</f>
        <v>-4.6280672998122441E-4</v>
      </c>
      <c r="AT143" s="22" cm="1">
        <f t="array" ref="AT143">IF(INDEX(calc_types,1,AT$7)="INDEX",Q143/Q142-1,IF(INDEX(calc_types,1,AT$7)="CASH", Q142/1200,Q142/Q143-1))</f>
        <v>-1.6646775903664812E-3</v>
      </c>
      <c r="AU143" s="22" cm="1">
        <f t="array" ref="AU143">IF(INDEX(calc_types,1,AU$7)="INDEX",R143/R142-1,IF(INDEX(calc_types,1,AU$7)="CASH", R142/1200,R142/R143-1))</f>
        <v>-3.7750790959801828E-3</v>
      </c>
      <c r="AV143" s="22" cm="1">
        <f t="array" ref="AV143">IF(INDEX(calc_types,1,AV$7)="INDEX",S143/S142-1,IF(INDEX(calc_types,1,AV$7)="CASH", S142/1200,S142/S143-1))</f>
        <v>3.61764037654555E-2</v>
      </c>
      <c r="AW143" s="22" cm="1">
        <f t="array" ref="AW143">IF(INDEX(calc_types,1,AW$7)="INDEX",T143/T142-1,IF(INDEX(calc_types,1,AW$7)="CASH", T142/1200,T142/T143-1))</f>
        <v>-1.1913918664593348E-3</v>
      </c>
      <c r="AX143" s="22" cm="1">
        <f t="array" ref="AX143">IF(INDEX(calc_types,1,AX$7)="INDEX",U143/U142-1,IF(INDEX(calc_types,1,AX$7)="CASH", U142/1200,U142/U143-1))</f>
        <v>-2.4507421393053508E-2</v>
      </c>
      <c r="AY143" s="22" cm="1">
        <f t="array" ref="AY143">IF(INDEX(calc_types,1,AY$7)="INDEX",V143/V142-1,IF(INDEX(calc_types,1,AY$7)="CASH", V142/1200,V142/V143-1))</f>
        <v>5.0700659167105533E-2</v>
      </c>
      <c r="AZ143" s="22" cm="1">
        <f t="array" ref="AZ143">IF(INDEX(calc_types,1,AZ$7)="INDEX",W143/W142-1,IF(INDEX(calc_types,1,AZ$7)="CASH", W142/1200,W142/W143-1))</f>
        <v>4.448166666666667E-4</v>
      </c>
      <c r="BA143" s="22" cm="1">
        <f t="array" ref="BA143">IF(INDEX(calc_types,1,BA$7)="INDEX",X143/X142-1,IF(INDEX(calc_types,1,BA$7)="CASH", X142/1200,X142/X143-1))</f>
        <v>-4.6516666666666668E-4</v>
      </c>
      <c r="BB143" s="22" cm="1">
        <f t="array" ref="BB143">IF(INDEX(calc_types,1,BB$7)="INDEX",Y143/Y142-1,IF(INDEX(calc_types,1,BB$7)="CASH", Y142/1200,Y142/Y143-1))</f>
        <v>1.6708333333333335E-4</v>
      </c>
      <c r="BC143" s="22" cm="1">
        <f t="array" ref="BC143">IF(INDEX(calc_types,1,BC$7)="INDEX",Z143/Z142-1,IF(INDEX(calc_types,1,BC$7)="CASH", Z142/1200,Z142/Z143-1))</f>
        <v>-2.4183333333333335E-4</v>
      </c>
      <c r="BD143" s="22" cm="1">
        <f t="array" ref="BD143">IF(INDEX(calc_types,1,BD$7)="INDEX",AA143/AA142-1,IF(INDEX(calc_types,1,BD$7)="CASH", AA142/1200,AA142/AA143-1))</f>
        <v>0</v>
      </c>
      <c r="BE143" s="22" cm="1">
        <f t="array" ref="BE143">IF(INDEX(calc_types,1,BE$7)="INDEX",AB143/AB142-1,IF(INDEX(calc_types,1,BE$7)="CASH", AB142/1200,AB142/AB143-1))</f>
        <v>-3.5684032189750137E-2</v>
      </c>
      <c r="BF143" s="22" cm="1">
        <f t="array" ref="BF143">IF(INDEX(calc_types,1,BF$7)="INDEX",AC143/AC142-1,IF(INDEX(calc_types,1,BF$7)="CASH", AC142/1200,AC142/AC143-1))</f>
        <v>2.1635817908954413E-2</v>
      </c>
      <c r="BG143" s="22" cm="1">
        <f t="array" ref="BG143">IF(INDEX(calc_types,1,BG$7)="INDEX",AD143/AD142-1,IF(INDEX(calc_types,1,BG$7)="CASH", AD142/1200,AD142/AD143-1))</f>
        <v>-8.4221562117770432E-2</v>
      </c>
      <c r="BH143" s="23">
        <f t="shared" si="68"/>
        <v>-1.5786498412699431E-3</v>
      </c>
      <c r="BI143" s="23">
        <f t="shared" si="69"/>
        <v>-5.7201399616510704E-3</v>
      </c>
      <c r="BJ143" s="23">
        <f t="shared" si="70"/>
        <v>-1.8441831512856742E-2</v>
      </c>
      <c r="BK143" s="23">
        <f t="shared" si="71"/>
        <v>-6.884889002420235E-3</v>
      </c>
      <c r="BL143" s="23">
        <f t="shared" si="72"/>
        <v>-1.9090874516466592E-2</v>
      </c>
      <c r="BM143" s="23">
        <f t="shared" si="73"/>
        <v>-8.1282956151886997E-4</v>
      </c>
      <c r="BN143" s="23">
        <f t="shared" si="74"/>
        <v>1.0380504691085645E-3</v>
      </c>
      <c r="BO143" s="23">
        <f t="shared" si="75"/>
        <v>8.0606330149957301E-4</v>
      </c>
      <c r="BP143" s="23">
        <f t="shared" si="76"/>
        <v>-7.1842128453023153E-4</v>
      </c>
      <c r="BQ143" s="23">
        <f t="shared" si="77"/>
        <v>7.1509108981634008E-4</v>
      </c>
      <c r="BR143" s="23">
        <f t="shared" si="78"/>
        <v>-1.001231550027573E-3</v>
      </c>
      <c r="BS143" s="23">
        <f t="shared" si="79"/>
        <v>-2.4628609894594526E-4</v>
      </c>
      <c r="BT143" s="23">
        <f t="shared" si="80"/>
        <v>-2.4124064950197133E-3</v>
      </c>
      <c r="BU143" s="23">
        <f t="shared" si="81"/>
        <v>-5.2472730670200993E-4</v>
      </c>
      <c r="BV143" s="23">
        <f t="shared" si="82"/>
        <v>-1.8037362084972965E-3</v>
      </c>
      <c r="BW143" s="23">
        <f t="shared" si="83"/>
        <v>-4.1144717518351035E-3</v>
      </c>
      <c r="BX143" s="23">
        <f t="shared" si="84"/>
        <v>2.6994470593407614E-2</v>
      </c>
      <c r="BY143" s="23">
        <f t="shared" si="85"/>
        <v>-4.4060834662562314E-3</v>
      </c>
      <c r="BZ143" s="23">
        <f t="shared" si="86"/>
        <v>-2.7444346615350505E-2</v>
      </c>
      <c r="CA143" s="23">
        <f t="shared" si="87"/>
        <v>4.4283097455739086E-2</v>
      </c>
      <c r="CB143" s="23">
        <f t="shared" si="88"/>
        <v>-1.1193120486111101E-3</v>
      </c>
      <c r="CC143" s="23">
        <f t="shared" si="89"/>
        <v>-1.2297319444444441E-3</v>
      </c>
      <c r="CD143" s="23">
        <f t="shared" si="90"/>
        <v>-1.3743618055555556E-3</v>
      </c>
      <c r="CE143" s="23">
        <f t="shared" si="91"/>
        <v>-1.9228750000000003E-4</v>
      </c>
      <c r="CF143" s="23">
        <f t="shared" si="92"/>
        <v>0</v>
      </c>
      <c r="CG143" s="23">
        <f t="shared" si="93"/>
        <v>-3.593303205929653E-2</v>
      </c>
      <c r="CH143" s="23">
        <f t="shared" si="94"/>
        <v>2.2453443813571658E-2</v>
      </c>
      <c r="CI143" s="23">
        <f t="shared" si="95"/>
        <v>-8.3502347100296775E-2</v>
      </c>
    </row>
    <row r="144" spans="1:87" x14ac:dyDescent="0.2">
      <c r="A144" s="20">
        <v>135</v>
      </c>
      <c r="B144" s="21">
        <v>42735</v>
      </c>
      <c r="C144" s="20">
        <v>205.35400000000001</v>
      </c>
      <c r="D144" s="20">
        <v>1162.279</v>
      </c>
      <c r="E144" s="20">
        <v>1956.385</v>
      </c>
      <c r="F144" s="20">
        <v>1661.82</v>
      </c>
      <c r="G144" s="20">
        <v>2098.8139999999999</v>
      </c>
      <c r="H144" s="20">
        <v>143.34200000000001</v>
      </c>
      <c r="I144" s="20">
        <v>368.54899999999998</v>
      </c>
      <c r="J144" s="20">
        <v>506.25099999999998</v>
      </c>
      <c r="K144" s="20">
        <v>107.94499999999999</v>
      </c>
      <c r="L144" s="20">
        <v>669.14400000000001</v>
      </c>
      <c r="M144" s="20">
        <v>852.79</v>
      </c>
      <c r="N144" s="20">
        <v>280.91699999999997</v>
      </c>
      <c r="O144" s="20">
        <v>317.40499999999997</v>
      </c>
      <c r="P144" s="20">
        <v>103.651</v>
      </c>
      <c r="Q144" s="20">
        <v>194.94900000000001</v>
      </c>
      <c r="R144" s="20">
        <v>259.21199999999999</v>
      </c>
      <c r="S144" s="20">
        <v>3858.41</v>
      </c>
      <c r="T144" s="20">
        <v>3290.52</v>
      </c>
      <c r="U144" s="20">
        <v>7142.83</v>
      </c>
      <c r="V144" s="20">
        <v>19114.37</v>
      </c>
      <c r="W144" s="20">
        <v>0.77166999999999997</v>
      </c>
      <c r="X144" s="20">
        <v>-0.93700000000000006</v>
      </c>
      <c r="Y144" s="20">
        <v>3.3500000000000002E-2</v>
      </c>
      <c r="Z144" s="20">
        <v>-0.96199999999999997</v>
      </c>
      <c r="AA144" s="20">
        <v>1</v>
      </c>
      <c r="AB144" s="20">
        <v>0.9506</v>
      </c>
      <c r="AC144" s="20">
        <v>0.81010000000000004</v>
      </c>
      <c r="AD144" s="20">
        <v>116.96</v>
      </c>
      <c r="AE144" s="21">
        <f t="shared" si="67"/>
        <v>42735</v>
      </c>
      <c r="AF144" s="22" cm="1">
        <f t="array" ref="AF144">IF(INDEX(calc_types,1,AF$7)="INDEX",C144/C143-1,IF(INDEX(calc_types,1,AF$7)="CASH", C143/1200,C143/C144-1))</f>
        <v>5.1157374700983027E-4</v>
      </c>
      <c r="AG144" s="22" cm="1">
        <f t="array" ref="AG144">IF(INDEX(calc_types,1,AG$7)="INDEX",D144/D143-1,IF(INDEX(calc_types,1,AG$7)="CASH", D143/1200,D143/D144-1))</f>
        <v>2.9691875786408417E-4</v>
      </c>
      <c r="AH144" s="22" cm="1">
        <f t="array" ref="AH144">IF(INDEX(calc_types,1,AH$7)="INDEX",E144/E143-1,IF(INDEX(calc_types,1,AH$7)="CASH", E143/1200,E143/E144-1))</f>
        <v>1.5029975599301082E-4</v>
      </c>
      <c r="AI144" s="22" cm="1">
        <f t="array" ref="AI144">IF(INDEX(calc_types,1,AI$7)="INDEX",F144/F143-1,IF(INDEX(calc_types,1,AI$7)="CASH", F143/1200,F143/F144-1))</f>
        <v>1.638235623849349E-3</v>
      </c>
      <c r="AJ144" s="22" cm="1">
        <f t="array" ref="AJ144">IF(INDEX(calc_types,1,AJ$7)="INDEX",G144/G143-1,IF(INDEX(calc_types,1,AJ$7)="CASH", G143/1200,G143/G144-1))</f>
        <v>2.4502264907213522E-3</v>
      </c>
      <c r="AK144" s="22" cm="1">
        <f t="array" ref="AK144">IF(INDEX(calc_types,1,AK$7)="INDEX",H144/H143-1,IF(INDEX(calc_types,1,AK$7)="CASH", H143/1200,H143/H144-1))</f>
        <v>-5.9960398248593005E-4</v>
      </c>
      <c r="AL144" s="22" cm="1">
        <f t="array" ref="AL144">IF(INDEX(calc_types,1,AL$7)="INDEX",I144/I143-1,IF(INDEX(calc_types,1,AL$7)="CASH", I143/1200,I143/I144-1))</f>
        <v>-1.7633622163015783E-4</v>
      </c>
      <c r="AM144" s="22" cm="1">
        <f t="array" ref="AM144">IF(INDEX(calc_types,1,AM$7)="INDEX",J144/J143-1,IF(INDEX(calc_types,1,AM$7)="CASH", J143/1200,J143/J144-1))</f>
        <v>3.0194540811170345E-3</v>
      </c>
      <c r="AN144" s="22" cm="1">
        <f t="array" ref="AN144">IF(INDEX(calc_types,1,AN$7)="INDEX",K144/K143-1,IF(INDEX(calc_types,1,AN$7)="CASH", K143/1200,K143/K144-1))</f>
        <v>3.6142568531860597E-4</v>
      </c>
      <c r="AO144" s="22" cm="1">
        <f t="array" ref="AO144">IF(INDEX(calc_types,1,AO$7)="INDEX",L144/L143-1,IF(INDEX(calc_types,1,AO$7)="CASH", L143/1200,L143/L144-1))</f>
        <v>1.8490542873355054E-3</v>
      </c>
      <c r="AP144" s="22" cm="1">
        <f t="array" ref="AP144">IF(INDEX(calc_types,1,AP$7)="INDEX",M144/M143-1,IF(INDEX(calc_types,1,AP$7)="CASH", M143/1200,M143/M144-1))</f>
        <v>4.9825469441242554E-3</v>
      </c>
      <c r="AQ144" s="22" cm="1">
        <f t="array" ref="AQ144">IF(INDEX(calc_types,1,AQ$7)="INDEX",N144/N143-1,IF(INDEX(calc_types,1,AQ$7)="CASH", N143/1200,N143/N144-1))</f>
        <v>3.9849607937039178E-3</v>
      </c>
      <c r="AR144" s="22" cm="1">
        <f t="array" ref="AR144">IF(INDEX(calc_types,1,AR$7)="INDEX",O144/O143-1,IF(INDEX(calc_types,1,AR$7)="CASH", O143/1200,O143/O144-1))</f>
        <v>9.5932109583984904E-3</v>
      </c>
      <c r="AS144" s="22" cm="1">
        <f t="array" ref="AS144">IF(INDEX(calc_types,1,AS$7)="INDEX",P144/P143-1,IF(INDEX(calc_types,1,AS$7)="CASH", P143/1200,P143/P144-1))</f>
        <v>-1.543403397417098E-4</v>
      </c>
      <c r="AT144" s="22" cm="1">
        <f t="array" ref="AT144">IF(INDEX(calc_types,1,AT$7)="INDEX",Q144/Q143-1,IF(INDEX(calc_types,1,AT$7)="CASH", Q143/1200,Q143/Q144-1))</f>
        <v>2.1035565497573572E-4</v>
      </c>
      <c r="AU144" s="22" cm="1">
        <f t="array" ref="AU144">IF(INDEX(calc_types,1,AU$7)="INDEX",R144/R143-1,IF(INDEX(calc_types,1,AU$7)="CASH", R143/1200,R143/R144-1))</f>
        <v>2.5854251480827983E-4</v>
      </c>
      <c r="AV144" s="22" cm="1">
        <f t="array" ref="AV144">IF(INDEX(calc_types,1,AV$7)="INDEX",S144/S143-1,IF(INDEX(calc_types,1,AV$7)="CASH", S143/1200,S143/S144-1))</f>
        <v>1.9295339689383129E-2</v>
      </c>
      <c r="AW144" s="22" cm="1">
        <f t="array" ref="AW144">IF(INDEX(calc_types,1,AW$7)="INDEX",T144/T143-1,IF(INDEX(calc_types,1,AW$7)="CASH", T143/1200,T143/T144-1))</f>
        <v>7.8289820783127517E-2</v>
      </c>
      <c r="AX144" s="22" cm="1">
        <f t="array" ref="AX144">IF(INDEX(calc_types,1,AX$7)="INDEX",U144/U143-1,IF(INDEX(calc_types,1,AX$7)="CASH", U143/1200,U143/U144-1))</f>
        <v>5.2926166641361183E-2</v>
      </c>
      <c r="AY144" s="22" cm="1">
        <f t="array" ref="AY144">IF(INDEX(calc_types,1,AY$7)="INDEX",V144/V143-1,IF(INDEX(calc_types,1,AY$7)="CASH", V143/1200,V143/V144-1))</f>
        <v>4.4017307826755614E-2</v>
      </c>
      <c r="AZ144" s="22" cm="1">
        <f t="array" ref="AZ144">IF(INDEX(calc_types,1,AZ$7)="INDEX",W144/W143-1,IF(INDEX(calc_types,1,AZ$7)="CASH", W143/1200,W143/W144-1))</f>
        <v>5.1972499999999996E-4</v>
      </c>
      <c r="BA144" s="22" cm="1">
        <f t="array" ref="BA144">IF(INDEX(calc_types,1,BA$7)="INDEX",X144/X143-1,IF(INDEX(calc_types,1,BA$7)="CASH", X143/1200,X143/X144-1))</f>
        <v>-8.9708333333333339E-4</v>
      </c>
      <c r="BB144" s="22" cm="1">
        <f t="array" ref="BB144">IF(INDEX(calc_types,1,BB$7)="INDEX",Y144/Y143-1,IF(INDEX(calc_types,1,BB$7)="CASH", Y143/1200,Y143/Y144-1))</f>
        <v>-8.475E-5</v>
      </c>
      <c r="BC144" s="22" cm="1">
        <f t="array" ref="BC144">IF(INDEX(calc_types,1,BC$7)="INDEX",Z144/Z143-1,IF(INDEX(calc_types,1,BC$7)="CASH", Z143/1200,Z143/Z144-1))</f>
        <v>-1.0941666666666667E-3</v>
      </c>
      <c r="BD144" s="22" cm="1">
        <f t="array" ref="BD144">IF(INDEX(calc_types,1,BD$7)="INDEX",AA144/AA143-1,IF(INDEX(calc_types,1,BD$7)="CASH", AA143/1200,AA143/AA144-1))</f>
        <v>0</v>
      </c>
      <c r="BE144" s="22" cm="1">
        <f t="array" ref="BE144">IF(INDEX(calc_types,1,BE$7)="INDEX",AB144/AB143-1,IF(INDEX(calc_types,1,BE$7)="CASH", AB143/1200,AB143/AB144-1))</f>
        <v>-6.5221965074689914E-3</v>
      </c>
      <c r="BF144" s="22" cm="1">
        <f t="array" ref="BF144">IF(INDEX(calc_types,1,BF$7)="INDEX",AC144/AC143-1,IF(INDEX(calc_types,1,BF$7)="CASH", AC143/1200,AC143/AC144-1))</f>
        <v>-1.2961362794716824E-2</v>
      </c>
      <c r="BG144" s="22" cm="1">
        <f t="array" ref="BG144">IF(INDEX(calc_types,1,BG$7)="INDEX",AD144/AD143-1,IF(INDEX(calc_types,1,BG$7)="CASH", AD143/1200,AD143/AD144-1))</f>
        <v>-2.1374829001368001E-2</v>
      </c>
      <c r="BH144" s="23">
        <f t="shared" si="68"/>
        <v>-1.0232288386110141E-3</v>
      </c>
      <c r="BI144" s="23">
        <f t="shared" si="69"/>
        <v>-1.4551543269872499E-3</v>
      </c>
      <c r="BJ144" s="23">
        <f t="shared" si="70"/>
        <v>-2.257555320646996E-3</v>
      </c>
      <c r="BK144" s="23">
        <f t="shared" si="71"/>
        <v>-1.0117608893832611E-3</v>
      </c>
      <c r="BL144" s="23">
        <f t="shared" si="72"/>
        <v>-9.2960817483075378E-4</v>
      </c>
      <c r="BM144" s="23">
        <f t="shared" si="73"/>
        <v>-1.3427170114263213E-3</v>
      </c>
      <c r="BN144" s="23">
        <f t="shared" si="74"/>
        <v>-1.0409042992470586E-3</v>
      </c>
      <c r="BO144" s="23">
        <f t="shared" si="75"/>
        <v>1.6970762870253139E-3</v>
      </c>
      <c r="BP144" s="23">
        <f t="shared" si="76"/>
        <v>-1.0061294691624276E-3</v>
      </c>
      <c r="BQ144" s="23">
        <f t="shared" si="77"/>
        <v>1.6135267467794613E-4</v>
      </c>
      <c r="BR144" s="23">
        <f t="shared" si="78"/>
        <v>2.8203602961587833E-3</v>
      </c>
      <c r="BS144" s="23">
        <f t="shared" si="79"/>
        <v>1.2018949717972367E-3</v>
      </c>
      <c r="BT144" s="23">
        <f t="shared" si="80"/>
        <v>6.3021397790135169E-3</v>
      </c>
      <c r="BU144" s="23">
        <f t="shared" si="81"/>
        <v>-2.1626091646249532E-4</v>
      </c>
      <c r="BV144" s="23">
        <f t="shared" si="82"/>
        <v>7.1297036844920431E-5</v>
      </c>
      <c r="BW144" s="23">
        <f t="shared" si="83"/>
        <v>-8.08501410466405E-5</v>
      </c>
      <c r="BX144" s="23">
        <f t="shared" si="84"/>
        <v>1.0113406517335242E-2</v>
      </c>
      <c r="BY144" s="23">
        <f t="shared" si="85"/>
        <v>7.5075129183330619E-2</v>
      </c>
      <c r="BZ144" s="23">
        <f t="shared" si="86"/>
        <v>4.9989241419064183E-2</v>
      </c>
      <c r="CA144" s="23">
        <f t="shared" si="87"/>
        <v>3.7599746115389167E-2</v>
      </c>
      <c r="CB144" s="23">
        <f t="shared" si="88"/>
        <v>-1.0444037152777768E-3</v>
      </c>
      <c r="CC144" s="23">
        <f t="shared" si="89"/>
        <v>-1.6616486111111107E-3</v>
      </c>
      <c r="CD144" s="23">
        <f t="shared" si="90"/>
        <v>-1.6261951388888889E-3</v>
      </c>
      <c r="CE144" s="23">
        <f t="shared" si="91"/>
        <v>-1.0446208333333333E-3</v>
      </c>
      <c r="CF144" s="23">
        <f t="shared" si="92"/>
        <v>0</v>
      </c>
      <c r="CG144" s="23">
        <f t="shared" si="93"/>
        <v>-6.7711963770153809E-3</v>
      </c>
      <c r="CH144" s="23">
        <f t="shared" si="94"/>
        <v>-1.214373689009958E-2</v>
      </c>
      <c r="CI144" s="23">
        <f t="shared" si="95"/>
        <v>-2.0655613983894344E-2</v>
      </c>
    </row>
    <row r="145" spans="1:87" x14ac:dyDescent="0.2">
      <c r="A145" s="20">
        <v>136</v>
      </c>
      <c r="B145" s="21">
        <v>42766</v>
      </c>
      <c r="C145" s="20">
        <v>205.542</v>
      </c>
      <c r="D145" s="20">
        <v>1163.7429999999999</v>
      </c>
      <c r="E145" s="20">
        <v>1960.7170000000001</v>
      </c>
      <c r="F145" s="20">
        <v>1666.5920000000001</v>
      </c>
      <c r="G145" s="20">
        <v>2108.6930000000002</v>
      </c>
      <c r="H145" s="20">
        <v>143.13800000000001</v>
      </c>
      <c r="I145" s="20">
        <v>367.85899999999998</v>
      </c>
      <c r="J145" s="20">
        <v>503.505</v>
      </c>
      <c r="K145" s="20">
        <v>107.925</v>
      </c>
      <c r="L145" s="20">
        <v>667.721</v>
      </c>
      <c r="M145" s="20">
        <v>848.90899999999999</v>
      </c>
      <c r="N145" s="20">
        <v>281.18599999999998</v>
      </c>
      <c r="O145" s="20">
        <v>317.596</v>
      </c>
      <c r="P145" s="20">
        <v>103.628</v>
      </c>
      <c r="Q145" s="20">
        <v>194.96700000000001</v>
      </c>
      <c r="R145" s="20">
        <v>259.14400000000001</v>
      </c>
      <c r="S145" s="20">
        <v>3930.34</v>
      </c>
      <c r="T145" s="20">
        <v>3230.68</v>
      </c>
      <c r="U145" s="20">
        <v>7099.15</v>
      </c>
      <c r="V145" s="20">
        <v>19041.34</v>
      </c>
      <c r="W145" s="20">
        <v>0.77944000000000002</v>
      </c>
      <c r="X145" s="20">
        <v>-0.28299999999999997</v>
      </c>
      <c r="Y145" s="20">
        <v>0.42009999999999997</v>
      </c>
      <c r="Z145" s="20">
        <v>5.8400000000000001E-2</v>
      </c>
      <c r="AA145" s="20">
        <v>1</v>
      </c>
      <c r="AB145" s="20">
        <v>0.92610000000000003</v>
      </c>
      <c r="AC145" s="20">
        <v>0.79490000000000005</v>
      </c>
      <c r="AD145" s="20">
        <v>112.8</v>
      </c>
      <c r="AE145" s="21">
        <f t="shared" si="67"/>
        <v>42766</v>
      </c>
      <c r="AF145" s="22" cm="1">
        <f t="array" ref="AF145">IF(INDEX(calc_types,1,AF$7)="INDEX",C145/C144-1,IF(INDEX(calc_types,1,AF$7)="CASH", C144/1200,C144/C145-1))</f>
        <v>9.1549227188170157E-4</v>
      </c>
      <c r="AG145" s="22" cm="1">
        <f t="array" ref="AG145">IF(INDEX(calc_types,1,AG$7)="INDEX",D145/D144-1,IF(INDEX(calc_types,1,AG$7)="CASH", D144/1200,D144/D145-1))</f>
        <v>1.2595942970663465E-3</v>
      </c>
      <c r="AH145" s="22" cm="1">
        <f t="array" ref="AH145">IF(INDEX(calc_types,1,AH$7)="INDEX",E145/E144-1,IF(INDEX(calc_types,1,AH$7)="CASH", E144/1200,E144/E145-1))</f>
        <v>2.2142880874675974E-3</v>
      </c>
      <c r="AI145" s="22" cm="1">
        <f t="array" ref="AI145">IF(INDEX(calc_types,1,AI$7)="INDEX",F145/F144-1,IF(INDEX(calc_types,1,AI$7)="CASH", F144/1200,F144/F145-1))</f>
        <v>2.8715504687633064E-3</v>
      </c>
      <c r="AJ145" s="22" cm="1">
        <f t="array" ref="AJ145">IF(INDEX(calc_types,1,AJ$7)="INDEX",G145/G144-1,IF(INDEX(calc_types,1,AJ$7)="CASH", G144/1200,G144/G145-1))</f>
        <v>4.7069440169544841E-3</v>
      </c>
      <c r="AK145" s="22" cm="1">
        <f t="array" ref="AK145">IF(INDEX(calc_types,1,AK$7)="INDEX",H145/H144-1,IF(INDEX(calc_types,1,AK$7)="CASH", H144/1200,H144/H145-1))</f>
        <v>-1.4231697618284356E-3</v>
      </c>
      <c r="AL145" s="22" cm="1">
        <f t="array" ref="AL145">IF(INDEX(calc_types,1,AL$7)="INDEX",I145/I144-1,IF(INDEX(calc_types,1,AL$7)="CASH", I144/1200,I144/I145-1))</f>
        <v>-1.8722069521285301E-3</v>
      </c>
      <c r="AM145" s="22" cm="1">
        <f t="array" ref="AM145">IF(INDEX(calc_types,1,AM$7)="INDEX",J145/J144-1,IF(INDEX(calc_types,1,AM$7)="CASH", J144/1200,J144/J145-1))</f>
        <v>-5.4241868164210949E-3</v>
      </c>
      <c r="AN145" s="22" cm="1">
        <f t="array" ref="AN145">IF(INDEX(calc_types,1,AN$7)="INDEX",K145/K144-1,IF(INDEX(calc_types,1,AN$7)="CASH", K144/1200,K144/K145-1))</f>
        <v>-1.8527954050673312E-4</v>
      </c>
      <c r="AO145" s="22" cm="1">
        <f t="array" ref="AO145">IF(INDEX(calc_types,1,AO$7)="INDEX",L145/L144-1,IF(INDEX(calc_types,1,AO$7)="CASH", L144/1200,L144/L145-1))</f>
        <v>-2.1265975634542356E-3</v>
      </c>
      <c r="AP145" s="22" cm="1">
        <f t="array" ref="AP145">IF(INDEX(calc_types,1,AP$7)="INDEX",M145/M144-1,IF(INDEX(calc_types,1,AP$7)="CASH", M144/1200,M144/M145-1))</f>
        <v>-4.5509445467231124E-3</v>
      </c>
      <c r="AQ145" s="22" cm="1">
        <f t="array" ref="AQ145">IF(INDEX(calc_types,1,AQ$7)="INDEX",N145/N144-1,IF(INDEX(calc_types,1,AQ$7)="CASH", N144/1200,N144/N145-1))</f>
        <v>9.5757821705344526E-4</v>
      </c>
      <c r="AR145" s="22" cm="1">
        <f t="array" ref="AR145">IF(INDEX(calc_types,1,AR$7)="INDEX",O145/O144-1,IF(INDEX(calc_types,1,AR$7)="CASH", O144/1200,O144/O145-1))</f>
        <v>6.0175485578373156E-4</v>
      </c>
      <c r="AS145" s="22" cm="1">
        <f t="array" ref="AS145">IF(INDEX(calc_types,1,AS$7)="INDEX",P145/P144-1,IF(INDEX(calc_types,1,AS$7)="CASH", P144/1200,P144/P145-1))</f>
        <v>-2.2189848626641417E-4</v>
      </c>
      <c r="AT145" s="22" cm="1">
        <f t="array" ref="AT145">IF(INDEX(calc_types,1,AT$7)="INDEX",Q145/Q144-1,IF(INDEX(calc_types,1,AT$7)="CASH", Q144/1200,Q144/Q145-1))</f>
        <v>9.2331840635173634E-5</v>
      </c>
      <c r="AU145" s="22" cm="1">
        <f t="array" ref="AU145">IF(INDEX(calc_types,1,AU$7)="INDEX",R145/R144-1,IF(INDEX(calc_types,1,AU$7)="CASH", R144/1200,R144/R145-1))</f>
        <v>-2.6233353394122805E-4</v>
      </c>
      <c r="AV145" s="22" cm="1">
        <f t="array" ref="AV145">IF(INDEX(calc_types,1,AV$7)="INDEX",S145/S144-1,IF(INDEX(calc_types,1,AV$7)="CASH", S144/1200,S144/S145-1))</f>
        <v>1.8642394146811903E-2</v>
      </c>
      <c r="AW145" s="22" cm="1">
        <f t="array" ref="AW145">IF(INDEX(calc_types,1,AW$7)="INDEX",T145/T144-1,IF(INDEX(calc_types,1,AW$7)="CASH", T144/1200,T144/T145-1))</f>
        <v>-1.8185575532134735E-2</v>
      </c>
      <c r="AX145" s="22" cm="1">
        <f t="array" ref="AX145">IF(INDEX(calc_types,1,AX$7)="INDEX",U145/U144-1,IF(INDEX(calc_types,1,AX$7)="CASH", U144/1200,U144/U145-1))</f>
        <v>-6.1152232378482996E-3</v>
      </c>
      <c r="AY145" s="22" cm="1">
        <f t="array" ref="AY145">IF(INDEX(calc_types,1,AY$7)="INDEX",V145/V144-1,IF(INDEX(calc_types,1,AY$7)="CASH", V144/1200,V144/V145-1))</f>
        <v>-3.8206856935383282E-3</v>
      </c>
      <c r="AZ145" s="22" cm="1">
        <f t="array" ref="AZ145">IF(INDEX(calc_types,1,AZ$7)="INDEX",W145/W144-1,IF(INDEX(calc_types,1,AZ$7)="CASH", W144/1200,W144/W145-1))</f>
        <v>6.4305833333333333E-4</v>
      </c>
      <c r="BA145" s="22" cm="1">
        <f t="array" ref="BA145">IF(INDEX(calc_types,1,BA$7)="INDEX",X145/X144-1,IF(INDEX(calc_types,1,BA$7)="CASH", X144/1200,X144/X145-1))</f>
        <v>-7.8083333333333336E-4</v>
      </c>
      <c r="BB145" s="22" cm="1">
        <f t="array" ref="BB145">IF(INDEX(calc_types,1,BB$7)="INDEX",Y145/Y144-1,IF(INDEX(calc_types,1,BB$7)="CASH", Y144/1200,Y144/Y145-1))</f>
        <v>2.791666666666667E-5</v>
      </c>
      <c r="BC145" s="22" cm="1">
        <f t="array" ref="BC145">IF(INDEX(calc_types,1,BC$7)="INDEX",Z145/Z144-1,IF(INDEX(calc_types,1,BC$7)="CASH", Z144/1200,Z144/Z145-1))</f>
        <v>-8.0166666666666667E-4</v>
      </c>
      <c r="BD145" s="22" cm="1">
        <f t="array" ref="BD145">IF(INDEX(calc_types,1,BD$7)="INDEX",AA145/AA144-1,IF(INDEX(calc_types,1,BD$7)="CASH", AA144/1200,AA144/AA145-1))</f>
        <v>0</v>
      </c>
      <c r="BE145" s="22" cm="1">
        <f t="array" ref="BE145">IF(INDEX(calc_types,1,BE$7)="INDEX",AB145/AB144-1,IF(INDEX(calc_types,1,BE$7)="CASH", AB144/1200,AB144/AB145-1))</f>
        <v>2.6455026455026509E-2</v>
      </c>
      <c r="BF145" s="22" cm="1">
        <f t="array" ref="BF145">IF(INDEX(calc_types,1,BF$7)="INDEX",AC145/AC144-1,IF(INDEX(calc_types,1,BF$7)="CASH", AC144/1200,AC144/AC145-1))</f>
        <v>1.912190212605358E-2</v>
      </c>
      <c r="BG145" s="22" cm="1">
        <f t="array" ref="BG145">IF(INDEX(calc_types,1,BG$7)="INDEX",AD145/AD144-1,IF(INDEX(calc_types,1,BG$7)="CASH", AD144/1200,AD144/AD145-1))</f>
        <v>3.6879432624113528E-2</v>
      </c>
      <c r="BH145" s="23">
        <f t="shared" si="68"/>
        <v>-6.1931031373914282E-4</v>
      </c>
      <c r="BI145" s="23">
        <f t="shared" si="69"/>
        <v>-4.924787877849876E-4</v>
      </c>
      <c r="BJ145" s="23">
        <f t="shared" si="70"/>
        <v>-1.935669891724094E-4</v>
      </c>
      <c r="BK145" s="23">
        <f t="shared" si="71"/>
        <v>2.2155395553069644E-4</v>
      </c>
      <c r="BL145" s="23">
        <f t="shared" si="72"/>
        <v>1.327109351402378E-3</v>
      </c>
      <c r="BM145" s="23">
        <f t="shared" si="73"/>
        <v>-2.1662827907688266E-3</v>
      </c>
      <c r="BN145" s="23">
        <f t="shared" si="74"/>
        <v>-2.7367750297454308E-3</v>
      </c>
      <c r="BO145" s="23">
        <f t="shared" si="75"/>
        <v>-6.7465646105128157E-3</v>
      </c>
      <c r="BP145" s="23">
        <f t="shared" si="76"/>
        <v>-1.5528346949877667E-3</v>
      </c>
      <c r="BQ145" s="23">
        <f t="shared" si="77"/>
        <v>-3.8142991761117946E-3</v>
      </c>
      <c r="BR145" s="23">
        <f t="shared" si="78"/>
        <v>-6.7131311946885845E-3</v>
      </c>
      <c r="BS145" s="23">
        <f t="shared" si="79"/>
        <v>-1.8254876048532358E-3</v>
      </c>
      <c r="BT145" s="23">
        <f t="shared" si="80"/>
        <v>-2.6893163236012419E-3</v>
      </c>
      <c r="BU145" s="23">
        <f t="shared" si="81"/>
        <v>-2.838190629871997E-4</v>
      </c>
      <c r="BV145" s="23">
        <f t="shared" si="82"/>
        <v>-4.6726777495641653E-5</v>
      </c>
      <c r="BW145" s="23">
        <f t="shared" si="83"/>
        <v>-6.0172618979614833E-4</v>
      </c>
      <c r="BX145" s="23">
        <f t="shared" si="84"/>
        <v>9.4604609747640164E-3</v>
      </c>
      <c r="BY145" s="23">
        <f t="shared" si="85"/>
        <v>-2.1400267131931633E-2</v>
      </c>
      <c r="BZ145" s="23">
        <f t="shared" si="86"/>
        <v>-9.052148460145298E-3</v>
      </c>
      <c r="CA145" s="23">
        <f t="shared" si="87"/>
        <v>-1.0238247404904775E-2</v>
      </c>
      <c r="CB145" s="23">
        <f t="shared" si="88"/>
        <v>-9.2107038194444348E-4</v>
      </c>
      <c r="CC145" s="23">
        <f t="shared" si="89"/>
        <v>-1.5453986111111106E-3</v>
      </c>
      <c r="CD145" s="23">
        <f t="shared" si="90"/>
        <v>-1.5135284722222221E-3</v>
      </c>
      <c r="CE145" s="23">
        <f t="shared" si="91"/>
        <v>-7.5212083333333333E-4</v>
      </c>
      <c r="CF145" s="23">
        <f t="shared" si="92"/>
        <v>0</v>
      </c>
      <c r="CG145" s="23">
        <f t="shared" si="93"/>
        <v>2.620602658548012E-2</v>
      </c>
      <c r="CH145" s="23">
        <f t="shared" si="94"/>
        <v>1.9939528030670825E-2</v>
      </c>
      <c r="CI145" s="23">
        <f t="shared" si="95"/>
        <v>3.7598647641587185E-2</v>
      </c>
    </row>
    <row r="146" spans="1:87" x14ac:dyDescent="0.2">
      <c r="A146" s="20">
        <v>137</v>
      </c>
      <c r="B146" s="21">
        <v>42794</v>
      </c>
      <c r="C146" s="20">
        <v>205.65199999999999</v>
      </c>
      <c r="D146" s="20">
        <v>1164.93</v>
      </c>
      <c r="E146" s="20">
        <v>1964.982</v>
      </c>
      <c r="F146" s="20">
        <v>1672.1980000000001</v>
      </c>
      <c r="G146" s="20">
        <v>2121.6210000000001</v>
      </c>
      <c r="H146" s="20">
        <v>143.20099999999999</v>
      </c>
      <c r="I146" s="20">
        <v>368.94200000000001</v>
      </c>
      <c r="J146" s="20">
        <v>508.00900000000001</v>
      </c>
      <c r="K146" s="20">
        <v>107.946</v>
      </c>
      <c r="L146" s="20">
        <v>669.31399999999996</v>
      </c>
      <c r="M146" s="20">
        <v>857.04399999999998</v>
      </c>
      <c r="N146" s="20">
        <v>282.34399999999999</v>
      </c>
      <c r="O146" s="20">
        <v>321.41500000000002</v>
      </c>
      <c r="P146" s="20">
        <v>103.58199999999999</v>
      </c>
      <c r="Q146" s="20">
        <v>195.10499999999999</v>
      </c>
      <c r="R146" s="20">
        <v>259.55700000000002</v>
      </c>
      <c r="S146" s="20">
        <v>4083.43</v>
      </c>
      <c r="T146" s="20">
        <v>3319.61</v>
      </c>
      <c r="U146" s="20">
        <v>7263.44</v>
      </c>
      <c r="V146" s="20">
        <v>19118.990000000002</v>
      </c>
      <c r="W146" s="20">
        <v>0.78888999999999998</v>
      </c>
      <c r="X146" s="20">
        <v>-0.61990000000000001</v>
      </c>
      <c r="Y146" s="20">
        <v>0.19059999999999999</v>
      </c>
      <c r="Z146" s="20">
        <v>-0.50660000000000005</v>
      </c>
      <c r="AA146" s="20">
        <v>1</v>
      </c>
      <c r="AB146" s="20">
        <v>0.94550000000000001</v>
      </c>
      <c r="AC146" s="20">
        <v>0.80779999999999996</v>
      </c>
      <c r="AD146" s="20">
        <v>112.77</v>
      </c>
      <c r="AE146" s="21">
        <f t="shared" si="67"/>
        <v>42794</v>
      </c>
      <c r="AF146" s="22" cm="1">
        <f t="array" ref="AF146">IF(INDEX(calc_types,1,AF$7)="INDEX",C146/C145-1,IF(INDEX(calc_types,1,AF$7)="CASH", C145/1200,C145/C146-1))</f>
        <v>5.3517042745521159E-4</v>
      </c>
      <c r="AG146" s="22" cm="1">
        <f t="array" ref="AG146">IF(INDEX(calc_types,1,AG$7)="INDEX",D146/D145-1,IF(INDEX(calc_types,1,AG$7)="CASH", D145/1200,D145/D146-1))</f>
        <v>1.0199846529690415E-3</v>
      </c>
      <c r="AH146" s="22" cm="1">
        <f t="array" ref="AH146">IF(INDEX(calc_types,1,AH$7)="INDEX",E146/E145-1,IF(INDEX(calc_types,1,AH$7)="CASH", E145/1200,E145/E146-1))</f>
        <v>2.175224675462939E-3</v>
      </c>
      <c r="AI146" s="22" cm="1">
        <f t="array" ref="AI146">IF(INDEX(calc_types,1,AI$7)="INDEX",F146/F145-1,IF(INDEX(calc_types,1,AI$7)="CASH", F145/1200,F145/F146-1))</f>
        <v>3.3637506960311203E-3</v>
      </c>
      <c r="AJ146" s="22" cm="1">
        <f t="array" ref="AJ146">IF(INDEX(calc_types,1,AJ$7)="INDEX",G146/G145-1,IF(INDEX(calc_types,1,AJ$7)="CASH", G145/1200,G145/G146-1))</f>
        <v>6.1308118346292684E-3</v>
      </c>
      <c r="AK146" s="22" cm="1">
        <f t="array" ref="AK146">IF(INDEX(calc_types,1,AK$7)="INDEX",H146/H145-1,IF(INDEX(calc_types,1,AK$7)="CASH", H145/1200,H145/H146-1))</f>
        <v>4.4013469518922044E-4</v>
      </c>
      <c r="AL146" s="22" cm="1">
        <f t="array" ref="AL146">IF(INDEX(calc_types,1,AL$7)="INDEX",I146/I145-1,IF(INDEX(calc_types,1,AL$7)="CASH", I145/1200,I145/I146-1))</f>
        <v>2.9440628066732533E-3</v>
      </c>
      <c r="AM146" s="22" cm="1">
        <f t="array" ref="AM146">IF(INDEX(calc_types,1,AM$7)="INDEX",J146/J145-1,IF(INDEX(calc_types,1,AM$7)="CASH", J145/1200,J145/J146-1))</f>
        <v>8.945293492616857E-3</v>
      </c>
      <c r="AN146" s="22" cm="1">
        <f t="array" ref="AN146">IF(INDEX(calc_types,1,AN$7)="INDEX",K146/K145-1,IF(INDEX(calc_types,1,AN$7)="CASH", K145/1200,K145/K146-1))</f>
        <v>1.9457956914514796E-4</v>
      </c>
      <c r="AO146" s="22" cm="1">
        <f t="array" ref="AO146">IF(INDEX(calc_types,1,AO$7)="INDEX",L146/L145-1,IF(INDEX(calc_types,1,AO$7)="CASH", L145/1200,L145/L146-1))</f>
        <v>2.3857269727924901E-3</v>
      </c>
      <c r="AP146" s="22" cm="1">
        <f t="array" ref="AP146">IF(INDEX(calc_types,1,AP$7)="INDEX",M146/M145-1,IF(INDEX(calc_types,1,AP$7)="CASH", M145/1200,M145/M146-1))</f>
        <v>9.5828881540895861E-3</v>
      </c>
      <c r="AQ146" s="22" cm="1">
        <f t="array" ref="AQ146">IF(INDEX(calc_types,1,AQ$7)="INDEX",N146/N145-1,IF(INDEX(calc_types,1,AQ$7)="CASH", N145/1200,N145/N146-1))</f>
        <v>4.1182704686577587E-3</v>
      </c>
      <c r="AR146" s="22" cm="1">
        <f t="array" ref="AR146">IF(INDEX(calc_types,1,AR$7)="INDEX",O146/O145-1,IF(INDEX(calc_types,1,AR$7)="CASH", O145/1200,O145/O146-1))</f>
        <v>1.2024710638673053E-2</v>
      </c>
      <c r="AS146" s="22" cm="1">
        <f t="array" ref="AS146">IF(INDEX(calc_types,1,AS$7)="INDEX",P146/P145-1,IF(INDEX(calc_types,1,AS$7)="CASH", P145/1200,P145/P146-1))</f>
        <v>-4.4389547226619808E-4</v>
      </c>
      <c r="AT146" s="22" cm="1">
        <f t="array" ref="AT146">IF(INDEX(calc_types,1,AT$7)="INDEX",Q146/Q145-1,IF(INDEX(calc_types,1,AT$7)="CASH", Q145/1200,Q145/Q146-1))</f>
        <v>7.0781209127690481E-4</v>
      </c>
      <c r="AU146" s="22" cm="1">
        <f t="array" ref="AU146">IF(INDEX(calc_types,1,AU$7)="INDEX",R146/R145-1,IF(INDEX(calc_types,1,AU$7)="CASH", R145/1200,R145/R146-1))</f>
        <v>1.5937085172723631E-3</v>
      </c>
      <c r="AV146" s="22" cm="1">
        <f t="array" ref="AV146">IF(INDEX(calc_types,1,AV$7)="INDEX",S146/S145-1,IF(INDEX(calc_types,1,AV$7)="CASH", S145/1200,S145/S146-1))</f>
        <v>3.8950828681488137E-2</v>
      </c>
      <c r="AW146" s="22" cm="1">
        <f t="array" ref="AW146">IF(INDEX(calc_types,1,AW$7)="INDEX",T146/T145-1,IF(INDEX(calc_types,1,AW$7)="CASH", T145/1200,T145/T146-1))</f>
        <v>2.7526712642539808E-2</v>
      </c>
      <c r="AX146" s="22" cm="1">
        <f t="array" ref="AX146">IF(INDEX(calc_types,1,AX$7)="INDEX",U146/U145-1,IF(INDEX(calc_types,1,AX$7)="CASH", U145/1200,U145/U146-1))</f>
        <v>2.3142207165646633E-2</v>
      </c>
      <c r="AY146" s="22" cm="1">
        <f t="array" ref="AY146">IF(INDEX(calc_types,1,AY$7)="INDEX",V146/V145-1,IF(INDEX(calc_types,1,AY$7)="CASH", V145/1200,V145/V146-1))</f>
        <v>4.0779693025807529E-3</v>
      </c>
      <c r="AZ146" s="22" cm="1">
        <f t="array" ref="AZ146">IF(INDEX(calc_types,1,AZ$7)="INDEX",W146/W145-1,IF(INDEX(calc_types,1,AZ$7)="CASH", W145/1200,W145/W146-1))</f>
        <v>6.4953333333333336E-4</v>
      </c>
      <c r="BA146" s="22" cm="1">
        <f t="array" ref="BA146">IF(INDEX(calc_types,1,BA$7)="INDEX",X146/X145-1,IF(INDEX(calc_types,1,BA$7)="CASH", X145/1200,X145/X146-1))</f>
        <v>-2.3583333333333331E-4</v>
      </c>
      <c r="BB146" s="22" cm="1">
        <f t="array" ref="BB146">IF(INDEX(calc_types,1,BB$7)="INDEX",Y146/Y145-1,IF(INDEX(calc_types,1,BB$7)="CASH", Y145/1200,Y145/Y146-1))</f>
        <v>3.5008333333333332E-4</v>
      </c>
      <c r="BC146" s="22" cm="1">
        <f t="array" ref="BC146">IF(INDEX(calc_types,1,BC$7)="INDEX",Z146/Z145-1,IF(INDEX(calc_types,1,BC$7)="CASH", Z145/1200,Z145/Z146-1))</f>
        <v>4.8666666666666666E-5</v>
      </c>
      <c r="BD146" s="22" cm="1">
        <f t="array" ref="BD146">IF(INDEX(calc_types,1,BD$7)="INDEX",AA146/AA145-1,IF(INDEX(calc_types,1,BD$7)="CASH", AA145/1200,AA145/AA146-1))</f>
        <v>0</v>
      </c>
      <c r="BE146" s="22" cm="1">
        <f t="array" ref="BE146">IF(INDEX(calc_types,1,BE$7)="INDEX",AB146/AB145-1,IF(INDEX(calc_types,1,BE$7)="CASH", AB145/1200,AB145/AB146-1))</f>
        <v>-2.0518244315177125E-2</v>
      </c>
      <c r="BF146" s="22" cm="1">
        <f t="array" ref="BF146">IF(INDEX(calc_types,1,BF$7)="INDEX",AC146/AC145-1,IF(INDEX(calc_types,1,BF$7)="CASH", AC145/1200,AC145/AC146-1))</f>
        <v>-1.5969299331517584E-2</v>
      </c>
      <c r="BG146" s="22" cm="1">
        <f t="array" ref="BG146">IF(INDEX(calc_types,1,BG$7)="INDEX",AD146/AD145-1,IF(INDEX(calc_types,1,BG$7)="CASH", AD145/1200,AD145/AD146-1))</f>
        <v>2.6602819898902119E-4</v>
      </c>
      <c r="BH146" s="23">
        <f t="shared" si="68"/>
        <v>-9.996321581656328E-4</v>
      </c>
      <c r="BI146" s="23">
        <f t="shared" si="69"/>
        <v>-7.3208843188229261E-4</v>
      </c>
      <c r="BJ146" s="23">
        <f t="shared" si="70"/>
        <v>-2.3263040117706786E-4</v>
      </c>
      <c r="BK146" s="23">
        <f t="shared" si="71"/>
        <v>7.1375418279851031E-4</v>
      </c>
      <c r="BL146" s="23">
        <f t="shared" si="72"/>
        <v>2.7509771690771624E-3</v>
      </c>
      <c r="BM146" s="23">
        <f t="shared" si="73"/>
        <v>-3.0297833375117077E-4</v>
      </c>
      <c r="BN146" s="23">
        <f t="shared" si="74"/>
        <v>2.0794947290563525E-3</v>
      </c>
      <c r="BO146" s="23">
        <f t="shared" si="75"/>
        <v>7.6229156985251362E-3</v>
      </c>
      <c r="BP146" s="23">
        <f t="shared" si="76"/>
        <v>-1.1729755853358856E-3</v>
      </c>
      <c r="BQ146" s="23">
        <f t="shared" si="77"/>
        <v>6.980253601349309E-4</v>
      </c>
      <c r="BR146" s="23">
        <f t="shared" si="78"/>
        <v>7.420701506124114E-3</v>
      </c>
      <c r="BS146" s="23">
        <f t="shared" si="79"/>
        <v>1.3352046467510776E-3</v>
      </c>
      <c r="BT146" s="23">
        <f t="shared" si="80"/>
        <v>8.7336394592880794E-3</v>
      </c>
      <c r="BU146" s="23">
        <f t="shared" si="81"/>
        <v>-5.058160489869836E-4</v>
      </c>
      <c r="BV146" s="23">
        <f t="shared" si="82"/>
        <v>5.6875347314608955E-4</v>
      </c>
      <c r="BW146" s="23">
        <f t="shared" si="83"/>
        <v>1.2543158614174428E-3</v>
      </c>
      <c r="BX146" s="23">
        <f t="shared" si="84"/>
        <v>2.976889550944025E-2</v>
      </c>
      <c r="BY146" s="23">
        <f t="shared" si="85"/>
        <v>2.431202104274291E-2</v>
      </c>
      <c r="BZ146" s="23">
        <f t="shared" si="86"/>
        <v>2.0205281943349637E-2</v>
      </c>
      <c r="CA146" s="23">
        <f t="shared" si="87"/>
        <v>-2.3395924087856934E-3</v>
      </c>
      <c r="CB146" s="23">
        <f t="shared" si="88"/>
        <v>-9.1459538194444345E-4</v>
      </c>
      <c r="CC146" s="23">
        <f t="shared" si="89"/>
        <v>-1.0003986111111105E-3</v>
      </c>
      <c r="CD146" s="23">
        <f t="shared" si="90"/>
        <v>-1.1913618055555556E-3</v>
      </c>
      <c r="CE146" s="23">
        <f t="shared" si="91"/>
        <v>9.8212499999999968E-5</v>
      </c>
      <c r="CF146" s="23">
        <f t="shared" si="92"/>
        <v>0</v>
      </c>
      <c r="CG146" s="23">
        <f t="shared" si="93"/>
        <v>-2.0767244184723515E-2</v>
      </c>
      <c r="CH146" s="23">
        <f t="shared" si="94"/>
        <v>-1.5151673426900339E-2</v>
      </c>
      <c r="CI146" s="23">
        <f t="shared" si="95"/>
        <v>9.8524321646267831E-4</v>
      </c>
    </row>
    <row r="147" spans="1:87" x14ac:dyDescent="0.2">
      <c r="A147" s="20">
        <v>138</v>
      </c>
      <c r="B147" s="21">
        <v>42825</v>
      </c>
      <c r="C147" s="20">
        <v>205.60499999999999</v>
      </c>
      <c r="D147" s="20">
        <v>1165.3040000000001</v>
      </c>
      <c r="E147" s="20">
        <v>1966.576</v>
      </c>
      <c r="F147" s="20">
        <v>1673.5119999999999</v>
      </c>
      <c r="G147" s="20">
        <v>2124.2890000000002</v>
      </c>
      <c r="H147" s="20">
        <v>142.96299999999999</v>
      </c>
      <c r="I147" s="20">
        <v>367.59899999999999</v>
      </c>
      <c r="J147" s="20">
        <v>504.27</v>
      </c>
      <c r="K147" s="20">
        <v>107.917</v>
      </c>
      <c r="L147" s="20">
        <v>668.74300000000005</v>
      </c>
      <c r="M147" s="20">
        <v>856.81899999999996</v>
      </c>
      <c r="N147" s="20">
        <v>282.46899999999999</v>
      </c>
      <c r="O147" s="20">
        <v>321.88299999999998</v>
      </c>
      <c r="P147" s="20">
        <v>103.55500000000001</v>
      </c>
      <c r="Q147" s="20">
        <v>194.941</v>
      </c>
      <c r="R147" s="20">
        <v>259.41800000000001</v>
      </c>
      <c r="S147" s="20">
        <v>4086.29</v>
      </c>
      <c r="T147" s="20">
        <v>3500.93</v>
      </c>
      <c r="U147" s="20">
        <v>7322.92</v>
      </c>
      <c r="V147" s="20">
        <v>18909.259999999998</v>
      </c>
      <c r="W147" s="20">
        <v>0.98277999999999999</v>
      </c>
      <c r="X147" s="20">
        <v>-0.46810000000000002</v>
      </c>
      <c r="Y147" s="20">
        <v>0.31340000000000001</v>
      </c>
      <c r="Z147" s="20">
        <v>-0.1371</v>
      </c>
      <c r="AA147" s="20">
        <v>1</v>
      </c>
      <c r="AB147" s="20">
        <v>0.9385</v>
      </c>
      <c r="AC147" s="20">
        <v>0.79679999999999995</v>
      </c>
      <c r="AD147" s="20">
        <v>111.39</v>
      </c>
      <c r="AE147" s="21">
        <f t="shared" si="67"/>
        <v>42825</v>
      </c>
      <c r="AF147" s="22" cm="1">
        <f t="array" ref="AF147">IF(INDEX(calc_types,1,AF$7)="INDEX",C147/C146-1,IF(INDEX(calc_types,1,AF$7)="CASH", C146/1200,C146/C147-1))</f>
        <v>-2.2854141948536189E-4</v>
      </c>
      <c r="AG147" s="22" cm="1">
        <f t="array" ref="AG147">IF(INDEX(calc_types,1,AG$7)="INDEX",D147/D146-1,IF(INDEX(calc_types,1,AG$7)="CASH", D146/1200,D146/D147-1))</f>
        <v>3.210493334364628E-4</v>
      </c>
      <c r="AH147" s="22" cm="1">
        <f t="array" ref="AH147">IF(INDEX(calc_types,1,AH$7)="INDEX",E147/E146-1,IF(INDEX(calc_types,1,AH$7)="CASH", E146/1200,E146/E147-1))</f>
        <v>8.1120335962370227E-4</v>
      </c>
      <c r="AI147" s="22" cm="1">
        <f t="array" ref="AI147">IF(INDEX(calc_types,1,AI$7)="INDEX",F147/F146-1,IF(INDEX(calc_types,1,AI$7)="CASH", F146/1200,F146/F147-1))</f>
        <v>7.8579211313489772E-4</v>
      </c>
      <c r="AJ147" s="22" cm="1">
        <f t="array" ref="AJ147">IF(INDEX(calc_types,1,AJ$7)="INDEX",G147/G146-1,IF(INDEX(calc_types,1,AJ$7)="CASH", G146/1200,G146/G147-1))</f>
        <v>1.2575290308685094E-3</v>
      </c>
      <c r="AK147" s="22" cm="1">
        <f t="array" ref="AK147">IF(INDEX(calc_types,1,AK$7)="INDEX",H147/H146-1,IF(INDEX(calc_types,1,AK$7)="CASH", H146/1200,H146/H147-1))</f>
        <v>-1.6619995670421606E-3</v>
      </c>
      <c r="AL147" s="22" cm="1">
        <f t="array" ref="AL147">IF(INDEX(calc_types,1,AL$7)="INDEX",I147/I146-1,IF(INDEX(calc_types,1,AL$7)="CASH", I146/1200,I146/I147-1))</f>
        <v>-3.6401385583642032E-3</v>
      </c>
      <c r="AM147" s="22" cm="1">
        <f t="array" ref="AM147">IF(INDEX(calc_types,1,AM$7)="INDEX",J147/J146-1,IF(INDEX(calc_types,1,AM$7)="CASH", J146/1200,J146/J147-1))</f>
        <v>-7.3601058248968787E-3</v>
      </c>
      <c r="AN147" s="22" cm="1">
        <f t="array" ref="AN147">IF(INDEX(calc_types,1,AN$7)="INDEX",K147/K146-1,IF(INDEX(calc_types,1,AN$7)="CASH", K146/1200,K146/K147-1))</f>
        <v>-2.6865284494093089E-4</v>
      </c>
      <c r="AO147" s="22" cm="1">
        <f t="array" ref="AO147">IF(INDEX(calc_types,1,AO$7)="INDEX",L147/L146-1,IF(INDEX(calc_types,1,AO$7)="CASH", L146/1200,L146/L147-1))</f>
        <v>-8.5311229109197306E-4</v>
      </c>
      <c r="AP147" s="22" cm="1">
        <f t="array" ref="AP147">IF(INDEX(calc_types,1,AP$7)="INDEX",M147/M146-1,IF(INDEX(calc_types,1,AP$7)="CASH", M146/1200,M146/M147-1))</f>
        <v>-2.6253027849210131E-4</v>
      </c>
      <c r="AQ147" s="22" cm="1">
        <f t="array" ref="AQ147">IF(INDEX(calc_types,1,AQ$7)="INDEX",N147/N146-1,IF(INDEX(calc_types,1,AQ$7)="CASH", N146/1200,N146/N147-1))</f>
        <v>4.4272235287445838E-4</v>
      </c>
      <c r="AR147" s="22" cm="1">
        <f t="array" ref="AR147">IF(INDEX(calc_types,1,AR$7)="INDEX",O147/O146-1,IF(INDEX(calc_types,1,AR$7)="CASH", O146/1200,O146/O147-1))</f>
        <v>1.4560614781511383E-3</v>
      </c>
      <c r="AS147" s="22" cm="1">
        <f t="array" ref="AS147">IF(INDEX(calc_types,1,AS$7)="INDEX",P147/P146-1,IF(INDEX(calc_types,1,AS$7)="CASH", P146/1200,P146/P147-1))</f>
        <v>-2.6066304956451347E-4</v>
      </c>
      <c r="AT147" s="22" cm="1">
        <f t="array" ref="AT147">IF(INDEX(calc_types,1,AT$7)="INDEX",Q147/Q146-1,IF(INDEX(calc_types,1,AT$7)="CASH", Q146/1200,Q146/Q147-1))</f>
        <v>-8.4057302478146578E-4</v>
      </c>
      <c r="AU147" s="22" cm="1">
        <f t="array" ref="AU147">IF(INDEX(calc_types,1,AU$7)="INDEX",R147/R146-1,IF(INDEX(calc_types,1,AU$7)="CASH", R146/1200,R146/R147-1))</f>
        <v>-5.3552784166877032E-4</v>
      </c>
      <c r="AV147" s="22" cm="1">
        <f t="array" ref="AV147">IF(INDEX(calc_types,1,AV$7)="INDEX",S147/S146-1,IF(INDEX(calc_types,1,AV$7)="CASH", S146/1200,S146/S147-1))</f>
        <v>7.003915825667395E-4</v>
      </c>
      <c r="AW147" s="22" cm="1">
        <f t="array" ref="AW147">IF(INDEX(calc_types,1,AW$7)="INDEX",T147/T146-1,IF(INDEX(calc_types,1,AW$7)="CASH", T146/1200,T146/T147-1))</f>
        <v>5.4620874138829434E-2</v>
      </c>
      <c r="AX147" s="22" cm="1">
        <f t="array" ref="AX147">IF(INDEX(calc_types,1,AX$7)="INDEX",U147/U146-1,IF(INDEX(calc_types,1,AX$7)="CASH", U146/1200,U146/U147-1))</f>
        <v>8.1889572984701342E-3</v>
      </c>
      <c r="AY147" s="22" cm="1">
        <f t="array" ref="AY147">IF(INDEX(calc_types,1,AY$7)="INDEX",V147/V146-1,IF(INDEX(calc_types,1,AY$7)="CASH", V146/1200,V146/V147-1))</f>
        <v>-1.0969721726932447E-2</v>
      </c>
      <c r="AZ147" s="22" cm="1">
        <f t="array" ref="AZ147">IF(INDEX(calc_types,1,AZ$7)="INDEX",W147/W146-1,IF(INDEX(calc_types,1,AZ$7)="CASH", W146/1200,W146/W147-1))</f>
        <v>6.5740833333333333E-4</v>
      </c>
      <c r="BA147" s="22" cm="1">
        <f t="array" ref="BA147">IF(INDEX(calc_types,1,BA$7)="INDEX",X147/X146-1,IF(INDEX(calc_types,1,BA$7)="CASH", X146/1200,X146/X147-1))</f>
        <v>-5.165833333333333E-4</v>
      </c>
      <c r="BB147" s="22" cm="1">
        <f t="array" ref="BB147">IF(INDEX(calc_types,1,BB$7)="INDEX",Y147/Y146-1,IF(INDEX(calc_types,1,BB$7)="CASH", Y146/1200,Y146/Y147-1))</f>
        <v>1.5883333333333334E-4</v>
      </c>
      <c r="BC147" s="22" cm="1">
        <f t="array" ref="BC147">IF(INDEX(calc_types,1,BC$7)="INDEX",Z147/Z146-1,IF(INDEX(calc_types,1,BC$7)="CASH", Z146/1200,Z146/Z147-1))</f>
        <v>-4.2216666666666672E-4</v>
      </c>
      <c r="BD147" s="22" cm="1">
        <f t="array" ref="BD147">IF(INDEX(calc_types,1,BD$7)="INDEX",AA147/AA146-1,IF(INDEX(calc_types,1,BD$7)="CASH", AA146/1200,AA146/AA147-1))</f>
        <v>0</v>
      </c>
      <c r="BE147" s="22" cm="1">
        <f t="array" ref="BE147">IF(INDEX(calc_types,1,BE$7)="INDEX",AB147/AB146-1,IF(INDEX(calc_types,1,BE$7)="CASH", AB146/1200,AB146/AB147-1))</f>
        <v>7.4587107085775095E-3</v>
      </c>
      <c r="BF147" s="22" cm="1">
        <f t="array" ref="BF147">IF(INDEX(calc_types,1,BF$7)="INDEX",AC147/AC146-1,IF(INDEX(calc_types,1,BF$7)="CASH", AC146/1200,AC146/AC147-1))</f>
        <v>1.3805220883534197E-2</v>
      </c>
      <c r="BG147" s="22" cm="1">
        <f t="array" ref="BG147">IF(INDEX(calc_types,1,BG$7)="INDEX",AD147/AD146-1,IF(INDEX(calc_types,1,BG$7)="CASH", AD146/1200,AD146/AD147-1))</f>
        <v>1.2388903851333177E-2</v>
      </c>
      <c r="BH147" s="23">
        <f t="shared" si="68"/>
        <v>-1.7633440051062063E-3</v>
      </c>
      <c r="BI147" s="23">
        <f t="shared" si="69"/>
        <v>-1.4310237514148713E-3</v>
      </c>
      <c r="BJ147" s="23">
        <f t="shared" si="70"/>
        <v>-1.5966517170163045E-3</v>
      </c>
      <c r="BK147" s="23">
        <f t="shared" si="71"/>
        <v>-1.8642044000977123E-3</v>
      </c>
      <c r="BL147" s="23">
        <f t="shared" si="72"/>
        <v>-2.1223056346835966E-3</v>
      </c>
      <c r="BM147" s="23">
        <f t="shared" si="73"/>
        <v>-2.4051125959825516E-3</v>
      </c>
      <c r="BN147" s="23">
        <f t="shared" si="74"/>
        <v>-4.5047066359811035E-3</v>
      </c>
      <c r="BO147" s="23">
        <f t="shared" si="75"/>
        <v>-8.6824836189885995E-3</v>
      </c>
      <c r="BP147" s="23">
        <f t="shared" si="76"/>
        <v>-1.6362079994219644E-3</v>
      </c>
      <c r="BQ147" s="23">
        <f t="shared" si="77"/>
        <v>-2.5408139037495321E-3</v>
      </c>
      <c r="BR147" s="23">
        <f t="shared" si="78"/>
        <v>-2.4247169264575734E-3</v>
      </c>
      <c r="BS147" s="23">
        <f t="shared" si="79"/>
        <v>-2.3403434690322227E-3</v>
      </c>
      <c r="BT147" s="23">
        <f t="shared" si="80"/>
        <v>-1.8350097012338352E-3</v>
      </c>
      <c r="BU147" s="23">
        <f t="shared" si="81"/>
        <v>-3.22583626285299E-4</v>
      </c>
      <c r="BV147" s="23">
        <f t="shared" si="82"/>
        <v>-9.7963164291228104E-4</v>
      </c>
      <c r="BW147" s="23">
        <f t="shared" si="83"/>
        <v>-8.749204975236906E-4</v>
      </c>
      <c r="BX147" s="23">
        <f t="shared" si="84"/>
        <v>-8.4815415894811466E-3</v>
      </c>
      <c r="BY147" s="23">
        <f t="shared" si="85"/>
        <v>5.1406182539032536E-2</v>
      </c>
      <c r="BZ147" s="23">
        <f t="shared" si="86"/>
        <v>5.2520320761731357E-3</v>
      </c>
      <c r="CA147" s="23">
        <f t="shared" si="87"/>
        <v>-1.7387283438298894E-2</v>
      </c>
      <c r="CB147" s="23">
        <f t="shared" si="88"/>
        <v>-9.0672038194444349E-4</v>
      </c>
      <c r="CC147" s="23">
        <f t="shared" si="89"/>
        <v>-1.2811486111111107E-3</v>
      </c>
      <c r="CD147" s="23">
        <f t="shared" si="90"/>
        <v>-1.3826118055555556E-3</v>
      </c>
      <c r="CE147" s="23">
        <f t="shared" si="91"/>
        <v>-3.7262083333333343E-4</v>
      </c>
      <c r="CF147" s="23">
        <f t="shared" si="92"/>
        <v>0</v>
      </c>
      <c r="CG147" s="23">
        <f t="shared" si="93"/>
        <v>7.20971083903112E-3</v>
      </c>
      <c r="CH147" s="23">
        <f t="shared" si="94"/>
        <v>1.4622846788151442E-2</v>
      </c>
      <c r="CI147" s="23">
        <f t="shared" si="95"/>
        <v>1.3108118868806834E-2</v>
      </c>
    </row>
    <row r="148" spans="1:87" x14ac:dyDescent="0.2">
      <c r="A148" s="20">
        <v>139</v>
      </c>
      <c r="B148" s="21">
        <v>42855</v>
      </c>
      <c r="C148" s="20">
        <v>205.74799999999999</v>
      </c>
      <c r="D148" s="20">
        <v>1166.9190000000001</v>
      </c>
      <c r="E148" s="20">
        <v>1977.2829999999999</v>
      </c>
      <c r="F148" s="20">
        <v>1677.777</v>
      </c>
      <c r="G148" s="20">
        <v>2139.0720000000001</v>
      </c>
      <c r="H148" s="20">
        <v>142.88</v>
      </c>
      <c r="I148" s="20">
        <v>367.45299999999997</v>
      </c>
      <c r="J148" s="20">
        <v>504.25099999999998</v>
      </c>
      <c r="K148" s="20">
        <v>107.96</v>
      </c>
      <c r="L148" s="20">
        <v>669.49300000000005</v>
      </c>
      <c r="M148" s="20">
        <v>858.61400000000003</v>
      </c>
      <c r="N148" s="20">
        <v>283.322</v>
      </c>
      <c r="O148" s="20">
        <v>323.74200000000002</v>
      </c>
      <c r="P148" s="20">
        <v>103.495</v>
      </c>
      <c r="Q148" s="20">
        <v>194.9</v>
      </c>
      <c r="R148" s="20">
        <v>259.73500000000001</v>
      </c>
      <c r="S148" s="20">
        <v>4126.8100000000004</v>
      </c>
      <c r="T148" s="20">
        <v>3559.59</v>
      </c>
      <c r="U148" s="20">
        <v>7203.94</v>
      </c>
      <c r="V148" s="20">
        <v>19196.740000000002</v>
      </c>
      <c r="W148" s="20">
        <v>0.995</v>
      </c>
      <c r="X148" s="20">
        <v>-0.54930000000000001</v>
      </c>
      <c r="Y148" s="20">
        <v>0.2029</v>
      </c>
      <c r="Z148" s="20">
        <v>-0.19389999999999999</v>
      </c>
      <c r="AA148" s="20">
        <v>1</v>
      </c>
      <c r="AB148" s="20">
        <v>0.91779999999999995</v>
      </c>
      <c r="AC148" s="20">
        <v>0.7722</v>
      </c>
      <c r="AD148" s="20">
        <v>111.49</v>
      </c>
      <c r="AE148" s="21">
        <f t="shared" si="67"/>
        <v>42855</v>
      </c>
      <c r="AF148" s="22" cm="1">
        <f t="array" ref="AF148">IF(INDEX(calc_types,1,AF$7)="INDEX",C148/C147-1,IF(INDEX(calc_types,1,AF$7)="CASH", C147/1200,C147/C148-1))</f>
        <v>6.9550837771448215E-4</v>
      </c>
      <c r="AG148" s="22" cm="1">
        <f t="array" ref="AG148">IF(INDEX(calc_types,1,AG$7)="INDEX",D148/D147-1,IF(INDEX(calc_types,1,AG$7)="CASH", D147/1200,D147/D148-1))</f>
        <v>1.3859044506840945E-3</v>
      </c>
      <c r="AH148" s="22" cm="1">
        <f t="array" ref="AH148">IF(INDEX(calc_types,1,AH$7)="INDEX",E148/E147-1,IF(INDEX(calc_types,1,AH$7)="CASH", E147/1200,E147/E148-1))</f>
        <v>5.4444882882735968E-3</v>
      </c>
      <c r="AI148" s="22" cm="1">
        <f t="array" ref="AI148">IF(INDEX(calc_types,1,AI$7)="INDEX",F148/F147-1,IF(INDEX(calc_types,1,AI$7)="CASH", F147/1200,F147/F148-1))</f>
        <v>2.5485326666316865E-3</v>
      </c>
      <c r="AJ148" s="22" cm="1">
        <f t="array" ref="AJ148">IF(INDEX(calc_types,1,AJ$7)="INDEX",G148/G147-1,IF(INDEX(calc_types,1,AJ$7)="CASH", G147/1200,G147/G148-1))</f>
        <v>6.9590342933565363E-3</v>
      </c>
      <c r="AK148" s="22" cm="1">
        <f t="array" ref="AK148">IF(INDEX(calc_types,1,AK$7)="INDEX",H148/H147-1,IF(INDEX(calc_types,1,AK$7)="CASH", H147/1200,H147/H148-1))</f>
        <v>-5.8056979777987294E-4</v>
      </c>
      <c r="AL148" s="22" cm="1">
        <f t="array" ref="AL148">IF(INDEX(calc_types,1,AL$7)="INDEX",I148/I147-1,IF(INDEX(calc_types,1,AL$7)="CASH", I147/1200,I147/I148-1))</f>
        <v>-3.9717191831323273E-4</v>
      </c>
      <c r="AM148" s="22" cm="1">
        <f t="array" ref="AM148">IF(INDEX(calc_types,1,AM$7)="INDEX",J148/J147-1,IF(INDEX(calc_types,1,AM$7)="CASH", J147/1200,J147/J148-1))</f>
        <v>-3.7678227933435338E-5</v>
      </c>
      <c r="AN148" s="22" cm="1">
        <f t="array" ref="AN148">IF(INDEX(calc_types,1,AN$7)="INDEX",K148/K147-1,IF(INDEX(calc_types,1,AN$7)="CASH", K147/1200,K147/K148-1))</f>
        <v>3.9845436770846732E-4</v>
      </c>
      <c r="AO148" s="22" cm="1">
        <f t="array" ref="AO148">IF(INDEX(calc_types,1,AO$7)="INDEX",L148/L147-1,IF(INDEX(calc_types,1,AO$7)="CASH", L147/1200,L147/L148-1))</f>
        <v>1.1215070662422555E-3</v>
      </c>
      <c r="AP148" s="22" cm="1">
        <f t="array" ref="AP148">IF(INDEX(calc_types,1,AP$7)="INDEX",M148/M147-1,IF(INDEX(calc_types,1,AP$7)="CASH", M147/1200,M147/M148-1))</f>
        <v>2.0949582117111287E-3</v>
      </c>
      <c r="AQ148" s="22" cm="1">
        <f t="array" ref="AQ148">IF(INDEX(calc_types,1,AQ$7)="INDEX",N148/N147-1,IF(INDEX(calc_types,1,AQ$7)="CASH", N147/1200,N147/N148-1))</f>
        <v>3.0198004028760828E-3</v>
      </c>
      <c r="AR148" s="22" cm="1">
        <f t="array" ref="AR148">IF(INDEX(calc_types,1,AR$7)="INDEX",O148/O147-1,IF(INDEX(calc_types,1,AR$7)="CASH", O147/1200,O147/O148-1))</f>
        <v>5.7753904368980091E-3</v>
      </c>
      <c r="AS148" s="22" cm="1">
        <f t="array" ref="AS148">IF(INDEX(calc_types,1,AS$7)="INDEX",P148/P147-1,IF(INDEX(calc_types,1,AS$7)="CASH", P147/1200,P147/P148-1))</f>
        <v>-5.7940225001207324E-4</v>
      </c>
      <c r="AT148" s="22" cm="1">
        <f t="array" ref="AT148">IF(INDEX(calc_types,1,AT$7)="INDEX",Q148/Q147-1,IF(INDEX(calc_types,1,AT$7)="CASH", Q147/1200,Q147/Q148-1))</f>
        <v>-2.1032004555221473E-4</v>
      </c>
      <c r="AU148" s="22" cm="1">
        <f t="array" ref="AU148">IF(INDEX(calc_types,1,AU$7)="INDEX",R148/R147-1,IF(INDEX(calc_types,1,AU$7)="CASH", R147/1200,R147/R148-1))</f>
        <v>1.2219660933319165E-3</v>
      </c>
      <c r="AV148" s="22" cm="1">
        <f t="array" ref="AV148">IF(INDEX(calc_types,1,AV$7)="INDEX",S148/S147-1,IF(INDEX(calc_types,1,AV$7)="CASH", S147/1200,S147/S148-1))</f>
        <v>9.9160852509245778E-3</v>
      </c>
      <c r="AW148" s="22" cm="1">
        <f t="array" ref="AW148">IF(INDEX(calc_types,1,AW$7)="INDEX",T148/T147-1,IF(INDEX(calc_types,1,AW$7)="CASH", T147/1200,T147/T148-1))</f>
        <v>1.6755547811581506E-2</v>
      </c>
      <c r="AX148" s="22" cm="1">
        <f t="array" ref="AX148">IF(INDEX(calc_types,1,AX$7)="INDEX",U148/U147-1,IF(INDEX(calc_types,1,AX$7)="CASH", U147/1200,U147/U148-1))</f>
        <v>-1.6247617070786036E-2</v>
      </c>
      <c r="AY148" s="22" cm="1">
        <f t="array" ref="AY148">IF(INDEX(calc_types,1,AY$7)="INDEX",V148/V147-1,IF(INDEX(calc_types,1,AY$7)="CASH", V147/1200,V147/V148-1))</f>
        <v>1.5203133279673819E-2</v>
      </c>
      <c r="AZ148" s="22" cm="1">
        <f t="array" ref="AZ148">IF(INDEX(calc_types,1,AZ$7)="INDEX",W148/W147-1,IF(INDEX(calc_types,1,AZ$7)="CASH", W147/1200,W147/W148-1))</f>
        <v>8.1898333333333328E-4</v>
      </c>
      <c r="BA148" s="22" cm="1">
        <f t="array" ref="BA148">IF(INDEX(calc_types,1,BA$7)="INDEX",X148/X147-1,IF(INDEX(calc_types,1,BA$7)="CASH", X147/1200,X147/X148-1))</f>
        <v>-3.9008333333333337E-4</v>
      </c>
      <c r="BB148" s="22" cm="1">
        <f t="array" ref="BB148">IF(INDEX(calc_types,1,BB$7)="INDEX",Y148/Y147-1,IF(INDEX(calc_types,1,BB$7)="CASH", Y147/1200,Y147/Y148-1))</f>
        <v>2.6116666666666665E-4</v>
      </c>
      <c r="BC148" s="22" cm="1">
        <f t="array" ref="BC148">IF(INDEX(calc_types,1,BC$7)="INDEX",Z148/Z147-1,IF(INDEX(calc_types,1,BC$7)="CASH", Z147/1200,Z147/Z148-1))</f>
        <v>-1.1425E-4</v>
      </c>
      <c r="BD148" s="22" cm="1">
        <f t="array" ref="BD148">IF(INDEX(calc_types,1,BD$7)="INDEX",AA148/AA147-1,IF(INDEX(calc_types,1,BD$7)="CASH", AA147/1200,AA147/AA148-1))</f>
        <v>0</v>
      </c>
      <c r="BE148" s="22" cm="1">
        <f t="array" ref="BE148">IF(INDEX(calc_types,1,BE$7)="INDEX",AB148/AB147-1,IF(INDEX(calc_types,1,BE$7)="CASH", AB147/1200,AB147/AB148-1))</f>
        <v>2.2553933318805841E-2</v>
      </c>
      <c r="BF148" s="22" cm="1">
        <f t="array" ref="BF148">IF(INDEX(calc_types,1,BF$7)="INDEX",AC148/AC147-1,IF(INDEX(calc_types,1,BF$7)="CASH", AC147/1200,AC147/AC148-1))</f>
        <v>3.1857031857031703E-2</v>
      </c>
      <c r="BG148" s="22" cm="1">
        <f t="array" ref="BG148">IF(INDEX(calc_types,1,BG$7)="INDEX",AD148/AD147-1,IF(INDEX(calc_types,1,BG$7)="CASH", AD147/1200,AD147/AD148-1))</f>
        <v>-8.969414297246292E-4</v>
      </c>
      <c r="BH148" s="23">
        <f t="shared" si="68"/>
        <v>-8.3929420790636224E-4</v>
      </c>
      <c r="BI148" s="23">
        <f t="shared" si="69"/>
        <v>-3.661686341672396E-4</v>
      </c>
      <c r="BJ148" s="23">
        <f t="shared" si="70"/>
        <v>3.0366332116335899E-3</v>
      </c>
      <c r="BK148" s="23">
        <f t="shared" si="71"/>
        <v>-1.0146384660092347E-4</v>
      </c>
      <c r="BL148" s="23">
        <f t="shared" si="72"/>
        <v>3.5791996278044303E-3</v>
      </c>
      <c r="BM148" s="23">
        <f t="shared" si="73"/>
        <v>-1.3236828267202641E-3</v>
      </c>
      <c r="BN148" s="23">
        <f t="shared" si="74"/>
        <v>-1.2617399959301335E-3</v>
      </c>
      <c r="BO148" s="23">
        <f t="shared" si="75"/>
        <v>-1.3600560220251559E-3</v>
      </c>
      <c r="BP148" s="23">
        <f t="shared" si="76"/>
        <v>-9.6910078677256623E-4</v>
      </c>
      <c r="BQ148" s="23">
        <f t="shared" si="77"/>
        <v>-5.6619454641530374E-4</v>
      </c>
      <c r="BR148" s="23">
        <f t="shared" si="78"/>
        <v>-6.722843625434332E-5</v>
      </c>
      <c r="BS148" s="23">
        <f t="shared" si="79"/>
        <v>2.3673458096940166E-4</v>
      </c>
      <c r="BT148" s="23">
        <f t="shared" si="80"/>
        <v>2.4843192575130357E-3</v>
      </c>
      <c r="BU148" s="23">
        <f t="shared" si="81"/>
        <v>-6.4132282673285876E-4</v>
      </c>
      <c r="BV148" s="23">
        <f t="shared" si="82"/>
        <v>-3.4937866368302999E-4</v>
      </c>
      <c r="BW148" s="23">
        <f t="shared" si="83"/>
        <v>8.8257343747699625E-4</v>
      </c>
      <c r="BX148" s="23">
        <f t="shared" si="84"/>
        <v>7.341520788766917E-4</v>
      </c>
      <c r="BY148" s="23">
        <f t="shared" si="85"/>
        <v>1.3540856211784609E-2</v>
      </c>
      <c r="BZ148" s="23">
        <f t="shared" si="86"/>
        <v>-1.9184542293083032E-2</v>
      </c>
      <c r="CA148" s="23">
        <f t="shared" si="87"/>
        <v>8.7855715683073723E-3</v>
      </c>
      <c r="CB148" s="23">
        <f t="shared" si="88"/>
        <v>-7.4514538194444353E-4</v>
      </c>
      <c r="CC148" s="23">
        <f t="shared" si="89"/>
        <v>-1.1546486111111106E-3</v>
      </c>
      <c r="CD148" s="23">
        <f t="shared" si="90"/>
        <v>-1.2802784722222222E-3</v>
      </c>
      <c r="CE148" s="23">
        <f t="shared" si="91"/>
        <v>-6.4704166666666697E-5</v>
      </c>
      <c r="CF148" s="23">
        <f t="shared" si="92"/>
        <v>0</v>
      </c>
      <c r="CG148" s="23">
        <f t="shared" si="93"/>
        <v>2.2304933449259452E-2</v>
      </c>
      <c r="CH148" s="23">
        <f t="shared" si="94"/>
        <v>3.2674657761648948E-2</v>
      </c>
      <c r="CI148" s="23">
        <f t="shared" si="95"/>
        <v>-1.7772641225097209E-4</v>
      </c>
    </row>
    <row r="149" spans="1:87" x14ac:dyDescent="0.2">
      <c r="A149" s="20">
        <v>140</v>
      </c>
      <c r="B149" s="21">
        <v>42886</v>
      </c>
      <c r="C149" s="20">
        <v>205.83500000000001</v>
      </c>
      <c r="D149" s="20">
        <v>1168.269</v>
      </c>
      <c r="E149" s="20">
        <v>1984.4290000000001</v>
      </c>
      <c r="F149" s="20">
        <v>1682.3610000000001</v>
      </c>
      <c r="G149" s="20">
        <v>2152.6129999999998</v>
      </c>
      <c r="H149" s="20">
        <v>142.78800000000001</v>
      </c>
      <c r="I149" s="20">
        <v>367.20600000000002</v>
      </c>
      <c r="J149" s="20">
        <v>504.745</v>
      </c>
      <c r="K149" s="20">
        <v>107.93300000000001</v>
      </c>
      <c r="L149" s="20">
        <v>669.10400000000004</v>
      </c>
      <c r="M149" s="20">
        <v>859.31600000000003</v>
      </c>
      <c r="N149" s="20">
        <v>283.95600000000002</v>
      </c>
      <c r="O149" s="20">
        <v>325.96899999999999</v>
      </c>
      <c r="P149" s="20">
        <v>103.477</v>
      </c>
      <c r="Q149" s="20">
        <v>194.702</v>
      </c>
      <c r="R149" s="20">
        <v>259.24400000000003</v>
      </c>
      <c r="S149" s="20">
        <v>4181.79</v>
      </c>
      <c r="T149" s="20">
        <v>3554.59</v>
      </c>
      <c r="U149" s="20">
        <v>7519.95</v>
      </c>
      <c r="V149" s="20">
        <v>19650.57</v>
      </c>
      <c r="W149" s="20">
        <v>1.06033</v>
      </c>
      <c r="X149" s="20">
        <v>-0.72970000000000002</v>
      </c>
      <c r="Y149" s="20">
        <v>9.2200000000000004E-2</v>
      </c>
      <c r="Z149" s="20">
        <v>-0.42309999999999998</v>
      </c>
      <c r="AA149" s="20">
        <v>1</v>
      </c>
      <c r="AB149" s="20">
        <v>0.88939999999999997</v>
      </c>
      <c r="AC149" s="20">
        <v>0.77580000000000005</v>
      </c>
      <c r="AD149" s="20">
        <v>110.78</v>
      </c>
      <c r="AE149" s="21">
        <f t="shared" si="67"/>
        <v>42886</v>
      </c>
      <c r="AF149" s="22" cm="1">
        <f t="array" ref="AF149">IF(INDEX(calc_types,1,AF$7)="INDEX",C149/C148-1,IF(INDEX(calc_types,1,AF$7)="CASH", C148/1200,C148/C149-1))</f>
        <v>4.2284736668163347E-4</v>
      </c>
      <c r="AG149" s="22" cm="1">
        <f t="array" ref="AG149">IF(INDEX(calc_types,1,AG$7)="INDEX",D149/D148-1,IF(INDEX(calc_types,1,AG$7)="CASH", D148/1200,D148/D149-1))</f>
        <v>1.1568926377922839E-3</v>
      </c>
      <c r="AH149" s="22" cm="1">
        <f t="array" ref="AH149">IF(INDEX(calc_types,1,AH$7)="INDEX",E149/E148-1,IF(INDEX(calc_types,1,AH$7)="CASH", E148/1200,E148/E149-1))</f>
        <v>3.6140501890726817E-3</v>
      </c>
      <c r="AI149" s="22" cm="1">
        <f t="array" ref="AI149">IF(INDEX(calc_types,1,AI$7)="INDEX",F149/F148-1,IF(INDEX(calc_types,1,AI$7)="CASH", F148/1200,F148/F149-1))</f>
        <v>2.7321866970402287E-3</v>
      </c>
      <c r="AJ149" s="22" cm="1">
        <f t="array" ref="AJ149">IF(INDEX(calc_types,1,AJ$7)="INDEX",G149/G148-1,IF(INDEX(calc_types,1,AJ$7)="CASH", G148/1200,G148/G149-1))</f>
        <v>6.3303152021061404E-3</v>
      </c>
      <c r="AK149" s="22" cm="1">
        <f t="array" ref="AK149">IF(INDEX(calc_types,1,AK$7)="INDEX",H149/H148-1,IF(INDEX(calc_types,1,AK$7)="CASH", H148/1200,H148/H149-1))</f>
        <v>-6.4389697648370436E-4</v>
      </c>
      <c r="AL149" s="22" cm="1">
        <f t="array" ref="AL149">IF(INDEX(calc_types,1,AL$7)="INDEX",I149/I148-1,IF(INDEX(calc_types,1,AL$7)="CASH", I148/1200,I148/I149-1))</f>
        <v>-6.7219481130909031E-4</v>
      </c>
      <c r="AM149" s="22" cm="1">
        <f t="array" ref="AM149">IF(INDEX(calc_types,1,AM$7)="INDEX",J149/J148-1,IF(INDEX(calc_types,1,AM$7)="CASH", J148/1200,J148/J149-1))</f>
        <v>9.796708385307884E-4</v>
      </c>
      <c r="AN149" s="22" cm="1">
        <f t="array" ref="AN149">IF(INDEX(calc_types,1,AN$7)="INDEX",K149/K148-1,IF(INDEX(calc_types,1,AN$7)="CASH", K148/1200,K148/K149-1))</f>
        <v>-2.5009262689867917E-4</v>
      </c>
      <c r="AO149" s="22" cm="1">
        <f t="array" ref="AO149">IF(INDEX(calc_types,1,AO$7)="INDEX",L149/L148-1,IF(INDEX(calc_types,1,AO$7)="CASH", L148/1200,L148/L149-1))</f>
        <v>-5.8103669493181354E-4</v>
      </c>
      <c r="AP149" s="22" cm="1">
        <f t="array" ref="AP149">IF(INDEX(calc_types,1,AP$7)="INDEX",M149/M148-1,IF(INDEX(calc_types,1,AP$7)="CASH", M148/1200,M148/M149-1))</f>
        <v>8.1759673147652201E-4</v>
      </c>
      <c r="AQ149" s="22" cm="1">
        <f t="array" ref="AQ149">IF(INDEX(calc_types,1,AQ$7)="INDEX",N149/N148-1,IF(INDEX(calc_types,1,AQ$7)="CASH", N148/1200,N148/N149-1))</f>
        <v>2.2377365682864081E-3</v>
      </c>
      <c r="AR149" s="22" cm="1">
        <f t="array" ref="AR149">IF(INDEX(calc_types,1,AR$7)="INDEX",O149/O148-1,IF(INDEX(calc_types,1,AR$7)="CASH", O148/1200,O148/O149-1))</f>
        <v>6.8789344601565272E-3</v>
      </c>
      <c r="AS149" s="22" cm="1">
        <f t="array" ref="AS149">IF(INDEX(calc_types,1,AS$7)="INDEX",P149/P148-1,IF(INDEX(calc_types,1,AS$7)="CASH", P148/1200,P148/P149-1))</f>
        <v>-1.7392144548045163E-4</v>
      </c>
      <c r="AT149" s="22" cm="1">
        <f t="array" ref="AT149">IF(INDEX(calc_types,1,AT$7)="INDEX",Q149/Q148-1,IF(INDEX(calc_types,1,AT$7)="CASH", Q148/1200,Q148/Q149-1))</f>
        <v>-1.0159055926116656E-3</v>
      </c>
      <c r="AU149" s="22" cm="1">
        <f t="array" ref="AU149">IF(INDEX(calc_types,1,AU$7)="INDEX",R149/R148-1,IF(INDEX(calc_types,1,AU$7)="CASH", R148/1200,R148/R149-1))</f>
        <v>-1.8903882803625871E-3</v>
      </c>
      <c r="AV149" s="22" cm="1">
        <f t="array" ref="AV149">IF(INDEX(calc_types,1,AV$7)="INDEX",S149/S148-1,IF(INDEX(calc_types,1,AV$7)="CASH", S148/1200,S148/S149-1))</f>
        <v>1.3322639035962203E-2</v>
      </c>
      <c r="AW149" s="22" cm="1">
        <f t="array" ref="AW149">IF(INDEX(calc_types,1,AW$7)="INDEX",T149/T148-1,IF(INDEX(calc_types,1,AW$7)="CASH", T148/1200,T148/T149-1))</f>
        <v>-1.4046561542200298E-3</v>
      </c>
      <c r="AX149" s="22" cm="1">
        <f t="array" ref="AX149">IF(INDEX(calc_types,1,AX$7)="INDEX",U149/U148-1,IF(INDEX(calc_types,1,AX$7)="CASH", U148/1200,U148/U149-1))</f>
        <v>4.3866273178288617E-2</v>
      </c>
      <c r="AY149" s="22" cm="1">
        <f t="array" ref="AY149">IF(INDEX(calc_types,1,AY$7)="INDEX",V149/V148-1,IF(INDEX(calc_types,1,AY$7)="CASH", V148/1200,V148/V149-1))</f>
        <v>2.3640993210305439E-2</v>
      </c>
      <c r="AZ149" s="22" cm="1">
        <f t="array" ref="AZ149">IF(INDEX(calc_types,1,AZ$7)="INDEX",W149/W148-1,IF(INDEX(calc_types,1,AZ$7)="CASH", W148/1200,W148/W149-1))</f>
        <v>8.2916666666666664E-4</v>
      </c>
      <c r="BA149" s="22" cm="1">
        <f t="array" ref="BA149">IF(INDEX(calc_types,1,BA$7)="INDEX",X149/X148-1,IF(INDEX(calc_types,1,BA$7)="CASH", X148/1200,X148/X149-1))</f>
        <v>-4.5774999999999999E-4</v>
      </c>
      <c r="BB149" s="22" cm="1">
        <f t="array" ref="BB149">IF(INDEX(calc_types,1,BB$7)="INDEX",Y149/Y148-1,IF(INDEX(calc_types,1,BB$7)="CASH", Y148/1200,Y148/Y149-1))</f>
        <v>1.6908333333333334E-4</v>
      </c>
      <c r="BC149" s="22" cm="1">
        <f t="array" ref="BC149">IF(INDEX(calc_types,1,BC$7)="INDEX",Z149/Z148-1,IF(INDEX(calc_types,1,BC$7)="CASH", Z148/1200,Z148/Z149-1))</f>
        <v>-1.6158333333333332E-4</v>
      </c>
      <c r="BD149" s="22" cm="1">
        <f t="array" ref="BD149">IF(INDEX(calc_types,1,BD$7)="INDEX",AA149/AA148-1,IF(INDEX(calc_types,1,BD$7)="CASH", AA148/1200,AA148/AA149-1))</f>
        <v>0</v>
      </c>
      <c r="BE149" s="22" cm="1">
        <f t="array" ref="BE149">IF(INDEX(calc_types,1,BE$7)="INDEX",AB149/AB148-1,IF(INDEX(calc_types,1,BE$7)="CASH", AB148/1200,AB148/AB149-1))</f>
        <v>3.1931639307398285E-2</v>
      </c>
      <c r="BF149" s="22" cm="1">
        <f t="array" ref="BF149">IF(INDEX(calc_types,1,BF$7)="INDEX",AC149/AC148-1,IF(INDEX(calc_types,1,BF$7)="CASH", AC148/1200,AC148/AC149-1))</f>
        <v>-4.6403712296984034E-3</v>
      </c>
      <c r="BG149" s="22" cm="1">
        <f t="array" ref="BG149">IF(INDEX(calc_types,1,BG$7)="INDEX",AD149/AD148-1,IF(INDEX(calc_types,1,BG$7)="CASH", AD148/1200,AD148/AD149-1))</f>
        <v>6.4090991153638033E-3</v>
      </c>
      <c r="BH149" s="23">
        <f t="shared" si="68"/>
        <v>-1.1119552189392109E-3</v>
      </c>
      <c r="BI149" s="23">
        <f t="shared" si="69"/>
        <v>-5.9518044705905021E-4</v>
      </c>
      <c r="BJ149" s="23">
        <f t="shared" si="70"/>
        <v>1.2061951124326749E-3</v>
      </c>
      <c r="BK149" s="23">
        <f t="shared" si="71"/>
        <v>8.2190183807618646E-5</v>
      </c>
      <c r="BL149" s="23">
        <f t="shared" si="72"/>
        <v>2.9504805365540344E-3</v>
      </c>
      <c r="BM149" s="23">
        <f t="shared" si="73"/>
        <v>-1.3870100054240956E-3</v>
      </c>
      <c r="BN149" s="23">
        <f t="shared" si="74"/>
        <v>-1.5367628889259911E-3</v>
      </c>
      <c r="BO149" s="23">
        <f t="shared" si="75"/>
        <v>-3.4270695556093216E-4</v>
      </c>
      <c r="BP149" s="23">
        <f t="shared" si="76"/>
        <v>-1.6176477813797127E-3</v>
      </c>
      <c r="BQ149" s="23">
        <f t="shared" si="77"/>
        <v>-2.2687383075893726E-3</v>
      </c>
      <c r="BR149" s="23">
        <f t="shared" si="78"/>
        <v>-1.34458991648895E-3</v>
      </c>
      <c r="BS149" s="23">
        <f t="shared" si="79"/>
        <v>-5.45329253620273E-4</v>
      </c>
      <c r="BT149" s="23">
        <f t="shared" si="80"/>
        <v>3.5878632807715537E-3</v>
      </c>
      <c r="BU149" s="23">
        <f t="shared" si="81"/>
        <v>-2.3584202220123716E-4</v>
      </c>
      <c r="BV149" s="23">
        <f t="shared" si="82"/>
        <v>-1.1549642107424808E-3</v>
      </c>
      <c r="BW149" s="23">
        <f t="shared" si="83"/>
        <v>-2.2297809362175074E-3</v>
      </c>
      <c r="BX149" s="23">
        <f t="shared" si="84"/>
        <v>4.1407058639143166E-3</v>
      </c>
      <c r="BY149" s="23">
        <f t="shared" si="85"/>
        <v>-4.6193477540169264E-3</v>
      </c>
      <c r="BZ149" s="23">
        <f t="shared" si="86"/>
        <v>4.0929347955991617E-2</v>
      </c>
      <c r="CA149" s="23">
        <f t="shared" si="87"/>
        <v>1.7223431498938992E-2</v>
      </c>
      <c r="CB149" s="23">
        <f t="shared" si="88"/>
        <v>-7.3496204861111017E-4</v>
      </c>
      <c r="CC149" s="23">
        <f t="shared" si="89"/>
        <v>-1.2223152777777772E-3</v>
      </c>
      <c r="CD149" s="23">
        <f t="shared" si="90"/>
        <v>-1.3723618055555555E-3</v>
      </c>
      <c r="CE149" s="23">
        <f t="shared" si="91"/>
        <v>-1.1203750000000002E-4</v>
      </c>
      <c r="CF149" s="23">
        <f t="shared" si="92"/>
        <v>0</v>
      </c>
      <c r="CG149" s="23">
        <f t="shared" si="93"/>
        <v>3.1682639437851892E-2</v>
      </c>
      <c r="CH149" s="23">
        <f t="shared" si="94"/>
        <v>-3.8227453250811588E-3</v>
      </c>
      <c r="CI149" s="23">
        <f t="shared" si="95"/>
        <v>7.12831413283746E-3</v>
      </c>
    </row>
    <row r="150" spans="1:87" x14ac:dyDescent="0.2">
      <c r="A150" s="20">
        <v>141</v>
      </c>
      <c r="B150" s="21">
        <v>42916</v>
      </c>
      <c r="C150" s="20">
        <v>205.99</v>
      </c>
      <c r="D150" s="20">
        <v>1167.3320000000001</v>
      </c>
      <c r="E150" s="20">
        <v>1979.4380000000001</v>
      </c>
      <c r="F150" s="20">
        <v>1683.5360000000001</v>
      </c>
      <c r="G150" s="20">
        <v>2151.4299999999998</v>
      </c>
      <c r="H150" s="20">
        <v>142.642</v>
      </c>
      <c r="I150" s="20">
        <v>365.98700000000002</v>
      </c>
      <c r="J150" s="20">
        <v>500.63299999999998</v>
      </c>
      <c r="K150" s="20">
        <v>107.85899999999999</v>
      </c>
      <c r="L150" s="20">
        <v>666.21900000000005</v>
      </c>
      <c r="M150" s="20">
        <v>852.09</v>
      </c>
      <c r="N150" s="20">
        <v>283.38900000000001</v>
      </c>
      <c r="O150" s="20">
        <v>324.447</v>
      </c>
      <c r="P150" s="20">
        <v>103.44199999999999</v>
      </c>
      <c r="Q150" s="20">
        <v>194.49199999999999</v>
      </c>
      <c r="R150" s="20">
        <v>258.73500000000001</v>
      </c>
      <c r="S150" s="20">
        <v>4206.1000000000004</v>
      </c>
      <c r="T150" s="20">
        <v>3441.88</v>
      </c>
      <c r="U150" s="20">
        <v>7312.72</v>
      </c>
      <c r="V150" s="20">
        <v>20033.43</v>
      </c>
      <c r="W150" s="20">
        <v>1.2238899999999999</v>
      </c>
      <c r="X150" s="20">
        <v>-0.53879999999999995</v>
      </c>
      <c r="Y150" s="20">
        <v>0.16819999999999999</v>
      </c>
      <c r="Z150" s="20">
        <v>-0.2064</v>
      </c>
      <c r="AA150" s="20">
        <v>1</v>
      </c>
      <c r="AB150" s="20">
        <v>0.87519999999999998</v>
      </c>
      <c r="AC150" s="20">
        <v>0.76770000000000005</v>
      </c>
      <c r="AD150" s="20">
        <v>112.39</v>
      </c>
      <c r="AE150" s="21">
        <f t="shared" si="67"/>
        <v>42916</v>
      </c>
      <c r="AF150" s="22" cm="1">
        <f t="array" ref="AF150">IF(INDEX(calc_types,1,AF$7)="INDEX",C150/C149-1,IF(INDEX(calc_types,1,AF$7)="CASH", C149/1200,C149/C150-1))</f>
        <v>7.5303033983531442E-4</v>
      </c>
      <c r="AG150" s="22" cm="1">
        <f t="array" ref="AG150">IF(INDEX(calc_types,1,AG$7)="INDEX",D150/D149-1,IF(INDEX(calc_types,1,AG$7)="CASH", D149/1200,D149/D150-1))</f>
        <v>-8.0204131069117057E-4</v>
      </c>
      <c r="AH150" s="22" cm="1">
        <f t="array" ref="AH150">IF(INDEX(calc_types,1,AH$7)="INDEX",E150/E149-1,IF(INDEX(calc_types,1,AH$7)="CASH", E149/1200,E149/E150-1))</f>
        <v>-2.5150811644054638E-3</v>
      </c>
      <c r="AI150" s="22" cm="1">
        <f t="array" ref="AI150">IF(INDEX(calc_types,1,AI$7)="INDEX",F150/F149-1,IF(INDEX(calc_types,1,AI$7)="CASH", F149/1200,F149/F150-1))</f>
        <v>6.9842322783286725E-4</v>
      </c>
      <c r="AJ150" s="22" cm="1">
        <f t="array" ref="AJ150">IF(INDEX(calc_types,1,AJ$7)="INDEX",G150/G149-1,IF(INDEX(calc_types,1,AJ$7)="CASH", G149/1200,G149/G150-1))</f>
        <v>-5.4956464538680194E-4</v>
      </c>
      <c r="AK150" s="22" cm="1">
        <f t="array" ref="AK150">IF(INDEX(calc_types,1,AK$7)="INDEX",H150/H149-1,IF(INDEX(calc_types,1,AK$7)="CASH", H149/1200,H149/H150-1))</f>
        <v>-1.0224948875257045E-3</v>
      </c>
      <c r="AL150" s="22" cm="1">
        <f t="array" ref="AL150">IF(INDEX(calc_types,1,AL$7)="INDEX",I150/I149-1,IF(INDEX(calc_types,1,AL$7)="CASH", I149/1200,I149/I150-1))</f>
        <v>-3.3196625327472917E-3</v>
      </c>
      <c r="AM150" s="22" cm="1">
        <f t="array" ref="AM150">IF(INDEX(calc_types,1,AM$7)="INDEX",J150/J149-1,IF(INDEX(calc_types,1,AM$7)="CASH", J149/1200,J149/J150-1))</f>
        <v>-8.1466879315298391E-3</v>
      </c>
      <c r="AN150" s="22" cm="1">
        <f t="array" ref="AN150">IF(INDEX(calc_types,1,AN$7)="INDEX",K150/K149-1,IF(INDEX(calc_types,1,AN$7)="CASH", K149/1200,K149/K150-1))</f>
        <v>-6.856105176360483E-4</v>
      </c>
      <c r="AO150" s="22" cm="1">
        <f t="array" ref="AO150">IF(INDEX(calc_types,1,AO$7)="INDEX",L150/L149-1,IF(INDEX(calc_types,1,AO$7)="CASH", L149/1200,L149/L150-1))</f>
        <v>-4.3117362921160085E-3</v>
      </c>
      <c r="AP150" s="22" cm="1">
        <f t="array" ref="AP150">IF(INDEX(calc_types,1,AP$7)="INDEX",M150/M149-1,IF(INDEX(calc_types,1,AP$7)="CASH", M149/1200,M149/M150-1))</f>
        <v>-8.4090136806482807E-3</v>
      </c>
      <c r="AQ150" s="22" cm="1">
        <f t="array" ref="AQ150">IF(INDEX(calc_types,1,AQ$7)="INDEX",N150/N149-1,IF(INDEX(calc_types,1,AQ$7)="CASH", N149/1200,N149/N150-1))</f>
        <v>-1.9967882347969867E-3</v>
      </c>
      <c r="AR150" s="22" cm="1">
        <f t="array" ref="AR150">IF(INDEX(calc_types,1,AR$7)="INDEX",O150/O149-1,IF(INDEX(calc_types,1,AR$7)="CASH", O149/1200,O149/O150-1))</f>
        <v>-4.6691556559058656E-3</v>
      </c>
      <c r="AS150" s="22" cm="1">
        <f t="array" ref="AS150">IF(INDEX(calc_types,1,AS$7)="INDEX",P150/P149-1,IF(INDEX(calc_types,1,AS$7)="CASH", P149/1200,P149/P150-1))</f>
        <v>-3.382394155223567E-4</v>
      </c>
      <c r="AT150" s="22" cm="1">
        <f t="array" ref="AT150">IF(INDEX(calc_types,1,AT$7)="INDEX",Q150/Q149-1,IF(INDEX(calc_types,1,AT$7)="CASH", Q149/1200,Q149/Q150-1))</f>
        <v>-1.078571355199287E-3</v>
      </c>
      <c r="AU150" s="22" cm="1">
        <f t="array" ref="AU150">IF(INDEX(calc_types,1,AU$7)="INDEX",R150/R149-1,IF(INDEX(calc_types,1,AU$7)="CASH", R149/1200,R149/R150-1))</f>
        <v>-1.9634012744750295E-3</v>
      </c>
      <c r="AV150" s="22" cm="1">
        <f t="array" ref="AV150">IF(INDEX(calc_types,1,AV$7)="INDEX",S150/S149-1,IF(INDEX(calc_types,1,AV$7)="CASH", S149/1200,S149/S150-1))</f>
        <v>5.8133000461526585E-3</v>
      </c>
      <c r="AW150" s="22" cm="1">
        <f t="array" ref="AW150">IF(INDEX(calc_types,1,AW$7)="INDEX",T150/T149-1,IF(INDEX(calc_types,1,AW$7)="CASH", T149/1200,T149/T150-1))</f>
        <v>-3.1708298284752967E-2</v>
      </c>
      <c r="AX150" s="22" cm="1">
        <f t="array" ref="AX150">IF(INDEX(calc_types,1,AX$7)="INDEX",U150/U149-1,IF(INDEX(calc_types,1,AX$7)="CASH", U149/1200,U149/U150-1))</f>
        <v>-2.7557364078218516E-2</v>
      </c>
      <c r="AY150" s="22" cm="1">
        <f t="array" ref="AY150">IF(INDEX(calc_types,1,AY$7)="INDEX",V150/V149-1,IF(INDEX(calc_types,1,AY$7)="CASH", V149/1200,V149/V150-1))</f>
        <v>1.948340429819595E-2</v>
      </c>
      <c r="AZ150" s="22" cm="1">
        <f t="array" ref="AZ150">IF(INDEX(calc_types,1,AZ$7)="INDEX",W150/W149-1,IF(INDEX(calc_types,1,AZ$7)="CASH", W149/1200,W149/W150-1))</f>
        <v>8.8360833333333329E-4</v>
      </c>
      <c r="BA150" s="22" cm="1">
        <f t="array" ref="BA150">IF(INDEX(calc_types,1,BA$7)="INDEX",X150/X149-1,IF(INDEX(calc_types,1,BA$7)="CASH", X149/1200,X149/X150-1))</f>
        <v>-6.0808333333333331E-4</v>
      </c>
      <c r="BB150" s="22" cm="1">
        <f t="array" ref="BB150">IF(INDEX(calc_types,1,BB$7)="INDEX",Y150/Y149-1,IF(INDEX(calc_types,1,BB$7)="CASH", Y149/1200,Y149/Y150-1))</f>
        <v>7.6833333333333335E-5</v>
      </c>
      <c r="BC150" s="22" cm="1">
        <f t="array" ref="BC150">IF(INDEX(calc_types,1,BC$7)="INDEX",Z150/Z149-1,IF(INDEX(calc_types,1,BC$7)="CASH", Z149/1200,Z149/Z150-1))</f>
        <v>-3.5258333333333333E-4</v>
      </c>
      <c r="BD150" s="22" cm="1">
        <f t="array" ref="BD150">IF(INDEX(calc_types,1,BD$7)="INDEX",AA150/AA149-1,IF(INDEX(calc_types,1,BD$7)="CASH", AA149/1200,AA149/AA150-1))</f>
        <v>0</v>
      </c>
      <c r="BE150" s="22" cm="1">
        <f t="array" ref="BE150">IF(INDEX(calc_types,1,BE$7)="INDEX",AB150/AB149-1,IF(INDEX(calc_types,1,BE$7)="CASH", AB149/1200,AB149/AB150-1))</f>
        <v>1.6224862888482683E-2</v>
      </c>
      <c r="BF150" s="22" cm="1">
        <f t="array" ref="BF150">IF(INDEX(calc_types,1,BF$7)="INDEX",AC150/AC149-1,IF(INDEX(calc_types,1,BF$7)="CASH", AC149/1200,AC149/AC150-1))</f>
        <v>1.0550996483001063E-2</v>
      </c>
      <c r="BG150" s="22" cm="1">
        <f t="array" ref="BG150">IF(INDEX(calc_types,1,BG$7)="INDEX",AD150/AD149-1,IF(INDEX(calc_types,1,BG$7)="CASH", AD149/1200,AD149/AD150-1))</f>
        <v>-1.432511789305102E-2</v>
      </c>
      <c r="BH150" s="23">
        <f t="shared" si="68"/>
        <v>-7.8177224578552997E-4</v>
      </c>
      <c r="BI150" s="23">
        <f t="shared" si="69"/>
        <v>-2.5541143955425047E-3</v>
      </c>
      <c r="BJ150" s="23">
        <f t="shared" si="70"/>
        <v>-4.9229362410454711E-3</v>
      </c>
      <c r="BK150" s="23">
        <f t="shared" si="71"/>
        <v>-1.9515732853997428E-3</v>
      </c>
      <c r="BL150" s="23">
        <f t="shared" si="72"/>
        <v>-3.9293993109389084E-3</v>
      </c>
      <c r="BM150" s="23">
        <f t="shared" si="73"/>
        <v>-1.7656079164660957E-3</v>
      </c>
      <c r="BN150" s="23">
        <f t="shared" si="74"/>
        <v>-4.1842306103641921E-3</v>
      </c>
      <c r="BO150" s="23">
        <f t="shared" si="75"/>
        <v>-9.4690657256215598E-3</v>
      </c>
      <c r="BP150" s="23">
        <f t="shared" si="76"/>
        <v>-2.0531656721170816E-3</v>
      </c>
      <c r="BQ150" s="23">
        <f t="shared" si="77"/>
        <v>-5.9994379047735675E-3</v>
      </c>
      <c r="BR150" s="23">
        <f t="shared" si="78"/>
        <v>-1.0571200328613754E-2</v>
      </c>
      <c r="BS150" s="23">
        <f t="shared" si="79"/>
        <v>-4.7798540567036679E-3</v>
      </c>
      <c r="BT150" s="23">
        <f t="shared" si="80"/>
        <v>-7.960226835290839E-3</v>
      </c>
      <c r="BU150" s="23">
        <f t="shared" si="81"/>
        <v>-4.0015999224314223E-4</v>
      </c>
      <c r="BV150" s="23">
        <f t="shared" si="82"/>
        <v>-1.2176299733301023E-3</v>
      </c>
      <c r="BW150" s="23">
        <f t="shared" si="83"/>
        <v>-2.3027939303299498E-3</v>
      </c>
      <c r="BX150" s="23">
        <f t="shared" si="84"/>
        <v>-3.3686331258952276E-3</v>
      </c>
      <c r="BY150" s="23">
        <f t="shared" si="85"/>
        <v>-3.4922989884549865E-2</v>
      </c>
      <c r="BZ150" s="23">
        <f t="shared" si="86"/>
        <v>-3.0494289300515513E-2</v>
      </c>
      <c r="CA150" s="23">
        <f t="shared" si="87"/>
        <v>1.3065842586829503E-2</v>
      </c>
      <c r="CB150" s="23">
        <f t="shared" si="88"/>
        <v>-6.8052038194444352E-4</v>
      </c>
      <c r="CC150" s="23">
        <f t="shared" si="89"/>
        <v>-1.3726486111111107E-3</v>
      </c>
      <c r="CD150" s="23">
        <f t="shared" si="90"/>
        <v>-1.4646118055555556E-3</v>
      </c>
      <c r="CE150" s="23">
        <f t="shared" si="91"/>
        <v>-3.0303750000000004E-4</v>
      </c>
      <c r="CF150" s="23">
        <f t="shared" si="92"/>
        <v>0</v>
      </c>
      <c r="CG150" s="23">
        <f t="shared" si="93"/>
        <v>1.5975863018936293E-2</v>
      </c>
      <c r="CH150" s="23">
        <f t="shared" si="94"/>
        <v>1.1368622387618307E-2</v>
      </c>
      <c r="CI150" s="23">
        <f t="shared" si="95"/>
        <v>-1.3605902875577364E-2</v>
      </c>
    </row>
    <row r="151" spans="1:87" x14ac:dyDescent="0.2">
      <c r="A151" s="20">
        <v>142</v>
      </c>
      <c r="B151" s="21">
        <v>42947</v>
      </c>
      <c r="C151" s="20">
        <v>206.23099999999999</v>
      </c>
      <c r="D151" s="20">
        <v>1169.818</v>
      </c>
      <c r="E151" s="20">
        <v>1986.7940000000001</v>
      </c>
      <c r="F151" s="20">
        <v>1690.2260000000001</v>
      </c>
      <c r="G151" s="20">
        <v>2165.721</v>
      </c>
      <c r="H151" s="20">
        <v>142.571</v>
      </c>
      <c r="I151" s="20">
        <v>366.43900000000002</v>
      </c>
      <c r="J151" s="20">
        <v>501.78199999999998</v>
      </c>
      <c r="K151" s="20">
        <v>107.917</v>
      </c>
      <c r="L151" s="20">
        <v>667.48</v>
      </c>
      <c r="M151" s="20">
        <v>855.19600000000003</v>
      </c>
      <c r="N151" s="20">
        <v>284.41699999999997</v>
      </c>
      <c r="O151" s="20">
        <v>326.839</v>
      </c>
      <c r="P151" s="20">
        <v>103.428</v>
      </c>
      <c r="Q151" s="20">
        <v>194.476</v>
      </c>
      <c r="R151" s="20">
        <v>258.60700000000003</v>
      </c>
      <c r="S151" s="20">
        <v>4291.0600000000004</v>
      </c>
      <c r="T151" s="20">
        <v>3449.36</v>
      </c>
      <c r="U151" s="20">
        <v>7372</v>
      </c>
      <c r="V151" s="20">
        <v>19925.18</v>
      </c>
      <c r="W151" s="20">
        <v>1.23167</v>
      </c>
      <c r="X151" s="20">
        <v>-0.5544</v>
      </c>
      <c r="Y151" s="20">
        <v>0.13519999999999999</v>
      </c>
      <c r="Z151" s="20">
        <v>-0.2059</v>
      </c>
      <c r="AA151" s="20">
        <v>1</v>
      </c>
      <c r="AB151" s="20">
        <v>0.84450000000000003</v>
      </c>
      <c r="AC151" s="20">
        <v>0.75670000000000004</v>
      </c>
      <c r="AD151" s="20">
        <v>110.26</v>
      </c>
      <c r="AE151" s="21">
        <f t="shared" si="67"/>
        <v>42947</v>
      </c>
      <c r="AF151" s="22" cm="1">
        <f t="array" ref="AF151">IF(INDEX(calc_types,1,AF$7)="INDEX",C151/C150-1,IF(INDEX(calc_types,1,AF$7)="CASH", C150/1200,C150/C151-1))</f>
        <v>1.1699597067817979E-3</v>
      </c>
      <c r="AG151" s="22" cm="1">
        <f t="array" ref="AG151">IF(INDEX(calc_types,1,AG$7)="INDEX",D151/D150-1,IF(INDEX(calc_types,1,AG$7)="CASH", D150/1200,D150/D151-1))</f>
        <v>2.1296426380839062E-3</v>
      </c>
      <c r="AH151" s="22" cm="1">
        <f t="array" ref="AH151">IF(INDEX(calc_types,1,AH$7)="INDEX",E151/E150-1,IF(INDEX(calc_types,1,AH$7)="CASH", E150/1200,E150/E151-1))</f>
        <v>3.7162063171465309E-3</v>
      </c>
      <c r="AI151" s="22" cm="1">
        <f t="array" ref="AI151">IF(INDEX(calc_types,1,AI$7)="INDEX",F151/F150-1,IF(INDEX(calc_types,1,AI$7)="CASH", F150/1200,F150/F151-1))</f>
        <v>3.9737789984888305E-3</v>
      </c>
      <c r="AJ151" s="22" cm="1">
        <f t="array" ref="AJ151">IF(INDEX(calc_types,1,AJ$7)="INDEX",G151/G150-1,IF(INDEX(calc_types,1,AJ$7)="CASH", G150/1200,G150/G151-1))</f>
        <v>6.6425586702798523E-3</v>
      </c>
      <c r="AK151" s="22" cm="1">
        <f t="array" ref="AK151">IF(INDEX(calc_types,1,AK$7)="INDEX",H151/H150-1,IF(INDEX(calc_types,1,AK$7)="CASH", H150/1200,H150/H151-1))</f>
        <v>-4.9774961091397785E-4</v>
      </c>
      <c r="AL151" s="22" cm="1">
        <f t="array" ref="AL151">IF(INDEX(calc_types,1,AL$7)="INDEX",I151/I150-1,IF(INDEX(calc_types,1,AL$7)="CASH", I150/1200,I150/I151-1))</f>
        <v>1.2350165443035799E-3</v>
      </c>
      <c r="AM151" s="22" cm="1">
        <f t="array" ref="AM151">IF(INDEX(calc_types,1,AM$7)="INDEX",J151/J150-1,IF(INDEX(calc_types,1,AM$7)="CASH", J150/1200,J150/J151-1))</f>
        <v>2.2950944104762616E-3</v>
      </c>
      <c r="AN151" s="22" cm="1">
        <f t="array" ref="AN151">IF(INDEX(calc_types,1,AN$7)="INDEX",K151/K150-1,IF(INDEX(calc_types,1,AN$7)="CASH", K150/1200,K150/K151-1))</f>
        <v>5.3773908528742531E-4</v>
      </c>
      <c r="AO151" s="22" cm="1">
        <f t="array" ref="AO151">IF(INDEX(calc_types,1,AO$7)="INDEX",L151/L150-1,IF(INDEX(calc_types,1,AO$7)="CASH", L150/1200,L150/L151-1))</f>
        <v>1.8927709957234917E-3</v>
      </c>
      <c r="AP151" s="22" cm="1">
        <f t="array" ref="AP151">IF(INDEX(calc_types,1,AP$7)="INDEX",M151/M150-1,IF(INDEX(calc_types,1,AP$7)="CASH", M150/1200,M150/M151-1))</f>
        <v>3.645154854534205E-3</v>
      </c>
      <c r="AQ151" s="22" cm="1">
        <f t="array" ref="AQ151">IF(INDEX(calc_types,1,AQ$7)="INDEX",N151/N150-1,IF(INDEX(calc_types,1,AQ$7)="CASH", N150/1200,N150/N151-1))</f>
        <v>3.6275225926198917E-3</v>
      </c>
      <c r="AR151" s="22" cm="1">
        <f t="array" ref="AR151">IF(INDEX(calc_types,1,AR$7)="INDEX",O151/O150-1,IF(INDEX(calc_types,1,AR$7)="CASH", O150/1200,O150/O151-1))</f>
        <v>7.3725446683126084E-3</v>
      </c>
      <c r="AS151" s="22" cm="1">
        <f t="array" ref="AS151">IF(INDEX(calc_types,1,AS$7)="INDEX",P151/P150-1,IF(INDEX(calc_types,1,AS$7)="CASH", P150/1200,P150/P151-1))</f>
        <v>-1.35341544053591E-4</v>
      </c>
      <c r="AT151" s="22" cm="1">
        <f t="array" ref="AT151">IF(INDEX(calc_types,1,AT$7)="INDEX",Q151/Q150-1,IF(INDEX(calc_types,1,AT$7)="CASH", Q150/1200,Q150/Q151-1))</f>
        <v>-8.2265594471664372E-5</v>
      </c>
      <c r="AU151" s="22" cm="1">
        <f t="array" ref="AU151">IF(INDEX(calc_types,1,AU$7)="INDEX",R151/R150-1,IF(INDEX(calc_types,1,AU$7)="CASH", R150/1200,R150/R151-1))</f>
        <v>-4.9471466944939202E-4</v>
      </c>
      <c r="AV151" s="22" cm="1">
        <f t="array" ref="AV151">IF(INDEX(calc_types,1,AV$7)="INDEX",S151/S150-1,IF(INDEX(calc_types,1,AV$7)="CASH", S150/1200,S150/S151-1))</f>
        <v>2.0199234445210434E-2</v>
      </c>
      <c r="AW151" s="22" cm="1">
        <f t="array" ref="AW151">IF(INDEX(calc_types,1,AW$7)="INDEX",T151/T150-1,IF(INDEX(calc_types,1,AW$7)="CASH", T150/1200,T150/T151-1))</f>
        <v>2.173230908689483E-3</v>
      </c>
      <c r="AX151" s="22" cm="1">
        <f t="array" ref="AX151">IF(INDEX(calc_types,1,AX$7)="INDEX",U151/U150-1,IF(INDEX(calc_types,1,AX$7)="CASH", U150/1200,U150/U151-1))</f>
        <v>8.1064227811264988E-3</v>
      </c>
      <c r="AY151" s="22" cm="1">
        <f t="array" ref="AY151">IF(INDEX(calc_types,1,AY$7)="INDEX",V151/V150-1,IF(INDEX(calc_types,1,AY$7)="CASH", V150/1200,V150/V151-1))</f>
        <v>-5.4034681030656895E-3</v>
      </c>
      <c r="AZ151" s="22" cm="1">
        <f t="array" ref="AZ151">IF(INDEX(calc_types,1,AZ$7)="INDEX",W151/W150-1,IF(INDEX(calc_types,1,AZ$7)="CASH", W150/1200,W150/W151-1))</f>
        <v>1.0199083333333333E-3</v>
      </c>
      <c r="BA151" s="22" cm="1">
        <f t="array" ref="BA151">IF(INDEX(calc_types,1,BA$7)="INDEX",X151/X150-1,IF(INDEX(calc_types,1,BA$7)="CASH", X150/1200,X150/X151-1))</f>
        <v>-4.4899999999999996E-4</v>
      </c>
      <c r="BB151" s="22" cm="1">
        <f t="array" ref="BB151">IF(INDEX(calc_types,1,BB$7)="INDEX",Y151/Y150-1,IF(INDEX(calc_types,1,BB$7)="CASH", Y150/1200,Y150/Y151-1))</f>
        <v>1.4016666666666667E-4</v>
      </c>
      <c r="BC151" s="22" cm="1">
        <f t="array" ref="BC151">IF(INDEX(calc_types,1,BC$7)="INDEX",Z151/Z150-1,IF(INDEX(calc_types,1,BC$7)="CASH", Z150/1200,Z150/Z151-1))</f>
        <v>-1.7200000000000001E-4</v>
      </c>
      <c r="BD151" s="22" cm="1">
        <f t="array" ref="BD151">IF(INDEX(calc_types,1,BD$7)="INDEX",AA151/AA150-1,IF(INDEX(calc_types,1,BD$7)="CASH", AA150/1200,AA150/AA151-1))</f>
        <v>0</v>
      </c>
      <c r="BE151" s="22" cm="1">
        <f t="array" ref="BE151">IF(INDEX(calc_types,1,BE$7)="INDEX",AB151/AB150-1,IF(INDEX(calc_types,1,BE$7)="CASH", AB150/1200,AB150/AB151-1))</f>
        <v>3.6352871521610375E-2</v>
      </c>
      <c r="BF151" s="22" cm="1">
        <f t="array" ref="BF151">IF(INDEX(calc_types,1,BF$7)="INDEX",AC151/AC150-1,IF(INDEX(calc_types,1,BF$7)="CASH", AC150/1200,AC150/AC151-1))</f>
        <v>1.4536804546055215E-2</v>
      </c>
      <c r="BG151" s="22" cm="1">
        <f t="array" ref="BG151">IF(INDEX(calc_types,1,BG$7)="INDEX",AD151/AD150-1,IF(INDEX(calc_types,1,BG$7)="CASH", AD150/1200,AD150/AD151-1))</f>
        <v>1.931797569381466E-2</v>
      </c>
      <c r="BH151" s="23">
        <f t="shared" si="68"/>
        <v>-3.6484287883904645E-4</v>
      </c>
      <c r="BI151" s="23">
        <f t="shared" si="69"/>
        <v>3.7756955323257207E-4</v>
      </c>
      <c r="BJ151" s="23">
        <f t="shared" si="70"/>
        <v>1.3083512405065241E-3</v>
      </c>
      <c r="BK151" s="23">
        <f t="shared" si="71"/>
        <v>1.3237824852562205E-3</v>
      </c>
      <c r="BL151" s="23">
        <f t="shared" si="72"/>
        <v>3.2627240047277462E-3</v>
      </c>
      <c r="BM151" s="23">
        <f t="shared" si="73"/>
        <v>-1.2408626398543691E-3</v>
      </c>
      <c r="BN151" s="23">
        <f t="shared" si="74"/>
        <v>3.7044846668667921E-4</v>
      </c>
      <c r="BO151" s="23">
        <f t="shared" si="75"/>
        <v>9.7271661638454105E-4</v>
      </c>
      <c r="BP151" s="23">
        <f t="shared" si="76"/>
        <v>-8.2981606919360824E-4</v>
      </c>
      <c r="BQ151" s="23">
        <f t="shared" si="77"/>
        <v>2.0506938306593249E-4</v>
      </c>
      <c r="BR151" s="23">
        <f t="shared" si="78"/>
        <v>1.4829682065687329E-3</v>
      </c>
      <c r="BS151" s="23">
        <f t="shared" si="79"/>
        <v>8.4445677071321064E-4</v>
      </c>
      <c r="BT151" s="23">
        <f t="shared" si="80"/>
        <v>4.0814734889276349E-3</v>
      </c>
      <c r="BU151" s="23">
        <f t="shared" si="81"/>
        <v>-1.9726212077437653E-4</v>
      </c>
      <c r="BV151" s="23">
        <f t="shared" si="82"/>
        <v>-2.2132421260247966E-4</v>
      </c>
      <c r="BW151" s="23">
        <f t="shared" si="83"/>
        <v>-8.341073253043123E-4</v>
      </c>
      <c r="BX151" s="23">
        <f t="shared" si="84"/>
        <v>1.1017301273162548E-2</v>
      </c>
      <c r="BY151" s="23">
        <f t="shared" si="85"/>
        <v>-1.0414606911074136E-3</v>
      </c>
      <c r="BZ151" s="23">
        <f t="shared" si="86"/>
        <v>5.1694975588295004E-3</v>
      </c>
      <c r="CA151" s="23">
        <f t="shared" si="87"/>
        <v>-1.1821029814432137E-2</v>
      </c>
      <c r="CB151" s="23">
        <f t="shared" si="88"/>
        <v>-5.4422038194444351E-4</v>
      </c>
      <c r="CC151" s="23">
        <f t="shared" si="89"/>
        <v>-1.2135652777777771E-3</v>
      </c>
      <c r="CD151" s="23">
        <f t="shared" si="90"/>
        <v>-1.4012784722222222E-3</v>
      </c>
      <c r="CE151" s="23">
        <f t="shared" si="91"/>
        <v>-1.2245416666666672E-4</v>
      </c>
      <c r="CF151" s="23">
        <f t="shared" si="92"/>
        <v>0</v>
      </c>
      <c r="CG151" s="23">
        <f t="shared" si="93"/>
        <v>3.6103871652063982E-2</v>
      </c>
      <c r="CH151" s="23">
        <f t="shared" si="94"/>
        <v>1.535443045067246E-2</v>
      </c>
      <c r="CI151" s="23">
        <f t="shared" si="95"/>
        <v>2.0037190711288316E-2</v>
      </c>
    </row>
    <row r="152" spans="1:87" x14ac:dyDescent="0.2">
      <c r="A152" s="20">
        <v>143</v>
      </c>
      <c r="B152" s="21">
        <v>42978</v>
      </c>
      <c r="C152" s="20">
        <v>206.446</v>
      </c>
      <c r="D152" s="20">
        <v>1172.0340000000001</v>
      </c>
      <c r="E152" s="20">
        <v>1997.8309999999999</v>
      </c>
      <c r="F152" s="20">
        <v>1693.654</v>
      </c>
      <c r="G152" s="20">
        <v>2175.8490000000002</v>
      </c>
      <c r="H152" s="20">
        <v>142.51599999999999</v>
      </c>
      <c r="I152" s="20">
        <v>366.66800000000001</v>
      </c>
      <c r="J152" s="20">
        <v>504.24700000000001</v>
      </c>
      <c r="K152" s="20">
        <v>108.00700000000001</v>
      </c>
      <c r="L152" s="20">
        <v>669.04899999999998</v>
      </c>
      <c r="M152" s="20">
        <v>859.82</v>
      </c>
      <c r="N152" s="20">
        <v>284.86099999999999</v>
      </c>
      <c r="O152" s="20">
        <v>328.43799999999999</v>
      </c>
      <c r="P152" s="20">
        <v>103.43300000000001</v>
      </c>
      <c r="Q152" s="20">
        <v>194.672</v>
      </c>
      <c r="R152" s="20">
        <v>259.40800000000002</v>
      </c>
      <c r="S152" s="20">
        <v>4300.96</v>
      </c>
      <c r="T152" s="20">
        <v>3421.47</v>
      </c>
      <c r="U152" s="20">
        <v>7430.62</v>
      </c>
      <c r="V152" s="20">
        <v>19646.240000000002</v>
      </c>
      <c r="W152" s="20">
        <v>1.23167</v>
      </c>
      <c r="X152" s="20">
        <v>-0.61170000000000002</v>
      </c>
      <c r="Y152" s="20">
        <v>0.13239999999999999</v>
      </c>
      <c r="Z152" s="20">
        <v>-0.3735</v>
      </c>
      <c r="AA152" s="20">
        <v>1</v>
      </c>
      <c r="AB152" s="20">
        <v>0.8397</v>
      </c>
      <c r="AC152" s="20">
        <v>0.77359999999999995</v>
      </c>
      <c r="AD152" s="20">
        <v>109.98</v>
      </c>
      <c r="AE152" s="21">
        <f t="shared" si="67"/>
        <v>42978</v>
      </c>
      <c r="AF152" s="22" cm="1">
        <f t="array" ref="AF152">IF(INDEX(calc_types,1,AF$7)="INDEX",C152/C151-1,IF(INDEX(calc_types,1,AF$7)="CASH", C151/1200,C151/C152-1))</f>
        <v>1.0425202806561007E-3</v>
      </c>
      <c r="AG152" s="22" cm="1">
        <f t="array" ref="AG152">IF(INDEX(calc_types,1,AG$7)="INDEX",D152/D151-1,IF(INDEX(calc_types,1,AG$7)="CASH", D151/1200,D151/D152-1))</f>
        <v>1.8943117647360896E-3</v>
      </c>
      <c r="AH152" s="22" cm="1">
        <f t="array" ref="AH152">IF(INDEX(calc_types,1,AH$7)="INDEX",E152/E151-1,IF(INDEX(calc_types,1,AH$7)="CASH", E151/1200,E151/E152-1))</f>
        <v>5.55518085921336E-3</v>
      </c>
      <c r="AI152" s="22" cm="1">
        <f t="array" ref="AI152">IF(INDEX(calc_types,1,AI$7)="INDEX",F152/F151-1,IF(INDEX(calc_types,1,AI$7)="CASH", F151/1200,F151/F152-1))</f>
        <v>2.0281311493255405E-3</v>
      </c>
      <c r="AJ152" s="22" cm="1">
        <f t="array" ref="AJ152">IF(INDEX(calc_types,1,AJ$7)="INDEX",G152/G151-1,IF(INDEX(calc_types,1,AJ$7)="CASH", G151/1200,G151/G152-1))</f>
        <v>4.6765026520037001E-3</v>
      </c>
      <c r="AK152" s="22" cm="1">
        <f t="array" ref="AK152">IF(INDEX(calc_types,1,AK$7)="INDEX",H152/H151-1,IF(INDEX(calc_types,1,AK$7)="CASH", H151/1200,H151/H152-1))</f>
        <v>-3.8577270272355246E-4</v>
      </c>
      <c r="AL152" s="22" cm="1">
        <f t="array" ref="AL152">IF(INDEX(calc_types,1,AL$7)="INDEX",I152/I151-1,IF(INDEX(calc_types,1,AL$7)="CASH", I151/1200,I151/I152-1))</f>
        <v>6.249334814252272E-4</v>
      </c>
      <c r="AM152" s="22" cm="1">
        <f t="array" ref="AM152">IF(INDEX(calc_types,1,AM$7)="INDEX",J152/J151-1,IF(INDEX(calc_types,1,AM$7)="CASH", J151/1200,J151/J152-1))</f>
        <v>4.9124918789436034E-3</v>
      </c>
      <c r="AN152" s="22" cm="1">
        <f t="array" ref="AN152">IF(INDEX(calc_types,1,AN$7)="INDEX",K152/K151-1,IF(INDEX(calc_types,1,AN$7)="CASH", K151/1200,K151/K152-1))</f>
        <v>8.3397425799458524E-4</v>
      </c>
      <c r="AO152" s="22" cm="1">
        <f t="array" ref="AO152">IF(INDEX(calc_types,1,AO$7)="INDEX",L152/L151-1,IF(INDEX(calc_types,1,AO$7)="CASH", L151/1200,L151/L152-1))</f>
        <v>2.3506322286810377E-3</v>
      </c>
      <c r="AP152" s="22" cm="1">
        <f t="array" ref="AP152">IF(INDEX(calc_types,1,AP$7)="INDEX",M152/M151-1,IF(INDEX(calc_types,1,AP$7)="CASH", M151/1200,M151/M152-1))</f>
        <v>5.4069476470890443E-3</v>
      </c>
      <c r="AQ152" s="22" cm="1">
        <f t="array" ref="AQ152">IF(INDEX(calc_types,1,AQ$7)="INDEX",N152/N151-1,IF(INDEX(calc_types,1,AQ$7)="CASH", N151/1200,N151/N152-1))</f>
        <v>1.5610881206116201E-3</v>
      </c>
      <c r="AR152" s="22" cm="1">
        <f t="array" ref="AR152">IF(INDEX(calc_types,1,AR$7)="INDEX",O152/O151-1,IF(INDEX(calc_types,1,AR$7)="CASH", O151/1200,O151/O152-1))</f>
        <v>4.8923170123515991E-3</v>
      </c>
      <c r="AS152" s="22" cm="1">
        <f t="array" ref="AS152">IF(INDEX(calc_types,1,AS$7)="INDEX",P152/P151-1,IF(INDEX(calc_types,1,AS$7)="CASH", P151/1200,P151/P152-1))</f>
        <v>4.8342808523837988E-5</v>
      </c>
      <c r="AT152" s="22" cm="1">
        <f t="array" ref="AT152">IF(INDEX(calc_types,1,AT$7)="INDEX",Q152/Q151-1,IF(INDEX(calc_types,1,AT$7)="CASH", Q151/1200,Q151/Q152-1))</f>
        <v>1.0078364425429864E-3</v>
      </c>
      <c r="AU152" s="22" cm="1">
        <f t="array" ref="AU152">IF(INDEX(calc_types,1,AU$7)="INDEX",R152/R151-1,IF(INDEX(calc_types,1,AU$7)="CASH", R151/1200,R151/R152-1))</f>
        <v>3.0973639537985598E-3</v>
      </c>
      <c r="AV152" s="22" cm="1">
        <f t="array" ref="AV152">IF(INDEX(calc_types,1,AV$7)="INDEX",S152/S151-1,IF(INDEX(calc_types,1,AV$7)="CASH", S151/1200,S151/S152-1))</f>
        <v>2.3071222495141264E-3</v>
      </c>
      <c r="AW152" s="22" cm="1">
        <f t="array" ref="AW152">IF(INDEX(calc_types,1,AW$7)="INDEX",T152/T151-1,IF(INDEX(calc_types,1,AW$7)="CASH", T151/1200,T151/T152-1))</f>
        <v>-8.0855579005961742E-3</v>
      </c>
      <c r="AX152" s="22" cm="1">
        <f t="array" ref="AX152">IF(INDEX(calc_types,1,AX$7)="INDEX",U152/U151-1,IF(INDEX(calc_types,1,AX$7)="CASH", U151/1200,U151/U152-1))</f>
        <v>7.9517091698317888E-3</v>
      </c>
      <c r="AY152" s="22" cm="1">
        <f t="array" ref="AY152">IF(INDEX(calc_types,1,AY$7)="INDEX",V152/V151-1,IF(INDEX(calc_types,1,AY$7)="CASH", V151/1200,V151/V152-1))</f>
        <v>-1.3999371649340064E-2</v>
      </c>
      <c r="AZ152" s="22" cm="1">
        <f t="array" ref="AZ152">IF(INDEX(calc_types,1,AZ$7)="INDEX",W152/W151-1,IF(INDEX(calc_types,1,AZ$7)="CASH", W151/1200,W151/W152-1))</f>
        <v>1.0263916666666667E-3</v>
      </c>
      <c r="BA152" s="22" cm="1">
        <f t="array" ref="BA152">IF(INDEX(calc_types,1,BA$7)="INDEX",X152/X151-1,IF(INDEX(calc_types,1,BA$7)="CASH", X151/1200,X151/X152-1))</f>
        <v>-4.6200000000000001E-4</v>
      </c>
      <c r="BB152" s="22" cm="1">
        <f t="array" ref="BB152">IF(INDEX(calc_types,1,BB$7)="INDEX",Y152/Y151-1,IF(INDEX(calc_types,1,BB$7)="CASH", Y151/1200,Y151/Y152-1))</f>
        <v>1.1266666666666665E-4</v>
      </c>
      <c r="BC152" s="22" cm="1">
        <f t="array" ref="BC152">IF(INDEX(calc_types,1,BC$7)="INDEX",Z152/Z151-1,IF(INDEX(calc_types,1,BC$7)="CASH", Z151/1200,Z151/Z152-1))</f>
        <v>-1.7158333333333332E-4</v>
      </c>
      <c r="BD152" s="22" cm="1">
        <f t="array" ref="BD152">IF(INDEX(calc_types,1,BD$7)="INDEX",AA152/AA151-1,IF(INDEX(calc_types,1,BD$7)="CASH", AA151/1200,AA151/AA152-1))</f>
        <v>0</v>
      </c>
      <c r="BE152" s="22" cm="1">
        <f t="array" ref="BE152">IF(INDEX(calc_types,1,BE$7)="INDEX",AB152/AB151-1,IF(INDEX(calc_types,1,BE$7)="CASH", AB151/1200,AB151/AB152-1))</f>
        <v>5.7163272597355874E-3</v>
      </c>
      <c r="BF152" s="22" cm="1">
        <f t="array" ref="BF152">IF(INDEX(calc_types,1,BF$7)="INDEX",AC152/AC151-1,IF(INDEX(calc_types,1,BF$7)="CASH", AC151/1200,AC151/AC152-1))</f>
        <v>-2.1845915201654464E-2</v>
      </c>
      <c r="BG152" s="22" cm="1">
        <f t="array" ref="BG152">IF(INDEX(calc_types,1,BG$7)="INDEX",AD152/AD151-1,IF(INDEX(calc_types,1,BG$7)="CASH", AD151/1200,AD151/AD152-1))</f>
        <v>2.545917439534362E-3</v>
      </c>
      <c r="BH152" s="23">
        <f t="shared" si="68"/>
        <v>-4.922823049647437E-4</v>
      </c>
      <c r="BI152" s="23">
        <f t="shared" si="69"/>
        <v>1.4223867988475553E-4</v>
      </c>
      <c r="BJ152" s="23">
        <f t="shared" si="70"/>
        <v>3.1473257825733532E-3</v>
      </c>
      <c r="BK152" s="23">
        <f t="shared" si="71"/>
        <v>-6.218653639070695E-4</v>
      </c>
      <c r="BL152" s="23">
        <f t="shared" si="72"/>
        <v>1.2966679864515941E-3</v>
      </c>
      <c r="BM152" s="23">
        <f t="shared" si="73"/>
        <v>-1.1288857316639437E-3</v>
      </c>
      <c r="BN152" s="23">
        <f t="shared" si="74"/>
        <v>-2.3963459619167347E-4</v>
      </c>
      <c r="BO152" s="23">
        <f t="shared" si="75"/>
        <v>3.5901140848518826E-3</v>
      </c>
      <c r="BP152" s="23">
        <f t="shared" si="76"/>
        <v>-5.3358089648644831E-4</v>
      </c>
      <c r="BQ152" s="23">
        <f t="shared" si="77"/>
        <v>6.6293061602347848E-4</v>
      </c>
      <c r="BR152" s="23">
        <f t="shared" si="78"/>
        <v>3.2447609991235722E-3</v>
      </c>
      <c r="BS152" s="23">
        <f t="shared" si="79"/>
        <v>-1.221977701295061E-3</v>
      </c>
      <c r="BT152" s="23">
        <f t="shared" si="80"/>
        <v>1.6012458329666256E-3</v>
      </c>
      <c r="BU152" s="23">
        <f t="shared" si="81"/>
        <v>-1.3577768196947523E-5</v>
      </c>
      <c r="BV152" s="23">
        <f t="shared" si="82"/>
        <v>8.6877782441217117E-4</v>
      </c>
      <c r="BW152" s="23">
        <f t="shared" si="83"/>
        <v>2.7579712979436395E-3</v>
      </c>
      <c r="BX152" s="23">
        <f t="shared" si="84"/>
        <v>-6.8748109225337597E-3</v>
      </c>
      <c r="BY152" s="23">
        <f t="shared" si="85"/>
        <v>-1.1300249500393071E-2</v>
      </c>
      <c r="BZ152" s="23">
        <f t="shared" si="86"/>
        <v>5.0147839475347903E-3</v>
      </c>
      <c r="CA152" s="23">
        <f t="shared" si="87"/>
        <v>-2.0416933360706511E-2</v>
      </c>
      <c r="CB152" s="23">
        <f t="shared" si="88"/>
        <v>-5.3773704861111008E-4</v>
      </c>
      <c r="CC152" s="23">
        <f t="shared" si="89"/>
        <v>-1.2265652777777773E-3</v>
      </c>
      <c r="CD152" s="23">
        <f t="shared" si="90"/>
        <v>-1.4287784722222222E-3</v>
      </c>
      <c r="CE152" s="23">
        <f t="shared" si="91"/>
        <v>-1.2203750000000002E-4</v>
      </c>
      <c r="CF152" s="23">
        <f t="shared" si="92"/>
        <v>0</v>
      </c>
      <c r="CG152" s="23">
        <f t="shared" si="93"/>
        <v>5.4673273901891979E-3</v>
      </c>
      <c r="CH152" s="23">
        <f t="shared" si="94"/>
        <v>-2.102828929703722E-2</v>
      </c>
      <c r="CI152" s="23">
        <f t="shared" si="95"/>
        <v>3.2651324570080191E-3</v>
      </c>
    </row>
    <row r="153" spans="1:87" x14ac:dyDescent="0.2">
      <c r="A153" s="20">
        <v>144</v>
      </c>
      <c r="B153" s="21">
        <v>43008</v>
      </c>
      <c r="C153" s="20">
        <v>206.6</v>
      </c>
      <c r="D153" s="20">
        <v>1170.116</v>
      </c>
      <c r="E153" s="20">
        <v>1986.2860000000001</v>
      </c>
      <c r="F153" s="20">
        <v>1693.8510000000001</v>
      </c>
      <c r="G153" s="20">
        <v>2171.674</v>
      </c>
      <c r="H153" s="20">
        <v>142.43600000000001</v>
      </c>
      <c r="I153" s="20">
        <v>366.28399999999999</v>
      </c>
      <c r="J153" s="20">
        <v>502.94799999999998</v>
      </c>
      <c r="K153" s="20">
        <v>107.876</v>
      </c>
      <c r="L153" s="20">
        <v>665.05899999999997</v>
      </c>
      <c r="M153" s="20">
        <v>849.125</v>
      </c>
      <c r="N153" s="20">
        <v>284.05799999999999</v>
      </c>
      <c r="O153" s="20">
        <v>325.43099999999998</v>
      </c>
      <c r="P153" s="20">
        <v>103.419</v>
      </c>
      <c r="Q153" s="20">
        <v>194.523</v>
      </c>
      <c r="R153" s="20">
        <v>258.82</v>
      </c>
      <c r="S153" s="20">
        <v>4387.97</v>
      </c>
      <c r="T153" s="20">
        <v>3594.85</v>
      </c>
      <c r="U153" s="20">
        <v>7372.76</v>
      </c>
      <c r="V153" s="20">
        <v>20356.28</v>
      </c>
      <c r="W153" s="20">
        <v>1.2322200000000001</v>
      </c>
      <c r="X153" s="20">
        <v>-0.58040000000000003</v>
      </c>
      <c r="Y153" s="20">
        <v>0.16309999999999999</v>
      </c>
      <c r="Z153" s="20">
        <v>-0.27879999999999999</v>
      </c>
      <c r="AA153" s="20">
        <v>1</v>
      </c>
      <c r="AB153" s="20">
        <v>0.84640000000000004</v>
      </c>
      <c r="AC153" s="20">
        <v>0.74650000000000005</v>
      </c>
      <c r="AD153" s="20">
        <v>112.51</v>
      </c>
      <c r="AE153" s="21">
        <f t="shared" si="67"/>
        <v>43008</v>
      </c>
      <c r="AF153" s="22" cm="1">
        <f t="array" ref="AF153">IF(INDEX(calc_types,1,AF$7)="INDEX",C153/C152-1,IF(INDEX(calc_types,1,AF$7)="CASH", C152/1200,C152/C153-1))</f>
        <v>7.459577807271689E-4</v>
      </c>
      <c r="AG153" s="22" cm="1">
        <f t="array" ref="AG153">IF(INDEX(calc_types,1,AG$7)="INDEX",D153/D152-1,IF(INDEX(calc_types,1,AG$7)="CASH", D152/1200,D152/D153-1))</f>
        <v>-1.6364712969079154E-3</v>
      </c>
      <c r="AH153" s="22" cm="1">
        <f t="array" ref="AH153">IF(INDEX(calc_types,1,AH$7)="INDEX",E153/E152-1,IF(INDEX(calc_types,1,AH$7)="CASH", E152/1200,E152/E153-1))</f>
        <v>-5.7787670728904894E-3</v>
      </c>
      <c r="AI153" s="22" cm="1">
        <f t="array" ref="AI153">IF(INDEX(calc_types,1,AI$7)="INDEX",F153/F152-1,IF(INDEX(calc_types,1,AI$7)="CASH", F152/1200,F152/F153-1))</f>
        <v>1.1631655580179867E-4</v>
      </c>
      <c r="AJ153" s="22" cm="1">
        <f t="array" ref="AJ153">IF(INDEX(calc_types,1,AJ$7)="INDEX",G153/G152-1,IF(INDEX(calc_types,1,AJ$7)="CASH", G152/1200,G152/G153-1))</f>
        <v>-1.9187912396495532E-3</v>
      </c>
      <c r="AK153" s="22" cm="1">
        <f t="array" ref="AK153">IF(INDEX(calc_types,1,AK$7)="INDEX",H153/H152-1,IF(INDEX(calc_types,1,AK$7)="CASH", H152/1200,H152/H153-1))</f>
        <v>-5.6134048106870615E-4</v>
      </c>
      <c r="AL153" s="22" cm="1">
        <f t="array" ref="AL153">IF(INDEX(calc_types,1,AL$7)="INDEX",I153/I152-1,IF(INDEX(calc_types,1,AL$7)="CASH", I152/1200,I152/I153-1))</f>
        <v>-1.0472689190221818E-3</v>
      </c>
      <c r="AM153" s="22" cm="1">
        <f t="array" ref="AM153">IF(INDEX(calc_types,1,AM$7)="INDEX",J153/J152-1,IF(INDEX(calc_types,1,AM$7)="CASH", J152/1200,J152/J153-1))</f>
        <v>-2.5761184498866996E-3</v>
      </c>
      <c r="AN153" s="22" cm="1">
        <f t="array" ref="AN153">IF(INDEX(calc_types,1,AN$7)="INDEX",K153/K152-1,IF(INDEX(calc_types,1,AN$7)="CASH", K152/1200,K152/K153-1))</f>
        <v>-1.2128843500883724E-3</v>
      </c>
      <c r="AO153" s="22" cm="1">
        <f t="array" ref="AO153">IF(INDEX(calc_types,1,AO$7)="INDEX",L153/L152-1,IF(INDEX(calc_types,1,AO$7)="CASH", L152/1200,L152/L153-1))</f>
        <v>-5.9636887582225073E-3</v>
      </c>
      <c r="AP153" s="22" cm="1">
        <f t="array" ref="AP153">IF(INDEX(calc_types,1,AP$7)="INDEX",M153/M152-1,IF(INDEX(calc_types,1,AP$7)="CASH", M152/1200,M152/M153-1))</f>
        <v>-1.2438649949989555E-2</v>
      </c>
      <c r="AQ153" s="22" cm="1">
        <f t="array" ref="AQ153">IF(INDEX(calc_types,1,AQ$7)="INDEX",N153/N152-1,IF(INDEX(calc_types,1,AQ$7)="CASH", N152/1200,N152/N153-1))</f>
        <v>-2.818918700699613E-3</v>
      </c>
      <c r="AR153" s="22" cm="1">
        <f t="array" ref="AR153">IF(INDEX(calc_types,1,AR$7)="INDEX",O153/O152-1,IF(INDEX(calc_types,1,AR$7)="CASH", O152/1200,O152/O153-1))</f>
        <v>-9.1554570421206183E-3</v>
      </c>
      <c r="AS153" s="22" cm="1">
        <f t="array" ref="AS153">IF(INDEX(calc_types,1,AS$7)="INDEX",P153/P152-1,IF(INDEX(calc_types,1,AS$7)="CASH", P152/1200,P152/P153-1))</f>
        <v>-1.3535332050707005E-4</v>
      </c>
      <c r="AT153" s="22" cm="1">
        <f t="array" ref="AT153">IF(INDEX(calc_types,1,AT$7)="INDEX",Q153/Q152-1,IF(INDEX(calc_types,1,AT$7)="CASH", Q152/1200,Q152/Q153-1))</f>
        <v>-7.6538998931541258E-4</v>
      </c>
      <c r="AU153" s="22" cm="1">
        <f t="array" ref="AU153">IF(INDEX(calc_types,1,AU$7)="INDEX",R153/R152-1,IF(INDEX(calc_types,1,AU$7)="CASH", R152/1200,R152/R153-1))</f>
        <v>-2.2666995620799213E-3</v>
      </c>
      <c r="AV153" s="22" cm="1">
        <f t="array" ref="AV153">IF(INDEX(calc_types,1,AV$7)="INDEX",S153/S152-1,IF(INDEX(calc_types,1,AV$7)="CASH", S152/1200,S152/S153-1))</f>
        <v>2.0230367173840413E-2</v>
      </c>
      <c r="AW153" s="22" cm="1">
        <f t="array" ref="AW153">IF(INDEX(calc_types,1,AW$7)="INDEX",T153/T152-1,IF(INDEX(calc_types,1,AW$7)="CASH", T152/1200,T152/T153-1))</f>
        <v>5.0674125449002849E-2</v>
      </c>
      <c r="AX153" s="22" cm="1">
        <f t="array" ref="AX153">IF(INDEX(calc_types,1,AX$7)="INDEX",U153/U152-1,IF(INDEX(calc_types,1,AX$7)="CASH", U152/1200,U152/U153-1))</f>
        <v>-7.7866988219017497E-3</v>
      </c>
      <c r="AY153" s="22" cm="1">
        <f t="array" ref="AY153">IF(INDEX(calc_types,1,AY$7)="INDEX",V153/V152-1,IF(INDEX(calc_types,1,AY$7)="CASH", V152/1200,V152/V153-1))</f>
        <v>3.6141266725846721E-2</v>
      </c>
      <c r="AZ153" s="22" cm="1">
        <f t="array" ref="AZ153">IF(INDEX(calc_types,1,AZ$7)="INDEX",W153/W152-1,IF(INDEX(calc_types,1,AZ$7)="CASH", W152/1200,W152/W153-1))</f>
        <v>1.0263916666666667E-3</v>
      </c>
      <c r="BA153" s="22" cm="1">
        <f t="array" ref="BA153">IF(INDEX(calc_types,1,BA$7)="INDEX",X153/X152-1,IF(INDEX(calc_types,1,BA$7)="CASH", X152/1200,X152/X153-1))</f>
        <v>-5.0975E-4</v>
      </c>
      <c r="BB153" s="22" cm="1">
        <f t="array" ref="BB153">IF(INDEX(calc_types,1,BB$7)="INDEX",Y153/Y152-1,IF(INDEX(calc_types,1,BB$7)="CASH", Y152/1200,Y152/Y153-1))</f>
        <v>1.1033333333333332E-4</v>
      </c>
      <c r="BC153" s="22" cm="1">
        <f t="array" ref="BC153">IF(INDEX(calc_types,1,BC$7)="INDEX",Z153/Z152-1,IF(INDEX(calc_types,1,BC$7)="CASH", Z152/1200,Z152/Z153-1))</f>
        <v>-3.1125E-4</v>
      </c>
      <c r="BD153" s="22" cm="1">
        <f t="array" ref="BD153">IF(INDEX(calc_types,1,BD$7)="INDEX",AA153/AA152-1,IF(INDEX(calc_types,1,BD$7)="CASH", AA152/1200,AA152/AA153-1))</f>
        <v>0</v>
      </c>
      <c r="BE153" s="22" cm="1">
        <f t="array" ref="BE153">IF(INDEX(calc_types,1,BE$7)="INDEX",AB153/AB152-1,IF(INDEX(calc_types,1,BE$7)="CASH", AB152/1200,AB152/AB153-1))</f>
        <v>-7.9158790170132942E-3</v>
      </c>
      <c r="BF153" s="22" cm="1">
        <f t="array" ref="BF153">IF(INDEX(calc_types,1,BF$7)="INDEX",AC153/AC152-1,IF(INDEX(calc_types,1,BF$7)="CASH", AC152/1200,AC152/AC153-1))</f>
        <v>3.6302746148693776E-2</v>
      </c>
      <c r="BG153" s="22" cm="1">
        <f t="array" ref="BG153">IF(INDEX(calc_types,1,BG$7)="INDEX",AD153/AD152-1,IF(INDEX(calc_types,1,BG$7)="CASH", AD152/1200,AD152/AD153-1))</f>
        <v>-2.2486890054217445E-2</v>
      </c>
      <c r="BH153" s="23">
        <f t="shared" si="68"/>
        <v>-7.888448048936755E-4</v>
      </c>
      <c r="BI153" s="23">
        <f t="shared" si="69"/>
        <v>-3.3885443817592495E-3</v>
      </c>
      <c r="BJ153" s="23">
        <f t="shared" si="70"/>
        <v>-8.1866221495304967E-3</v>
      </c>
      <c r="BK153" s="23">
        <f t="shared" si="71"/>
        <v>-2.5336799574308113E-3</v>
      </c>
      <c r="BL153" s="23">
        <f t="shared" si="72"/>
        <v>-5.2986259052016597E-3</v>
      </c>
      <c r="BM153" s="23">
        <f t="shared" si="73"/>
        <v>-1.3044535100090974E-3</v>
      </c>
      <c r="BN153" s="23">
        <f t="shared" si="74"/>
        <v>-1.9118369966390826E-3</v>
      </c>
      <c r="BO153" s="23">
        <f t="shared" si="75"/>
        <v>-3.8984962439784204E-3</v>
      </c>
      <c r="BP153" s="23">
        <f t="shared" si="76"/>
        <v>-2.5804395045694057E-3</v>
      </c>
      <c r="BQ153" s="23">
        <f t="shared" si="77"/>
        <v>-7.6513903708800663E-3</v>
      </c>
      <c r="BR153" s="23">
        <f t="shared" si="78"/>
        <v>-1.4600836597955028E-2</v>
      </c>
      <c r="BS153" s="23">
        <f t="shared" si="79"/>
        <v>-5.6019845226062941E-3</v>
      </c>
      <c r="BT153" s="23">
        <f t="shared" si="80"/>
        <v>-1.2446528221505592E-2</v>
      </c>
      <c r="BU153" s="23">
        <f t="shared" si="81"/>
        <v>-1.9727389722785558E-4</v>
      </c>
      <c r="BV153" s="23">
        <f t="shared" si="82"/>
        <v>-9.0444860744622784E-4</v>
      </c>
      <c r="BW153" s="23">
        <f t="shared" si="83"/>
        <v>-2.6060922179348416E-3</v>
      </c>
      <c r="BX153" s="23">
        <f t="shared" si="84"/>
        <v>1.1048434001792527E-2</v>
      </c>
      <c r="BY153" s="23">
        <f t="shared" si="85"/>
        <v>4.7459433849205951E-2</v>
      </c>
      <c r="BZ153" s="23">
        <f t="shared" si="86"/>
        <v>-1.0723624044198748E-2</v>
      </c>
      <c r="CA153" s="23">
        <f t="shared" si="87"/>
        <v>2.9723705014480274E-2</v>
      </c>
      <c r="CB153" s="23">
        <f t="shared" si="88"/>
        <v>-5.3773704861111008E-4</v>
      </c>
      <c r="CC153" s="23">
        <f t="shared" si="89"/>
        <v>-1.2743152777777772E-3</v>
      </c>
      <c r="CD153" s="23">
        <f t="shared" si="90"/>
        <v>-1.4311118055555555E-3</v>
      </c>
      <c r="CE153" s="23">
        <f t="shared" si="91"/>
        <v>-2.6170416666666671E-4</v>
      </c>
      <c r="CF153" s="23">
        <f t="shared" si="92"/>
        <v>0</v>
      </c>
      <c r="CG153" s="23">
        <f t="shared" si="93"/>
        <v>-8.1648788865596837E-3</v>
      </c>
      <c r="CH153" s="23">
        <f t="shared" si="94"/>
        <v>3.7120372053311021E-2</v>
      </c>
      <c r="CI153" s="23">
        <f t="shared" si="95"/>
        <v>-2.1767675036743789E-2</v>
      </c>
    </row>
    <row r="154" spans="1:87" x14ac:dyDescent="0.2">
      <c r="A154" s="20">
        <v>145</v>
      </c>
      <c r="B154" s="21">
        <v>43039</v>
      </c>
      <c r="C154" s="20">
        <v>206.762</v>
      </c>
      <c r="D154" s="20">
        <v>1169.405</v>
      </c>
      <c r="E154" s="20">
        <v>1983.491</v>
      </c>
      <c r="F154" s="20">
        <v>1695.3389999999999</v>
      </c>
      <c r="G154" s="20">
        <v>2174.6460000000002</v>
      </c>
      <c r="H154" s="20">
        <v>142.35599999999999</v>
      </c>
      <c r="I154" s="20">
        <v>366.42</v>
      </c>
      <c r="J154" s="20">
        <v>504.15899999999999</v>
      </c>
      <c r="K154" s="20">
        <v>107.889</v>
      </c>
      <c r="L154" s="20">
        <v>665.255</v>
      </c>
      <c r="M154" s="20">
        <v>849.63599999999997</v>
      </c>
      <c r="N154" s="20">
        <v>284.726</v>
      </c>
      <c r="O154" s="20">
        <v>326.74400000000003</v>
      </c>
      <c r="P154" s="20">
        <v>103.417</v>
      </c>
      <c r="Q154" s="20">
        <v>194.61500000000001</v>
      </c>
      <c r="R154" s="20">
        <v>258.97300000000001</v>
      </c>
      <c r="S154" s="20">
        <v>4488.8500000000004</v>
      </c>
      <c r="T154" s="20">
        <v>3673.95</v>
      </c>
      <c r="U154" s="20">
        <v>7493.08</v>
      </c>
      <c r="V154" s="20">
        <v>22011.61</v>
      </c>
      <c r="W154" s="20">
        <v>1.24333</v>
      </c>
      <c r="X154" s="20">
        <v>-0.48549999999999999</v>
      </c>
      <c r="Y154" s="20">
        <v>0.40329999999999999</v>
      </c>
      <c r="Z154" s="20">
        <v>-9.1399999999999995E-2</v>
      </c>
      <c r="AA154" s="20">
        <v>1</v>
      </c>
      <c r="AB154" s="20">
        <v>0.85870000000000002</v>
      </c>
      <c r="AC154" s="20">
        <v>0.75280000000000002</v>
      </c>
      <c r="AD154" s="20">
        <v>113.64</v>
      </c>
      <c r="AE154" s="21">
        <f t="shared" si="67"/>
        <v>43039</v>
      </c>
      <c r="AF154" s="22" cm="1">
        <f t="array" ref="AF154">IF(INDEX(calc_types,1,AF$7)="INDEX",C154/C153-1,IF(INDEX(calc_types,1,AF$7)="CASH", C153/1200,C153/C154-1))</f>
        <v>7.8412391093896083E-4</v>
      </c>
      <c r="AG154" s="22" cm="1">
        <f t="array" ref="AG154">IF(INDEX(calc_types,1,AG$7)="INDEX",D154/D153-1,IF(INDEX(calc_types,1,AG$7)="CASH", D153/1200,D153/D154-1))</f>
        <v>-6.0763206382963286E-4</v>
      </c>
      <c r="AH154" s="22" cm="1">
        <f t="array" ref="AH154">IF(INDEX(calc_types,1,AH$7)="INDEX",E154/E153-1,IF(INDEX(calc_types,1,AH$7)="CASH", E153/1200,E153/E154-1))</f>
        <v>-1.4071488194550286E-3</v>
      </c>
      <c r="AI154" s="22" cm="1">
        <f t="array" ref="AI154">IF(INDEX(calc_types,1,AI$7)="INDEX",F154/F153-1,IF(INDEX(calc_types,1,AI$7)="CASH", F153/1200,F153/F154-1))</f>
        <v>8.7847160110299249E-4</v>
      </c>
      <c r="AJ154" s="22" cm="1">
        <f t="array" ref="AJ154">IF(INDEX(calc_types,1,AJ$7)="INDEX",G154/G153-1,IF(INDEX(calc_types,1,AJ$7)="CASH", G153/1200,G153/G154-1))</f>
        <v>1.3685295306755663E-3</v>
      </c>
      <c r="AK154" s="22" cm="1">
        <f t="array" ref="AK154">IF(INDEX(calc_types,1,AK$7)="INDEX",H154/H153-1,IF(INDEX(calc_types,1,AK$7)="CASH", H153/1200,H153/H154-1))</f>
        <v>-5.6165576118405447E-4</v>
      </c>
      <c r="AL154" s="22" cm="1">
        <f t="array" ref="AL154">IF(INDEX(calc_types,1,AL$7)="INDEX",I154/I153-1,IF(INDEX(calc_types,1,AL$7)="CASH", I153/1200,I153/I154-1))</f>
        <v>3.7129658953172218E-4</v>
      </c>
      <c r="AM154" s="22" cm="1">
        <f t="array" ref="AM154">IF(INDEX(calc_types,1,AM$7)="INDEX",J154/J153-1,IF(INDEX(calc_types,1,AM$7)="CASH", J153/1200,J153/J154-1))</f>
        <v>2.4078035900332306E-3</v>
      </c>
      <c r="AN154" s="22" cm="1">
        <f t="array" ref="AN154">IF(INDEX(calc_types,1,AN$7)="INDEX",K154/K153-1,IF(INDEX(calc_types,1,AN$7)="CASH", K153/1200,K153/K154-1))</f>
        <v>1.2050873224800362E-4</v>
      </c>
      <c r="AO154" s="22" cm="1">
        <f t="array" ref="AO154">IF(INDEX(calc_types,1,AO$7)="INDEX",L154/L153-1,IF(INDEX(calc_types,1,AO$7)="CASH", L153/1200,L153/L154-1))</f>
        <v>2.9471069484054979E-4</v>
      </c>
      <c r="AP154" s="22" cm="1">
        <f t="array" ref="AP154">IF(INDEX(calc_types,1,AP$7)="INDEX",M154/M153-1,IF(INDEX(calc_types,1,AP$7)="CASH", M153/1200,M153/M154-1))</f>
        <v>6.0179596643594735E-4</v>
      </c>
      <c r="AQ154" s="22" cm="1">
        <f t="array" ref="AQ154">IF(INDEX(calc_types,1,AQ$7)="INDEX",N154/N153-1,IF(INDEX(calc_types,1,AQ$7)="CASH", N153/1200,N153/N154-1))</f>
        <v>2.3516324130987698E-3</v>
      </c>
      <c r="AR154" s="22" cm="1">
        <f t="array" ref="AR154">IF(INDEX(calc_types,1,AR$7)="INDEX",O154/O153-1,IF(INDEX(calc_types,1,AR$7)="CASH", O153/1200,O153/O154-1))</f>
        <v>4.034649434135229E-3</v>
      </c>
      <c r="AS154" s="22" cm="1">
        <f t="array" ref="AS154">IF(INDEX(calc_types,1,AS$7)="INDEX",P154/P153-1,IF(INDEX(calc_types,1,AS$7)="CASH", P153/1200,P153/P154-1))</f>
        <v>-1.9338806215407622E-5</v>
      </c>
      <c r="AT154" s="22" cm="1">
        <f t="array" ref="AT154">IF(INDEX(calc_types,1,AT$7)="INDEX",Q154/Q153-1,IF(INDEX(calc_types,1,AT$7)="CASH", Q153/1200,Q153/Q154-1))</f>
        <v>4.7295178462203324E-4</v>
      </c>
      <c r="AU154" s="22" cm="1">
        <f t="array" ref="AU154">IF(INDEX(calc_types,1,AU$7)="INDEX",R154/R153-1,IF(INDEX(calc_types,1,AU$7)="CASH", R153/1200,R153/R154-1))</f>
        <v>5.9114442469687667E-4</v>
      </c>
      <c r="AV154" s="22" cm="1">
        <f t="array" ref="AV154">IF(INDEX(calc_types,1,AV$7)="INDEX",S154/S153-1,IF(INDEX(calc_types,1,AV$7)="CASH", S153/1200,S153/S154-1))</f>
        <v>2.2990129832245909E-2</v>
      </c>
      <c r="AW154" s="22" cm="1">
        <f t="array" ref="AW154">IF(INDEX(calc_types,1,AW$7)="INDEX",T154/T153-1,IF(INDEX(calc_types,1,AW$7)="CASH", T153/1200,T153/T154-1))</f>
        <v>2.2003699737124016E-2</v>
      </c>
      <c r="AX154" s="22" cm="1">
        <f t="array" ref="AX154">IF(INDEX(calc_types,1,AX$7)="INDEX",U154/U153-1,IF(INDEX(calc_types,1,AX$7)="CASH", U153/1200,U153/U154-1))</f>
        <v>1.6319532983577245E-2</v>
      </c>
      <c r="AY154" s="22" cm="1">
        <f t="array" ref="AY154">IF(INDEX(calc_types,1,AY$7)="INDEX",V154/V153-1,IF(INDEX(calc_types,1,AY$7)="CASH", V153/1200,V153/V154-1))</f>
        <v>8.1317902878129011E-2</v>
      </c>
      <c r="AZ154" s="22" cm="1">
        <f t="array" ref="AZ154">IF(INDEX(calc_types,1,AZ$7)="INDEX",W154/W153-1,IF(INDEX(calc_types,1,AZ$7)="CASH", W153/1200,W153/W154-1))</f>
        <v>1.0268500000000002E-3</v>
      </c>
      <c r="BA154" s="22" cm="1">
        <f t="array" ref="BA154">IF(INDEX(calc_types,1,BA$7)="INDEX",X154/X153-1,IF(INDEX(calc_types,1,BA$7)="CASH", X153/1200,X153/X154-1))</f>
        <v>-4.836666666666667E-4</v>
      </c>
      <c r="BB154" s="22" cm="1">
        <f t="array" ref="BB154">IF(INDEX(calc_types,1,BB$7)="INDEX",Y154/Y153-1,IF(INDEX(calc_types,1,BB$7)="CASH", Y153/1200,Y153/Y154-1))</f>
        <v>1.3591666666666667E-4</v>
      </c>
      <c r="BC154" s="22" cm="1">
        <f t="array" ref="BC154">IF(INDEX(calc_types,1,BC$7)="INDEX",Z154/Z153-1,IF(INDEX(calc_types,1,BC$7)="CASH", Z153/1200,Z153/Z154-1))</f>
        <v>-2.3233333333333333E-4</v>
      </c>
      <c r="BD154" s="22" cm="1">
        <f t="array" ref="BD154">IF(INDEX(calc_types,1,BD$7)="INDEX",AA154/AA153-1,IF(INDEX(calc_types,1,BD$7)="CASH", AA153/1200,AA153/AA154-1))</f>
        <v>0</v>
      </c>
      <c r="BE154" s="22" cm="1">
        <f t="array" ref="BE154">IF(INDEX(calc_types,1,BE$7)="INDEX",AB154/AB153-1,IF(INDEX(calc_types,1,BE$7)="CASH", AB153/1200,AB153/AB154-1))</f>
        <v>-1.4323978106439927E-2</v>
      </c>
      <c r="BF154" s="22" cm="1">
        <f t="array" ref="BF154">IF(INDEX(calc_types,1,BF$7)="INDEX",AC154/AC153-1,IF(INDEX(calc_types,1,BF$7)="CASH", AC153/1200,AC153/AC154-1))</f>
        <v>-8.3687566418703119E-3</v>
      </c>
      <c r="BG154" s="22" cm="1">
        <f t="array" ref="BG154">IF(INDEX(calc_types,1,BG$7)="INDEX",AD154/AD153-1,IF(INDEX(calc_types,1,BG$7)="CASH", AD153/1200,AD153/AD154-1))</f>
        <v>-9.9436818021823026E-3</v>
      </c>
      <c r="BH154" s="23">
        <f t="shared" si="68"/>
        <v>-7.5067867468188356E-4</v>
      </c>
      <c r="BI154" s="23">
        <f t="shared" si="69"/>
        <v>-2.359705148680967E-3</v>
      </c>
      <c r="BJ154" s="23">
        <f t="shared" si="70"/>
        <v>-3.8150038960950354E-3</v>
      </c>
      <c r="BK154" s="23">
        <f t="shared" si="71"/>
        <v>-1.7715249121296175E-3</v>
      </c>
      <c r="BL154" s="23">
        <f t="shared" si="72"/>
        <v>-2.0113051348765397E-3</v>
      </c>
      <c r="BM154" s="23">
        <f t="shared" si="73"/>
        <v>-1.3047687901244457E-3</v>
      </c>
      <c r="BN154" s="23">
        <f t="shared" si="74"/>
        <v>-4.9327148808517849E-4</v>
      </c>
      <c r="BO154" s="23">
        <f t="shared" si="75"/>
        <v>1.0854257959415101E-3</v>
      </c>
      <c r="BP154" s="23">
        <f t="shared" si="76"/>
        <v>-1.2470464222330299E-3</v>
      </c>
      <c r="BQ154" s="23">
        <f t="shared" si="77"/>
        <v>-1.3929909178170094E-3</v>
      </c>
      <c r="BR154" s="23">
        <f t="shared" si="78"/>
        <v>-1.5603906815295247E-3</v>
      </c>
      <c r="BS154" s="23">
        <f t="shared" si="79"/>
        <v>-4.314334088079113E-4</v>
      </c>
      <c r="BT154" s="23">
        <f t="shared" si="80"/>
        <v>7.4357825475025556E-4</v>
      </c>
      <c r="BU154" s="23">
        <f t="shared" si="81"/>
        <v>-8.1259382936193134E-5</v>
      </c>
      <c r="BV154" s="23">
        <f t="shared" si="82"/>
        <v>3.3389316649121798E-4</v>
      </c>
      <c r="BW154" s="23">
        <f t="shared" si="83"/>
        <v>2.5175176884195634E-4</v>
      </c>
      <c r="BX154" s="23">
        <f t="shared" si="84"/>
        <v>1.3808196660198023E-2</v>
      </c>
      <c r="BY154" s="23">
        <f t="shared" si="85"/>
        <v>1.8789008137327118E-2</v>
      </c>
      <c r="BZ154" s="23">
        <f t="shared" si="86"/>
        <v>1.3382607761280247E-2</v>
      </c>
      <c r="CA154" s="23">
        <f t="shared" si="87"/>
        <v>7.4900341166762571E-2</v>
      </c>
      <c r="CB154" s="23">
        <f t="shared" si="88"/>
        <v>-5.3727871527777665E-4</v>
      </c>
      <c r="CC154" s="23">
        <f t="shared" si="89"/>
        <v>-1.2482319444444439E-3</v>
      </c>
      <c r="CD154" s="23">
        <f t="shared" si="90"/>
        <v>-1.4055284722222223E-3</v>
      </c>
      <c r="CE154" s="23">
        <f t="shared" si="91"/>
        <v>-1.8278750000000002E-4</v>
      </c>
      <c r="CF154" s="23">
        <f t="shared" si="92"/>
        <v>0</v>
      </c>
      <c r="CG154" s="23">
        <f t="shared" si="93"/>
        <v>-1.4572977975986317E-2</v>
      </c>
      <c r="CH154" s="23">
        <f t="shared" si="94"/>
        <v>-7.5511307372530673E-3</v>
      </c>
      <c r="CI154" s="23">
        <f t="shared" si="95"/>
        <v>-9.2244667847086459E-3</v>
      </c>
    </row>
    <row r="155" spans="1:87" x14ac:dyDescent="0.2">
      <c r="A155" s="20">
        <v>146</v>
      </c>
      <c r="B155" s="21">
        <v>43069</v>
      </c>
      <c r="C155" s="20">
        <v>206.858</v>
      </c>
      <c r="D155" s="20">
        <v>1167.049</v>
      </c>
      <c r="E155" s="20">
        <v>1975.569</v>
      </c>
      <c r="F155" s="20">
        <v>1691.684</v>
      </c>
      <c r="G155" s="20">
        <v>2166.4870000000001</v>
      </c>
      <c r="H155" s="20">
        <v>142.25</v>
      </c>
      <c r="I155" s="20">
        <v>365.87400000000002</v>
      </c>
      <c r="J155" s="20">
        <v>502.959</v>
      </c>
      <c r="K155" s="20">
        <v>107.90900000000001</v>
      </c>
      <c r="L155" s="20">
        <v>665.05</v>
      </c>
      <c r="M155" s="20">
        <v>849.11300000000006</v>
      </c>
      <c r="N155" s="20">
        <v>284.87599999999998</v>
      </c>
      <c r="O155" s="20">
        <v>326.90800000000002</v>
      </c>
      <c r="P155" s="20">
        <v>103.405</v>
      </c>
      <c r="Q155" s="20">
        <v>194.56299999999999</v>
      </c>
      <c r="R155" s="20">
        <v>259.13200000000001</v>
      </c>
      <c r="S155" s="20">
        <v>4623.04</v>
      </c>
      <c r="T155" s="20">
        <v>3569.93</v>
      </c>
      <c r="U155" s="20">
        <v>7326.67</v>
      </c>
      <c r="V155" s="20">
        <v>22724.959999999999</v>
      </c>
      <c r="W155" s="20">
        <v>1.37188</v>
      </c>
      <c r="X155" s="20">
        <v>-1.1326000000000001</v>
      </c>
      <c r="Y155" s="20">
        <v>0.27200000000000002</v>
      </c>
      <c r="Z155" s="20">
        <v>-0.71430000000000005</v>
      </c>
      <c r="AA155" s="20">
        <v>1</v>
      </c>
      <c r="AB155" s="20">
        <v>0.84009999999999996</v>
      </c>
      <c r="AC155" s="20">
        <v>0.73929999999999996</v>
      </c>
      <c r="AD155" s="20">
        <v>112.54</v>
      </c>
      <c r="AE155" s="21">
        <f t="shared" si="67"/>
        <v>43069</v>
      </c>
      <c r="AF155" s="22" cm="1">
        <f t="array" ref="AF155">IF(INDEX(calc_types,1,AF$7)="INDEX",C155/C154-1,IF(INDEX(calc_types,1,AF$7)="CASH", C154/1200,C154/C155-1))</f>
        <v>4.643019510355284E-4</v>
      </c>
      <c r="AG155" s="22" cm="1">
        <f t="array" ref="AG155">IF(INDEX(calc_types,1,AG$7)="INDEX",D155/D154-1,IF(INDEX(calc_types,1,AG$7)="CASH", D154/1200,D154/D155-1))</f>
        <v>-2.0146997832231062E-3</v>
      </c>
      <c r="AH155" s="22" cm="1">
        <f t="array" ref="AH155">IF(INDEX(calc_types,1,AH$7)="INDEX",E155/E154-1,IF(INDEX(calc_types,1,AH$7)="CASH", E154/1200,E154/E155-1))</f>
        <v>-3.9939682105943897E-3</v>
      </c>
      <c r="AI155" s="22" cm="1">
        <f t="array" ref="AI155">IF(INDEX(calc_types,1,AI$7)="INDEX",F155/F154-1,IF(INDEX(calc_types,1,AI$7)="CASH", F154/1200,F154/F155-1))</f>
        <v>-2.1559110006906801E-3</v>
      </c>
      <c r="AJ155" s="22" cm="1">
        <f t="array" ref="AJ155">IF(INDEX(calc_types,1,AJ$7)="INDEX",G155/G154-1,IF(INDEX(calc_types,1,AJ$7)="CASH", G154/1200,G154/G155-1))</f>
        <v>-3.7518750178190396E-3</v>
      </c>
      <c r="AK155" s="22" cm="1">
        <f t="array" ref="AK155">IF(INDEX(calc_types,1,AK$7)="INDEX",H155/H154-1,IF(INDEX(calc_types,1,AK$7)="CASH", H154/1200,H154/H155-1))</f>
        <v>-7.4461209924414629E-4</v>
      </c>
      <c r="AL155" s="22" cm="1">
        <f t="array" ref="AL155">IF(INDEX(calc_types,1,AL$7)="INDEX",I155/I154-1,IF(INDEX(calc_types,1,AL$7)="CASH", I154/1200,I154/I155-1))</f>
        <v>-1.4900933355166401E-3</v>
      </c>
      <c r="AM155" s="22" cm="1">
        <f t="array" ref="AM155">IF(INDEX(calc_types,1,AM$7)="INDEX",J155/J154-1,IF(INDEX(calc_types,1,AM$7)="CASH", J154/1200,J154/J155-1))</f>
        <v>-2.3802014840555996E-3</v>
      </c>
      <c r="AN155" s="22" cm="1">
        <f t="array" ref="AN155">IF(INDEX(calc_types,1,AN$7)="INDEX",K155/K154-1,IF(INDEX(calc_types,1,AN$7)="CASH", K154/1200,K154/K155-1))</f>
        <v>1.8537571022081423E-4</v>
      </c>
      <c r="AO155" s="22" cm="1">
        <f t="array" ref="AO155">IF(INDEX(calc_types,1,AO$7)="INDEX",L155/L154-1,IF(INDEX(calc_types,1,AO$7)="CASH", L154/1200,L154/L155-1))</f>
        <v>-3.0815251294624701E-4</v>
      </c>
      <c r="AP155" s="22" cm="1">
        <f t="array" ref="AP155">IF(INDEX(calc_types,1,AP$7)="INDEX",M155/M154-1,IF(INDEX(calc_types,1,AP$7)="CASH", M154/1200,M154/M155-1))</f>
        <v>-6.1555772118870866E-4</v>
      </c>
      <c r="AQ155" s="22" cm="1">
        <f t="array" ref="AQ155">IF(INDEX(calc_types,1,AQ$7)="INDEX",N155/N154-1,IF(INDEX(calc_types,1,AQ$7)="CASH", N154/1200,N154/N155-1))</f>
        <v>5.2682227826039707E-4</v>
      </c>
      <c r="AR155" s="22" cm="1">
        <f t="array" ref="AR155">IF(INDEX(calc_types,1,AR$7)="INDEX",O155/O154-1,IF(INDEX(calc_types,1,AR$7)="CASH", O154/1200,O154/O155-1))</f>
        <v>5.0192199397680604E-4</v>
      </c>
      <c r="AS155" s="22" cm="1">
        <f t="array" ref="AS155">IF(INDEX(calc_types,1,AS$7)="INDEX",P155/P154-1,IF(INDEX(calc_types,1,AS$7)="CASH", P154/1200,P154/P155-1))</f>
        <v>-1.1603508127289164E-4</v>
      </c>
      <c r="AT155" s="22" cm="1">
        <f t="array" ref="AT155">IF(INDEX(calc_types,1,AT$7)="INDEX",Q155/Q154-1,IF(INDEX(calc_types,1,AT$7)="CASH", Q154/1200,Q154/Q155-1))</f>
        <v>-2.6719420394116788E-4</v>
      </c>
      <c r="AU155" s="22" cm="1">
        <f t="array" ref="AU155">IF(INDEX(calc_types,1,AU$7)="INDEX",R155/R154-1,IF(INDEX(calc_types,1,AU$7)="CASH", R154/1200,R154/R155-1))</f>
        <v>6.1396361782883879E-4</v>
      </c>
      <c r="AV155" s="22" cm="1">
        <f t="array" ref="AV155">IF(INDEX(calc_types,1,AV$7)="INDEX",S155/S154-1,IF(INDEX(calc_types,1,AV$7)="CASH", S154/1200,S154/S155-1))</f>
        <v>2.9894070864475264E-2</v>
      </c>
      <c r="AW155" s="22" cm="1">
        <f t="array" ref="AW155">IF(INDEX(calc_types,1,AW$7)="INDEX",T155/T154-1,IF(INDEX(calc_types,1,AW$7)="CASH", T154/1200,T154/T155-1))</f>
        <v>-2.8312851290845042E-2</v>
      </c>
      <c r="AX155" s="22" cm="1">
        <f t="array" ref="AX155">IF(INDEX(calc_types,1,AX$7)="INDEX",U155/U154-1,IF(INDEX(calc_types,1,AX$7)="CASH", U154/1200,U154/U155-1))</f>
        <v>-2.2208491034394373E-2</v>
      </c>
      <c r="AY155" s="22" cm="1">
        <f t="array" ref="AY155">IF(INDEX(calc_types,1,AY$7)="INDEX",V155/V154-1,IF(INDEX(calc_types,1,AY$7)="CASH", V154/1200,V154/V155-1))</f>
        <v>3.2407897468653912E-2</v>
      </c>
      <c r="AZ155" s="22" cm="1">
        <f t="array" ref="AZ155">IF(INDEX(calc_types,1,AZ$7)="INDEX",W155/W154-1,IF(INDEX(calc_types,1,AZ$7)="CASH", W154/1200,W154/W155-1))</f>
        <v>1.0361083333333334E-3</v>
      </c>
      <c r="BA155" s="22" cm="1">
        <f t="array" ref="BA155">IF(INDEX(calc_types,1,BA$7)="INDEX",X155/X154-1,IF(INDEX(calc_types,1,BA$7)="CASH", X154/1200,X154/X155-1))</f>
        <v>-4.0458333333333335E-4</v>
      </c>
      <c r="BB155" s="22" cm="1">
        <f t="array" ref="BB155">IF(INDEX(calc_types,1,BB$7)="INDEX",Y155/Y154-1,IF(INDEX(calc_types,1,BB$7)="CASH", Y154/1200,Y154/Y155-1))</f>
        <v>3.3608333333333331E-4</v>
      </c>
      <c r="BC155" s="22" cm="1">
        <f t="array" ref="BC155">IF(INDEX(calc_types,1,BC$7)="INDEX",Z155/Z154-1,IF(INDEX(calc_types,1,BC$7)="CASH", Z154/1200,Z154/Z155-1))</f>
        <v>-7.6166666666666657E-5</v>
      </c>
      <c r="BD155" s="22" cm="1">
        <f t="array" ref="BD155">IF(INDEX(calc_types,1,BD$7)="INDEX",AA155/AA154-1,IF(INDEX(calc_types,1,BD$7)="CASH", AA154/1200,AA154/AA155-1))</f>
        <v>0</v>
      </c>
      <c r="BE155" s="22" cm="1">
        <f t="array" ref="BE155">IF(INDEX(calc_types,1,BE$7)="INDEX",AB155/AB154-1,IF(INDEX(calc_types,1,BE$7)="CASH", AB154/1200,AB154/AB155-1))</f>
        <v>2.2140221402214166E-2</v>
      </c>
      <c r="BF155" s="22" cm="1">
        <f t="array" ref="BF155">IF(INDEX(calc_types,1,BF$7)="INDEX",AC155/AC154-1,IF(INDEX(calc_types,1,BF$7)="CASH", AC154/1200,AC154/AC155-1))</f>
        <v>1.8260516704991403E-2</v>
      </c>
      <c r="BG155" s="22" cm="1">
        <f t="array" ref="BG155">IF(INDEX(calc_types,1,BG$7)="INDEX",AD155/AD154-1,IF(INDEX(calc_types,1,BG$7)="CASH", AD154/1200,AD154/AD155-1))</f>
        <v>9.7743024702328096E-3</v>
      </c>
      <c r="BH155" s="23">
        <f t="shared" si="68"/>
        <v>-1.070500634585316E-3</v>
      </c>
      <c r="BI155" s="23">
        <f t="shared" si="69"/>
        <v>-3.7667728680744403E-3</v>
      </c>
      <c r="BJ155" s="23">
        <f t="shared" si="70"/>
        <v>-6.4018232872343969E-3</v>
      </c>
      <c r="BK155" s="23">
        <f t="shared" si="71"/>
        <v>-4.8059075139232901E-3</v>
      </c>
      <c r="BL155" s="23">
        <f t="shared" si="72"/>
        <v>-7.1317096833711461E-3</v>
      </c>
      <c r="BM155" s="23">
        <f t="shared" si="73"/>
        <v>-1.4877251281845375E-3</v>
      </c>
      <c r="BN155" s="23">
        <f t="shared" si="74"/>
        <v>-2.3546614131335409E-3</v>
      </c>
      <c r="BO155" s="23">
        <f t="shared" si="75"/>
        <v>-3.7025792781473204E-3</v>
      </c>
      <c r="BP155" s="23">
        <f t="shared" si="76"/>
        <v>-1.1821794442602193E-3</v>
      </c>
      <c r="BQ155" s="23">
        <f t="shared" si="77"/>
        <v>-1.995854125603806E-3</v>
      </c>
      <c r="BR155" s="23">
        <f t="shared" si="78"/>
        <v>-2.7777443691541807E-3</v>
      </c>
      <c r="BS155" s="23">
        <f t="shared" si="79"/>
        <v>-2.256243543646284E-3</v>
      </c>
      <c r="BT155" s="23">
        <f t="shared" si="80"/>
        <v>-2.7891491854081674E-3</v>
      </c>
      <c r="BU155" s="23">
        <f t="shared" si="81"/>
        <v>-1.7795565799367716E-4</v>
      </c>
      <c r="BV155" s="23">
        <f t="shared" si="82"/>
        <v>-4.0625282207198314E-4</v>
      </c>
      <c r="BW155" s="23">
        <f t="shared" si="83"/>
        <v>2.7457096197391846E-4</v>
      </c>
      <c r="BX155" s="23">
        <f t="shared" si="84"/>
        <v>2.0712137692427378E-2</v>
      </c>
      <c r="BY155" s="23">
        <f t="shared" si="85"/>
        <v>-3.1527542890641941E-2</v>
      </c>
      <c r="BZ155" s="23">
        <f t="shared" si="86"/>
        <v>-2.514541625669137E-2</v>
      </c>
      <c r="CA155" s="23">
        <f t="shared" si="87"/>
        <v>2.5990335757287465E-2</v>
      </c>
      <c r="CB155" s="23">
        <f t="shared" si="88"/>
        <v>-5.2802038194444344E-4</v>
      </c>
      <c r="CC155" s="23">
        <f t="shared" si="89"/>
        <v>-1.1691486111111106E-3</v>
      </c>
      <c r="CD155" s="23">
        <f t="shared" si="90"/>
        <v>-1.2053618055555557E-3</v>
      </c>
      <c r="CE155" s="23">
        <f t="shared" si="91"/>
        <v>-2.6620833333333355E-5</v>
      </c>
      <c r="CF155" s="23">
        <f t="shared" si="92"/>
        <v>0</v>
      </c>
      <c r="CG155" s="23">
        <f t="shared" si="93"/>
        <v>2.1891221532667777E-2</v>
      </c>
      <c r="CH155" s="23">
        <f t="shared" si="94"/>
        <v>1.9078142609608648E-2</v>
      </c>
      <c r="CI155" s="23">
        <f t="shared" si="95"/>
        <v>1.0493517487706466E-2</v>
      </c>
    </row>
    <row r="156" spans="1:87" x14ac:dyDescent="0.2">
      <c r="A156" s="20">
        <v>147</v>
      </c>
      <c r="B156" s="21">
        <v>43100</v>
      </c>
      <c r="C156" s="20">
        <v>207.065</v>
      </c>
      <c r="D156" s="20">
        <v>1167.1890000000001</v>
      </c>
      <c r="E156" s="20">
        <v>1974.9680000000001</v>
      </c>
      <c r="F156" s="20">
        <v>1693.5070000000001</v>
      </c>
      <c r="G156" s="20">
        <v>2169.6840000000002</v>
      </c>
      <c r="H156" s="20">
        <v>142.136</v>
      </c>
      <c r="I156" s="20">
        <v>365.22199999999998</v>
      </c>
      <c r="J156" s="20">
        <v>500.93200000000002</v>
      </c>
      <c r="K156" s="20">
        <v>107.98</v>
      </c>
      <c r="L156" s="20">
        <v>666.221</v>
      </c>
      <c r="M156" s="20">
        <v>852.18299999999999</v>
      </c>
      <c r="N156" s="20">
        <v>285.77100000000002</v>
      </c>
      <c r="O156" s="20">
        <v>329.06</v>
      </c>
      <c r="P156" s="20">
        <v>103.384</v>
      </c>
      <c r="Q156" s="20">
        <v>194.47900000000001</v>
      </c>
      <c r="R156" s="20">
        <v>258.96199999999999</v>
      </c>
      <c r="S156" s="20">
        <v>4672.6499999999996</v>
      </c>
      <c r="T156" s="20">
        <v>3503.96</v>
      </c>
      <c r="U156" s="20">
        <v>7687.77</v>
      </c>
      <c r="V156" s="20">
        <v>22764.94</v>
      </c>
      <c r="W156" s="20">
        <v>1.5642499999999999</v>
      </c>
      <c r="X156" s="20">
        <v>-0.38450000000000001</v>
      </c>
      <c r="Y156" s="20">
        <v>0.54090000000000005</v>
      </c>
      <c r="Z156" s="20">
        <v>-6.0600000000000001E-2</v>
      </c>
      <c r="AA156" s="20">
        <v>1</v>
      </c>
      <c r="AB156" s="20">
        <v>0.83299999999999996</v>
      </c>
      <c r="AC156" s="20">
        <v>0.74019999999999997</v>
      </c>
      <c r="AD156" s="20">
        <v>112.69</v>
      </c>
      <c r="AE156" s="21">
        <f t="shared" si="67"/>
        <v>43100</v>
      </c>
      <c r="AF156" s="22" cm="1">
        <f t="array" ref="AF156">IF(INDEX(calc_types,1,AF$7)="INDEX",C156/C155-1,IF(INDEX(calc_types,1,AF$7)="CASH", C155/1200,C155/C156-1))</f>
        <v>1.0006864612439603E-3</v>
      </c>
      <c r="AG156" s="22" cm="1">
        <f t="array" ref="AG156">IF(INDEX(calc_types,1,AG$7)="INDEX",D156/D155-1,IF(INDEX(calc_types,1,AG$7)="CASH", D155/1200,D155/D156-1))</f>
        <v>1.1996068716912944E-4</v>
      </c>
      <c r="AH156" s="22" cm="1">
        <f t="array" ref="AH156">IF(INDEX(calc_types,1,AH$7)="INDEX",E156/E155-1,IF(INDEX(calc_types,1,AH$7)="CASH", E155/1200,E155/E156-1))</f>
        <v>-3.0421615240971978E-4</v>
      </c>
      <c r="AI156" s="22" cm="1">
        <f t="array" ref="AI156">IF(INDEX(calc_types,1,AI$7)="INDEX",F156/F155-1,IF(INDEX(calc_types,1,AI$7)="CASH", F155/1200,F155/F156-1))</f>
        <v>1.0776244263113188E-3</v>
      </c>
      <c r="AJ156" s="22" cm="1">
        <f t="array" ref="AJ156">IF(INDEX(calc_types,1,AJ$7)="INDEX",G156/G155-1,IF(INDEX(calc_types,1,AJ$7)="CASH", G155/1200,G155/G156-1))</f>
        <v>1.4756608278747585E-3</v>
      </c>
      <c r="AK156" s="22" cm="1">
        <f t="array" ref="AK156">IF(INDEX(calc_types,1,AK$7)="INDEX",H156/H155-1,IF(INDEX(calc_types,1,AK$7)="CASH", H155/1200,H155/H156-1))</f>
        <v>-8.0140597539546388E-4</v>
      </c>
      <c r="AL156" s="22" cm="1">
        <f t="array" ref="AL156">IF(INDEX(calc_types,1,AL$7)="INDEX",I156/I155-1,IF(INDEX(calc_types,1,AL$7)="CASH", I155/1200,I155/I156-1))</f>
        <v>-1.7820342522290034E-3</v>
      </c>
      <c r="AM156" s="22" cm="1">
        <f t="array" ref="AM156">IF(INDEX(calc_types,1,AM$7)="INDEX",J156/J155-1,IF(INDEX(calc_types,1,AM$7)="CASH", J155/1200,J155/J156-1))</f>
        <v>-4.0301495748161775E-3</v>
      </c>
      <c r="AN156" s="22" cm="1">
        <f t="array" ref="AN156">IF(INDEX(calc_types,1,AN$7)="INDEX",K156/K155-1,IF(INDEX(calc_types,1,AN$7)="CASH", K155/1200,K155/K156-1))</f>
        <v>6.5796180114729985E-4</v>
      </c>
      <c r="AO156" s="22" cm="1">
        <f t="array" ref="AO156">IF(INDEX(calc_types,1,AO$7)="INDEX",L156/L155-1,IF(INDEX(calc_types,1,AO$7)="CASH", L155/1200,L155/L156-1))</f>
        <v>1.7607698669273031E-3</v>
      </c>
      <c r="AP156" s="22" cm="1">
        <f t="array" ref="AP156">IF(INDEX(calc_types,1,AP$7)="INDEX",M156/M155-1,IF(INDEX(calc_types,1,AP$7)="CASH", M155/1200,M155/M156-1))</f>
        <v>3.6155376257340777E-3</v>
      </c>
      <c r="AQ156" s="22" cm="1">
        <f t="array" ref="AQ156">IF(INDEX(calc_types,1,AQ$7)="INDEX",N156/N155-1,IF(INDEX(calc_types,1,AQ$7)="CASH", N155/1200,N155/N156-1))</f>
        <v>3.1417178000254786E-3</v>
      </c>
      <c r="AR156" s="22" cm="1">
        <f t="array" ref="AR156">IF(INDEX(calc_types,1,AR$7)="INDEX",O156/O155-1,IF(INDEX(calc_types,1,AR$7)="CASH", O155/1200,O155/O156-1))</f>
        <v>6.5828918227757161E-3</v>
      </c>
      <c r="AS156" s="22" cm="1">
        <f t="array" ref="AS156">IF(INDEX(calc_types,1,AS$7)="INDEX",P156/P155-1,IF(INDEX(calc_types,1,AS$7)="CASH", P155/1200,P155/P156-1))</f>
        <v>-2.0308495720711139E-4</v>
      </c>
      <c r="AT156" s="22" cm="1">
        <f t="array" ref="AT156">IF(INDEX(calc_types,1,AT$7)="INDEX",Q156/Q155-1,IF(INDEX(calc_types,1,AT$7)="CASH", Q155/1200,Q155/Q156-1))</f>
        <v>-4.3173676392727067E-4</v>
      </c>
      <c r="AU156" s="22" cm="1">
        <f t="array" ref="AU156">IF(INDEX(calc_types,1,AU$7)="INDEX",R156/R155-1,IF(INDEX(calc_types,1,AU$7)="CASH", R155/1200,R155/R156-1))</f>
        <v>-6.5603630582100614E-4</v>
      </c>
      <c r="AV156" s="22" cm="1">
        <f t="array" ref="AV156">IF(INDEX(calc_types,1,AV$7)="INDEX",S156/S155-1,IF(INDEX(calc_types,1,AV$7)="CASH", S155/1200,S155/S156-1))</f>
        <v>1.0731034124731753E-2</v>
      </c>
      <c r="AW156" s="22" cm="1">
        <f t="array" ref="AW156">IF(INDEX(calc_types,1,AW$7)="INDEX",T156/T155-1,IF(INDEX(calc_types,1,AW$7)="CASH", T155/1200,T155/T156-1))</f>
        <v>-1.8479353936911913E-2</v>
      </c>
      <c r="AX156" s="22" cm="1">
        <f t="array" ref="AX156">IF(INDEX(calc_types,1,AX$7)="INDEX",U156/U155-1,IF(INDEX(calc_types,1,AX$7)="CASH", U155/1200,U155/U156-1))</f>
        <v>4.9285691862742675E-2</v>
      </c>
      <c r="AY156" s="22" cm="1">
        <f t="array" ref="AY156">IF(INDEX(calc_types,1,AY$7)="INDEX",V156/V155-1,IF(INDEX(calc_types,1,AY$7)="CASH", V155/1200,V155/V156-1))</f>
        <v>1.7592990262689234E-3</v>
      </c>
      <c r="AZ156" s="22" cm="1">
        <f t="array" ref="AZ156">IF(INDEX(calc_types,1,AZ$7)="INDEX",W156/W155-1,IF(INDEX(calc_types,1,AZ$7)="CASH", W155/1200,W155/W156-1))</f>
        <v>1.1432333333333334E-3</v>
      </c>
      <c r="BA156" s="22" cm="1">
        <f t="array" ref="BA156">IF(INDEX(calc_types,1,BA$7)="INDEX",X156/X155-1,IF(INDEX(calc_types,1,BA$7)="CASH", X155/1200,X155/X156-1))</f>
        <v>-9.4383333333333342E-4</v>
      </c>
      <c r="BB156" s="22" cm="1">
        <f t="array" ref="BB156">IF(INDEX(calc_types,1,BB$7)="INDEX",Y156/Y155-1,IF(INDEX(calc_types,1,BB$7)="CASH", Y155/1200,Y155/Y156-1))</f>
        <v>2.2666666666666668E-4</v>
      </c>
      <c r="BC156" s="22" cm="1">
        <f t="array" ref="BC156">IF(INDEX(calc_types,1,BC$7)="INDEX",Z156/Z155-1,IF(INDEX(calc_types,1,BC$7)="CASH", Z155/1200,Z155/Z156-1))</f>
        <v>-5.9525000000000008E-4</v>
      </c>
      <c r="BD156" s="22" cm="1">
        <f t="array" ref="BD156">IF(INDEX(calc_types,1,BD$7)="INDEX",AA156/AA155-1,IF(INDEX(calc_types,1,BD$7)="CASH", AA155/1200,AA155/AA156-1))</f>
        <v>0</v>
      </c>
      <c r="BE156" s="22" cm="1">
        <f t="array" ref="BE156">IF(INDEX(calc_types,1,BE$7)="INDEX",AB156/AB155-1,IF(INDEX(calc_types,1,BE$7)="CASH", AB155/1200,AB155/AB156-1))</f>
        <v>8.5234093637454045E-3</v>
      </c>
      <c r="BF156" s="22" cm="1">
        <f t="array" ref="BF156">IF(INDEX(calc_types,1,BF$7)="INDEX",AC156/AC155-1,IF(INDEX(calc_types,1,BF$7)="CASH", AC155/1200,AC155/AC156-1))</f>
        <v>-1.2158875979465522E-3</v>
      </c>
      <c r="BG156" s="22" cm="1">
        <f t="array" ref="BG156">IF(INDEX(calc_types,1,BG$7)="INDEX",AD156/AD155-1,IF(INDEX(calc_types,1,BG$7)="CASH", AD155/1200,AD155/AD156-1))</f>
        <v>-1.3310852781966975E-3</v>
      </c>
      <c r="BH156" s="23">
        <f t="shared" si="68"/>
        <v>-5.3411612437688407E-4</v>
      </c>
      <c r="BI156" s="23">
        <f t="shared" si="69"/>
        <v>-1.6321123976822047E-3</v>
      </c>
      <c r="BJ156" s="23">
        <f t="shared" si="70"/>
        <v>-2.7120712290497266E-3</v>
      </c>
      <c r="BK156" s="23">
        <f t="shared" si="71"/>
        <v>-1.5723720869212912E-3</v>
      </c>
      <c r="BL156" s="23">
        <f t="shared" si="72"/>
        <v>-1.9041738376773475E-3</v>
      </c>
      <c r="BM156" s="23">
        <f t="shared" si="73"/>
        <v>-1.5445190043358551E-3</v>
      </c>
      <c r="BN156" s="23">
        <f t="shared" si="74"/>
        <v>-2.6466023298459041E-3</v>
      </c>
      <c r="BO156" s="23">
        <f t="shared" si="75"/>
        <v>-5.3525273689078983E-3</v>
      </c>
      <c r="BP156" s="23">
        <f t="shared" si="76"/>
        <v>-7.095933533337337E-4</v>
      </c>
      <c r="BQ156" s="23">
        <f t="shared" si="77"/>
        <v>7.306825426974385E-5</v>
      </c>
      <c r="BR156" s="23">
        <f t="shared" si="78"/>
        <v>1.4533509777686056E-3</v>
      </c>
      <c r="BS156" s="23">
        <f t="shared" si="79"/>
        <v>3.5865197811879752E-4</v>
      </c>
      <c r="BT156" s="23">
        <f t="shared" si="80"/>
        <v>3.2918206433907426E-3</v>
      </c>
      <c r="BU156" s="23">
        <f t="shared" si="81"/>
        <v>-2.6500553392789692E-4</v>
      </c>
      <c r="BV156" s="23">
        <f t="shared" si="82"/>
        <v>-5.7079538205808593E-4</v>
      </c>
      <c r="BW156" s="23">
        <f t="shared" si="83"/>
        <v>-9.9542896167592642E-4</v>
      </c>
      <c r="BX156" s="23">
        <f t="shared" si="84"/>
        <v>1.549100952683867E-3</v>
      </c>
      <c r="BY156" s="23">
        <f t="shared" si="85"/>
        <v>-2.1694045536708811E-2</v>
      </c>
      <c r="BZ156" s="23">
        <f t="shared" si="86"/>
        <v>4.6348766640445675E-2</v>
      </c>
      <c r="CA156" s="23">
        <f t="shared" si="87"/>
        <v>-4.6582626850975228E-3</v>
      </c>
      <c r="CB156" s="23">
        <f t="shared" si="88"/>
        <v>-4.2089538194444343E-4</v>
      </c>
      <c r="CC156" s="23">
        <f t="shared" si="89"/>
        <v>-1.7083986111111108E-3</v>
      </c>
      <c r="CD156" s="23">
        <f t="shared" si="90"/>
        <v>-1.3147784722222222E-3</v>
      </c>
      <c r="CE156" s="23">
        <f t="shared" si="91"/>
        <v>-5.4570416666666673E-4</v>
      </c>
      <c r="CF156" s="23">
        <f t="shared" si="92"/>
        <v>0</v>
      </c>
      <c r="CG156" s="23">
        <f t="shared" si="93"/>
        <v>8.274409494199015E-3</v>
      </c>
      <c r="CH156" s="23">
        <f t="shared" si="94"/>
        <v>-3.9826169332930761E-4</v>
      </c>
      <c r="CI156" s="23">
        <f t="shared" si="95"/>
        <v>-6.1187026072304041E-4</v>
      </c>
    </row>
    <row r="157" spans="1:87" x14ac:dyDescent="0.2">
      <c r="A157" s="20">
        <v>148</v>
      </c>
      <c r="B157" s="21">
        <v>43131</v>
      </c>
      <c r="C157" s="20">
        <v>207.274</v>
      </c>
      <c r="D157" s="20">
        <v>1163.8340000000001</v>
      </c>
      <c r="E157" s="20">
        <v>1955.9010000000001</v>
      </c>
      <c r="F157" s="20">
        <v>1690.5619999999999</v>
      </c>
      <c r="G157" s="20">
        <v>2155.2060000000001</v>
      </c>
      <c r="H157" s="20">
        <v>142.011</v>
      </c>
      <c r="I157" s="20">
        <v>364.435</v>
      </c>
      <c r="J157" s="20">
        <v>497.36500000000001</v>
      </c>
      <c r="K157" s="20">
        <v>107.999</v>
      </c>
      <c r="L157" s="20">
        <v>663.55200000000002</v>
      </c>
      <c r="M157" s="20">
        <v>843.91200000000003</v>
      </c>
      <c r="N157" s="20">
        <v>285.61500000000001</v>
      </c>
      <c r="O157" s="20">
        <v>327.952</v>
      </c>
      <c r="P157" s="20">
        <v>103.35899999999999</v>
      </c>
      <c r="Q157" s="20">
        <v>194.404</v>
      </c>
      <c r="R157" s="20">
        <v>258.73200000000003</v>
      </c>
      <c r="S157" s="20">
        <v>4938.67</v>
      </c>
      <c r="T157" s="20">
        <v>3609.29</v>
      </c>
      <c r="U157" s="20">
        <v>7533.55</v>
      </c>
      <c r="V157" s="20">
        <v>23098.29</v>
      </c>
      <c r="W157" s="20">
        <v>1.5797000000000001</v>
      </c>
      <c r="X157" s="20">
        <v>-0.49390000000000001</v>
      </c>
      <c r="Y157" s="20">
        <v>0.46239999999999998</v>
      </c>
      <c r="Z157" s="20">
        <v>-0.14230000000000001</v>
      </c>
      <c r="AA157" s="20">
        <v>1</v>
      </c>
      <c r="AB157" s="20">
        <v>0.80559999999999998</v>
      </c>
      <c r="AC157" s="20">
        <v>0.7046</v>
      </c>
      <c r="AD157" s="20">
        <v>109.19</v>
      </c>
      <c r="AE157" s="21">
        <f t="shared" si="67"/>
        <v>43131</v>
      </c>
      <c r="AF157" s="22" cm="1">
        <f t="array" ref="AF157">IF(INDEX(calc_types,1,AF$7)="INDEX",C157/C156-1,IF(INDEX(calc_types,1,AF$7)="CASH", C156/1200,C156/C157-1))</f>
        <v>1.0093448917007919E-3</v>
      </c>
      <c r="AG157" s="22" cm="1">
        <f t="array" ref="AG157">IF(INDEX(calc_types,1,AG$7)="INDEX",D157/D156-1,IF(INDEX(calc_types,1,AG$7)="CASH", D156/1200,D156/D157-1))</f>
        <v>-2.8744273635203932E-3</v>
      </c>
      <c r="AH157" s="22" cm="1">
        <f t="array" ref="AH157">IF(INDEX(calc_types,1,AH$7)="INDEX",E157/E156-1,IF(INDEX(calc_types,1,AH$7)="CASH", E156/1200,E156/E157-1))</f>
        <v>-9.6543336398361435E-3</v>
      </c>
      <c r="AI157" s="22" cm="1">
        <f t="array" ref="AI157">IF(INDEX(calc_types,1,AI$7)="INDEX",F157/F156-1,IF(INDEX(calc_types,1,AI$7)="CASH", F156/1200,F156/F157-1))</f>
        <v>-1.7389948786749043E-3</v>
      </c>
      <c r="AJ157" s="22" cm="1">
        <f t="array" ref="AJ157">IF(INDEX(calc_types,1,AJ$7)="INDEX",G157/G156-1,IF(INDEX(calc_types,1,AJ$7)="CASH", G156/1200,G156/G157-1))</f>
        <v>-6.6728611171027463E-3</v>
      </c>
      <c r="AK157" s="22" cm="1">
        <f t="array" ref="AK157">IF(INDEX(calc_types,1,AK$7)="INDEX",H157/H156-1,IF(INDEX(calc_types,1,AK$7)="CASH", H156/1200,H156/H157-1))</f>
        <v>-8.7943941014234639E-4</v>
      </c>
      <c r="AL157" s="22" cm="1">
        <f t="array" ref="AL157">IF(INDEX(calc_types,1,AL$7)="INDEX",I157/I156-1,IF(INDEX(calc_types,1,AL$7)="CASH", I156/1200,I156/I157-1))</f>
        <v>-2.1548537601786544E-3</v>
      </c>
      <c r="AM157" s="22" cm="1">
        <f t="array" ref="AM157">IF(INDEX(calc_types,1,AM$7)="INDEX",J157/J156-1,IF(INDEX(calc_types,1,AM$7)="CASH", J156/1200,J156/J157-1))</f>
        <v>-7.1207269649373739E-3</v>
      </c>
      <c r="AN157" s="22" cm="1">
        <f t="array" ref="AN157">IF(INDEX(calc_types,1,AN$7)="INDEX",K157/K156-1,IF(INDEX(calc_types,1,AN$7)="CASH", K156/1200,K156/K157-1))</f>
        <v>1.7595851083518355E-4</v>
      </c>
      <c r="AO157" s="22" cm="1">
        <f t="array" ref="AO157">IF(INDEX(calc_types,1,AO$7)="INDEX",L157/L156-1,IF(INDEX(calc_types,1,AO$7)="CASH", L156/1200,L156/L157-1))</f>
        <v>-4.0061781300799737E-3</v>
      </c>
      <c r="AP157" s="22" cm="1">
        <f t="array" ref="AP157">IF(INDEX(calc_types,1,AP$7)="INDEX",M157/M156-1,IF(INDEX(calc_types,1,AP$7)="CASH", M156/1200,M156/M157-1))</f>
        <v>-9.70566181207555E-3</v>
      </c>
      <c r="AQ157" s="22" cm="1">
        <f t="array" ref="AQ157">IF(INDEX(calc_types,1,AQ$7)="INDEX",N157/N156-1,IF(INDEX(calc_types,1,AQ$7)="CASH", N156/1200,N156/N157-1))</f>
        <v>-5.4589164050933281E-4</v>
      </c>
      <c r="AR157" s="22" cm="1">
        <f t="array" ref="AR157">IF(INDEX(calc_types,1,AR$7)="INDEX",O157/O156-1,IF(INDEX(calc_types,1,AR$7)="CASH", O156/1200,O156/O157-1))</f>
        <v>-3.3671670819911403E-3</v>
      </c>
      <c r="AS157" s="22" cm="1">
        <f t="array" ref="AS157">IF(INDEX(calc_types,1,AS$7)="INDEX",P157/P156-1,IF(INDEX(calc_types,1,AS$7)="CASH", P156/1200,P156/P157-1))</f>
        <v>-2.4181691557689788E-4</v>
      </c>
      <c r="AT157" s="22" cm="1">
        <f t="array" ref="AT157">IF(INDEX(calc_types,1,AT$7)="INDEX",Q157/Q156-1,IF(INDEX(calc_types,1,AT$7)="CASH", Q156/1200,Q156/Q157-1))</f>
        <v>-3.8564575095523246E-4</v>
      </c>
      <c r="AU157" s="22" cm="1">
        <f t="array" ref="AU157">IF(INDEX(calc_types,1,AU$7)="INDEX",R157/R156-1,IF(INDEX(calc_types,1,AU$7)="CASH", R156/1200,R156/R157-1))</f>
        <v>-8.881611973956538E-4</v>
      </c>
      <c r="AV157" s="22" cm="1">
        <f t="array" ref="AV157">IF(INDEX(calc_types,1,AV$7)="INDEX",S157/S156-1,IF(INDEX(calc_types,1,AV$7)="CASH", S156/1200,S156/S157-1))</f>
        <v>5.6931291665329287E-2</v>
      </c>
      <c r="AW157" s="22" cm="1">
        <f t="array" ref="AW157">IF(INDEX(calc_types,1,AW$7)="INDEX",T157/T156-1,IF(INDEX(calc_types,1,AW$7)="CASH", T156/1200,T156/T157-1))</f>
        <v>3.0060274660669517E-2</v>
      </c>
      <c r="AX157" s="22" cm="1">
        <f t="array" ref="AX157">IF(INDEX(calc_types,1,AX$7)="INDEX",U157/U156-1,IF(INDEX(calc_types,1,AX$7)="CASH", U156/1200,U156/U157-1))</f>
        <v>-2.0060433649810028E-2</v>
      </c>
      <c r="AY157" s="22" cm="1">
        <f t="array" ref="AY157">IF(INDEX(calc_types,1,AY$7)="INDEX",V157/V156-1,IF(INDEX(calc_types,1,AY$7)="CASH", V156/1200,V156/V157-1))</f>
        <v>1.4643131060305903E-2</v>
      </c>
      <c r="AZ157" s="22" cm="1">
        <f t="array" ref="AZ157">IF(INDEX(calc_types,1,AZ$7)="INDEX",W157/W156-1,IF(INDEX(calc_types,1,AZ$7)="CASH", W156/1200,W156/W157-1))</f>
        <v>1.3035416666666666E-3</v>
      </c>
      <c r="BA157" s="22" cm="1">
        <f t="array" ref="BA157">IF(INDEX(calc_types,1,BA$7)="INDEX",X157/X156-1,IF(INDEX(calc_types,1,BA$7)="CASH", X156/1200,X156/X157-1))</f>
        <v>-3.2041666666666666E-4</v>
      </c>
      <c r="BB157" s="22" cm="1">
        <f t="array" ref="BB157">IF(INDEX(calc_types,1,BB$7)="INDEX",Y157/Y156-1,IF(INDEX(calc_types,1,BB$7)="CASH", Y156/1200,Y156/Y157-1))</f>
        <v>4.5075000000000003E-4</v>
      </c>
      <c r="BC157" s="22" cm="1">
        <f t="array" ref="BC157">IF(INDEX(calc_types,1,BC$7)="INDEX",Z157/Z156-1,IF(INDEX(calc_types,1,BC$7)="CASH", Z156/1200,Z156/Z157-1))</f>
        <v>-5.0500000000000001E-5</v>
      </c>
      <c r="BD157" s="22" cm="1">
        <f t="array" ref="BD157">IF(INDEX(calc_types,1,BD$7)="INDEX",AA157/AA156-1,IF(INDEX(calc_types,1,BD$7)="CASH", AA156/1200,AA156/AA157-1))</f>
        <v>0</v>
      </c>
      <c r="BE157" s="22" cm="1">
        <f t="array" ref="BE157">IF(INDEX(calc_types,1,BE$7)="INDEX",AB157/AB156-1,IF(INDEX(calc_types,1,BE$7)="CASH", AB156/1200,AB156/AB157-1))</f>
        <v>3.401191658391256E-2</v>
      </c>
      <c r="BF157" s="22" cm="1">
        <f t="array" ref="BF157">IF(INDEX(calc_types,1,BF$7)="INDEX",AC157/AC156-1,IF(INDEX(calc_types,1,BF$7)="CASH", AC156/1200,AC156/AC157-1))</f>
        <v>5.0525120635821708E-2</v>
      </c>
      <c r="BG157" s="22" cm="1">
        <f t="array" ref="BG157">IF(INDEX(calc_types,1,BG$7)="INDEX",AD157/AD156-1,IF(INDEX(calc_types,1,BG$7)="CASH", AD156/1200,AD156/AD157-1))</f>
        <v>3.2054217419177577E-2</v>
      </c>
      <c r="BH157" s="23">
        <f t="shared" si="68"/>
        <v>-5.254576939200525E-4</v>
      </c>
      <c r="BI157" s="23">
        <f t="shared" si="69"/>
        <v>-4.6265004483717273E-3</v>
      </c>
      <c r="BJ157" s="23">
        <f t="shared" si="70"/>
        <v>-1.2062188716476151E-2</v>
      </c>
      <c r="BK157" s="23">
        <f t="shared" si="71"/>
        <v>-4.3889913919075143E-3</v>
      </c>
      <c r="BL157" s="23">
        <f t="shared" si="72"/>
        <v>-1.0052695782654853E-2</v>
      </c>
      <c r="BM157" s="23">
        <f t="shared" si="73"/>
        <v>-1.6225524390827376E-3</v>
      </c>
      <c r="BN157" s="23">
        <f t="shared" si="74"/>
        <v>-3.0194218377955552E-3</v>
      </c>
      <c r="BO157" s="23">
        <f t="shared" si="75"/>
        <v>-8.4431047590290947E-3</v>
      </c>
      <c r="BP157" s="23">
        <f t="shared" si="76"/>
        <v>-1.19159664364585E-3</v>
      </c>
      <c r="BQ157" s="23">
        <f t="shared" si="77"/>
        <v>-5.6938797427375327E-3</v>
      </c>
      <c r="BR157" s="23">
        <f t="shared" si="78"/>
        <v>-1.1867848460041023E-2</v>
      </c>
      <c r="BS157" s="23">
        <f t="shared" si="79"/>
        <v>-3.3289574624160139E-3</v>
      </c>
      <c r="BT157" s="23">
        <f t="shared" si="80"/>
        <v>-6.6582382613761138E-3</v>
      </c>
      <c r="BU157" s="23">
        <f t="shared" si="81"/>
        <v>-3.0373749229768341E-4</v>
      </c>
      <c r="BV157" s="23">
        <f t="shared" si="82"/>
        <v>-5.2470436908604772E-4</v>
      </c>
      <c r="BW157" s="23">
        <f t="shared" si="83"/>
        <v>-1.2275538532505741E-3</v>
      </c>
      <c r="BX157" s="23">
        <f t="shared" si="84"/>
        <v>4.7749358493281401E-2</v>
      </c>
      <c r="BY157" s="23">
        <f t="shared" si="85"/>
        <v>2.6845583060872619E-2</v>
      </c>
      <c r="BZ157" s="23">
        <f t="shared" si="86"/>
        <v>-2.2997358872107024E-2</v>
      </c>
      <c r="CA157" s="23">
        <f t="shared" si="87"/>
        <v>8.2255693489394557E-3</v>
      </c>
      <c r="CB157" s="23">
        <f t="shared" si="88"/>
        <v>-2.605870486111102E-4</v>
      </c>
      <c r="CC157" s="23">
        <f t="shared" si="89"/>
        <v>-1.0849819444444439E-3</v>
      </c>
      <c r="CD157" s="23">
        <f t="shared" si="90"/>
        <v>-1.0906951388888889E-3</v>
      </c>
      <c r="CE157" s="23">
        <f t="shared" si="91"/>
        <v>-9.5416666666669889E-7</v>
      </c>
      <c r="CF157" s="23">
        <f t="shared" si="92"/>
        <v>0</v>
      </c>
      <c r="CG157" s="23">
        <f t="shared" si="93"/>
        <v>3.3762916714366167E-2</v>
      </c>
      <c r="CH157" s="23">
        <f t="shared" si="94"/>
        <v>5.1342746540438952E-2</v>
      </c>
      <c r="CI157" s="23">
        <f t="shared" si="95"/>
        <v>3.2773432436651234E-2</v>
      </c>
    </row>
    <row r="158" spans="1:87" x14ac:dyDescent="0.2">
      <c r="A158" s="20">
        <v>149</v>
      </c>
      <c r="B158" s="21">
        <v>43159</v>
      </c>
      <c r="C158" s="20">
        <v>207.41399999999999</v>
      </c>
      <c r="D158" s="20">
        <v>1163.3920000000001</v>
      </c>
      <c r="E158" s="20">
        <v>1951.0029999999999</v>
      </c>
      <c r="F158" s="20">
        <v>1686.7349999999999</v>
      </c>
      <c r="G158" s="20">
        <v>2143.1570000000002</v>
      </c>
      <c r="H158" s="20">
        <v>141.96899999999999</v>
      </c>
      <c r="I158" s="20">
        <v>364.69799999999998</v>
      </c>
      <c r="J158" s="20">
        <v>498.85500000000002</v>
      </c>
      <c r="K158" s="20">
        <v>108.02500000000001</v>
      </c>
      <c r="L158" s="20">
        <v>663.52200000000005</v>
      </c>
      <c r="M158" s="20">
        <v>843.79600000000005</v>
      </c>
      <c r="N158" s="20">
        <v>284.97899999999998</v>
      </c>
      <c r="O158" s="20">
        <v>326.20100000000002</v>
      </c>
      <c r="P158" s="20">
        <v>103.364</v>
      </c>
      <c r="Q158" s="20">
        <v>194.50700000000001</v>
      </c>
      <c r="R158" s="20">
        <v>259.07900000000001</v>
      </c>
      <c r="S158" s="20">
        <v>4753.55</v>
      </c>
      <c r="T158" s="20">
        <v>3438.96</v>
      </c>
      <c r="U158" s="20">
        <v>7231.91</v>
      </c>
      <c r="V158" s="20">
        <v>22068.240000000002</v>
      </c>
      <c r="W158" s="20">
        <v>1.6700699999999999</v>
      </c>
      <c r="X158" s="20">
        <v>-0.79830000000000001</v>
      </c>
      <c r="Y158" s="20">
        <v>0.4778</v>
      </c>
      <c r="Z158" s="20">
        <v>-0.64229999999999998</v>
      </c>
      <c r="AA158" s="20">
        <v>1</v>
      </c>
      <c r="AB158" s="20">
        <v>0.82010000000000005</v>
      </c>
      <c r="AC158" s="20">
        <v>0.7268</v>
      </c>
      <c r="AD158" s="20">
        <v>106.68</v>
      </c>
      <c r="AE158" s="21">
        <f t="shared" si="67"/>
        <v>43159</v>
      </c>
      <c r="AF158" s="22" cm="1">
        <f t="array" ref="AF158">IF(INDEX(calc_types,1,AF$7)="INDEX",C158/C157-1,IF(INDEX(calc_types,1,AF$7)="CASH", C157/1200,C157/C158-1))</f>
        <v>6.7543444908668704E-4</v>
      </c>
      <c r="AG158" s="22" cm="1">
        <f t="array" ref="AG158">IF(INDEX(calc_types,1,AG$7)="INDEX",D158/D157-1,IF(INDEX(calc_types,1,AG$7)="CASH", D157/1200,D157/D158-1))</f>
        <v>-3.7977924686849462E-4</v>
      </c>
      <c r="AH158" s="22" cm="1">
        <f t="array" ref="AH158">IF(INDEX(calc_types,1,AH$7)="INDEX",E158/E157-1,IF(INDEX(calc_types,1,AH$7)="CASH", E157/1200,E157/E158-1))</f>
        <v>-2.5042167267157467E-3</v>
      </c>
      <c r="AI158" s="22" cm="1">
        <f t="array" ref="AI158">IF(INDEX(calc_types,1,AI$7)="INDEX",F158/F157-1,IF(INDEX(calc_types,1,AI$7)="CASH", F157/1200,F157/F158-1))</f>
        <v>-2.2637442459962909E-3</v>
      </c>
      <c r="AJ158" s="22" cm="1">
        <f t="array" ref="AJ158">IF(INDEX(calc_types,1,AJ$7)="INDEX",G158/G157-1,IF(INDEX(calc_types,1,AJ$7)="CASH", G157/1200,G157/G158-1))</f>
        <v>-5.5906488753278971E-3</v>
      </c>
      <c r="AK158" s="22" cm="1">
        <f t="array" ref="AK158">IF(INDEX(calc_types,1,AK$7)="INDEX",H158/H157-1,IF(INDEX(calc_types,1,AK$7)="CASH", H157/1200,H157/H158-1))</f>
        <v>-2.957517375414831E-4</v>
      </c>
      <c r="AL158" s="22" cm="1">
        <f t="array" ref="AL158">IF(INDEX(calc_types,1,AL$7)="INDEX",I158/I157-1,IF(INDEX(calc_types,1,AL$7)="CASH", I157/1200,I157/I158-1))</f>
        <v>7.2166504314896684E-4</v>
      </c>
      <c r="AM158" s="22" cm="1">
        <f t="array" ref="AM158">IF(INDEX(calc_types,1,AM$7)="INDEX",J158/J157-1,IF(INDEX(calc_types,1,AM$7)="CASH", J157/1200,J157/J158-1))</f>
        <v>2.9957878017150552E-3</v>
      </c>
      <c r="AN158" s="22" cm="1">
        <f t="array" ref="AN158">IF(INDEX(calc_types,1,AN$7)="INDEX",K158/K157-1,IF(INDEX(calc_types,1,AN$7)="CASH", K157/1200,K157/K158-1))</f>
        <v>2.4074296984233357E-4</v>
      </c>
      <c r="AO158" s="22" cm="1">
        <f t="array" ref="AO158">IF(INDEX(calc_types,1,AO$7)="INDEX",L158/L157-1,IF(INDEX(calc_types,1,AO$7)="CASH", L157/1200,L157/L158-1))</f>
        <v>-4.5211226851860076E-5</v>
      </c>
      <c r="AP158" s="22" cm="1">
        <f t="array" ref="AP158">IF(INDEX(calc_types,1,AP$7)="INDEX",M158/M157-1,IF(INDEX(calc_types,1,AP$7)="CASH", M157/1200,M157/M158-1))</f>
        <v>-1.3745509010421042E-4</v>
      </c>
      <c r="AQ158" s="22" cm="1">
        <f t="array" ref="AQ158">IF(INDEX(calc_types,1,AQ$7)="INDEX",N158/N157-1,IF(INDEX(calc_types,1,AQ$7)="CASH", N157/1200,N157/N158-1))</f>
        <v>-2.2267738038969087E-3</v>
      </c>
      <c r="AR158" s="22" cm="1">
        <f t="array" ref="AR158">IF(INDEX(calc_types,1,AR$7)="INDEX",O158/O157-1,IF(INDEX(calc_types,1,AR$7)="CASH", O157/1200,O157/O158-1))</f>
        <v>-5.3391959798994026E-3</v>
      </c>
      <c r="AS158" s="22" cm="1">
        <f t="array" ref="AS158">IF(INDEX(calc_types,1,AS$7)="INDEX",P158/P157-1,IF(INDEX(calc_types,1,AS$7)="CASH", P157/1200,P157/P158-1))</f>
        <v>4.8375081028284583E-5</v>
      </c>
      <c r="AT158" s="22" cm="1">
        <f t="array" ref="AT158">IF(INDEX(calc_types,1,AT$7)="INDEX",Q158/Q157-1,IF(INDEX(calc_types,1,AT$7)="CASH", Q157/1200,Q157/Q158-1))</f>
        <v>5.298244892080195E-4</v>
      </c>
      <c r="AU158" s="22" cm="1">
        <f t="array" ref="AU158">IF(INDEX(calc_types,1,AU$7)="INDEX",R158/R157-1,IF(INDEX(calc_types,1,AU$7)="CASH", R157/1200,R157/R158-1))</f>
        <v>1.3411560997478311E-3</v>
      </c>
      <c r="AV158" s="22" cm="1">
        <f t="array" ref="AV158">IF(INDEX(calc_types,1,AV$7)="INDEX",S158/S157-1,IF(INDEX(calc_types,1,AV$7)="CASH", S157/1200,S157/S158-1))</f>
        <v>-3.7483775996371427E-2</v>
      </c>
      <c r="AW158" s="22" cm="1">
        <f t="array" ref="AW158">IF(INDEX(calc_types,1,AW$7)="INDEX",T158/T157-1,IF(INDEX(calc_types,1,AW$7)="CASH", T157/1200,T157/T158-1))</f>
        <v>-4.719210703490162E-2</v>
      </c>
      <c r="AX158" s="22" cm="1">
        <f t="array" ref="AX158">IF(INDEX(calc_types,1,AX$7)="INDEX",U158/U157-1,IF(INDEX(calc_types,1,AX$7)="CASH", U157/1200,U157/U158-1))</f>
        <v>-4.0039556384440345E-2</v>
      </c>
      <c r="AY158" s="22" cm="1">
        <f t="array" ref="AY158">IF(INDEX(calc_types,1,AY$7)="INDEX",V158/V157-1,IF(INDEX(calc_types,1,AY$7)="CASH", V157/1200,V157/V158-1))</f>
        <v>-4.4594210220756603E-2</v>
      </c>
      <c r="AZ158" s="22" cm="1">
        <f t="array" ref="AZ158">IF(INDEX(calc_types,1,AZ$7)="INDEX",W158/W157-1,IF(INDEX(calc_types,1,AZ$7)="CASH", W157/1200,W157/W158-1))</f>
        <v>1.3164166666666667E-3</v>
      </c>
      <c r="BA158" s="22" cm="1">
        <f t="array" ref="BA158">IF(INDEX(calc_types,1,BA$7)="INDEX",X158/X157-1,IF(INDEX(calc_types,1,BA$7)="CASH", X157/1200,X157/X158-1))</f>
        <v>-4.1158333333333335E-4</v>
      </c>
      <c r="BB158" s="22" cm="1">
        <f t="array" ref="BB158">IF(INDEX(calc_types,1,BB$7)="INDEX",Y158/Y157-1,IF(INDEX(calc_types,1,BB$7)="CASH", Y157/1200,Y157/Y158-1))</f>
        <v>3.8533333333333334E-4</v>
      </c>
      <c r="BC158" s="22" cm="1">
        <f t="array" ref="BC158">IF(INDEX(calc_types,1,BC$7)="INDEX",Z158/Z157-1,IF(INDEX(calc_types,1,BC$7)="CASH", Z157/1200,Z157/Z158-1))</f>
        <v>-1.1858333333333335E-4</v>
      </c>
      <c r="BD158" s="22" cm="1">
        <f t="array" ref="BD158">IF(INDEX(calc_types,1,BD$7)="INDEX",AA158/AA157-1,IF(INDEX(calc_types,1,BD$7)="CASH", AA157/1200,AA157/AA158-1))</f>
        <v>0</v>
      </c>
      <c r="BE158" s="22" cm="1">
        <f t="array" ref="BE158">IF(INDEX(calc_types,1,BE$7)="INDEX",AB158/AB157-1,IF(INDEX(calc_types,1,BE$7)="CASH", AB157/1200,AB157/AB158-1))</f>
        <v>-1.7680770637727217E-2</v>
      </c>
      <c r="BF158" s="22" cm="1">
        <f t="array" ref="BF158">IF(INDEX(calc_types,1,BF$7)="INDEX",AC158/AC157-1,IF(INDEX(calc_types,1,BF$7)="CASH", AC157/1200,AC157/AC158-1))</f>
        <v>-3.0544854155200918E-2</v>
      </c>
      <c r="BG158" s="22" cm="1">
        <f t="array" ref="BG158">IF(INDEX(calc_types,1,BG$7)="INDEX",AD158/AD157-1,IF(INDEX(calc_types,1,BG$7)="CASH", AD157/1200,AD157/AD158-1))</f>
        <v>2.3528308961379807E-2</v>
      </c>
      <c r="BH158" s="23">
        <f t="shared" si="68"/>
        <v>-8.5936813653415735E-4</v>
      </c>
      <c r="BI158" s="23">
        <f t="shared" si="69"/>
        <v>-2.1318523317198287E-3</v>
      </c>
      <c r="BJ158" s="23">
        <f t="shared" si="70"/>
        <v>-4.9120718033557539E-3</v>
      </c>
      <c r="BK158" s="23">
        <f t="shared" si="71"/>
        <v>-4.9137407592289009E-3</v>
      </c>
      <c r="BL158" s="23">
        <f t="shared" si="72"/>
        <v>-8.9704835408800036E-3</v>
      </c>
      <c r="BM158" s="23">
        <f t="shared" si="73"/>
        <v>-1.0388647664818743E-3</v>
      </c>
      <c r="BN158" s="23">
        <f t="shared" si="74"/>
        <v>-1.4290303446793382E-4</v>
      </c>
      <c r="BO158" s="23">
        <f t="shared" si="75"/>
        <v>1.6734100076233346E-3</v>
      </c>
      <c r="BP158" s="23">
        <f t="shared" si="76"/>
        <v>-1.1268121846387E-3</v>
      </c>
      <c r="BQ158" s="23">
        <f t="shared" si="77"/>
        <v>-1.7329128395094193E-3</v>
      </c>
      <c r="BR158" s="23">
        <f t="shared" si="78"/>
        <v>-2.2996417380696825E-3</v>
      </c>
      <c r="BS158" s="23">
        <f t="shared" si="79"/>
        <v>-5.0098396258035898E-3</v>
      </c>
      <c r="BT158" s="23">
        <f t="shared" si="80"/>
        <v>-8.6302671592843761E-3</v>
      </c>
      <c r="BU158" s="23">
        <f t="shared" si="81"/>
        <v>-1.3545495692500928E-5</v>
      </c>
      <c r="BV158" s="23">
        <f t="shared" si="82"/>
        <v>3.9076587107720424E-4</v>
      </c>
      <c r="BW158" s="23">
        <f t="shared" si="83"/>
        <v>1.0017634438929108E-3</v>
      </c>
      <c r="BX158" s="23">
        <f t="shared" si="84"/>
        <v>-4.6665709168419313E-2</v>
      </c>
      <c r="BY158" s="23">
        <f t="shared" si="85"/>
        <v>-5.0406798634698519E-2</v>
      </c>
      <c r="BZ158" s="23">
        <f t="shared" si="86"/>
        <v>-4.2976481606737345E-2</v>
      </c>
      <c r="CA158" s="23">
        <f t="shared" si="87"/>
        <v>-5.101177193212305E-2</v>
      </c>
      <c r="CB158" s="23">
        <f t="shared" si="88"/>
        <v>-2.4771204861111012E-4</v>
      </c>
      <c r="CC158" s="23">
        <f t="shared" si="89"/>
        <v>-1.1761486111111106E-3</v>
      </c>
      <c r="CD158" s="23">
        <f t="shared" si="90"/>
        <v>-1.1561118055555555E-3</v>
      </c>
      <c r="CE158" s="23">
        <f t="shared" si="91"/>
        <v>-6.9037500000000045E-5</v>
      </c>
      <c r="CF158" s="23">
        <f t="shared" si="92"/>
        <v>0</v>
      </c>
      <c r="CG158" s="23">
        <f t="shared" si="93"/>
        <v>-1.7929770507273606E-2</v>
      </c>
      <c r="CH158" s="23">
        <f t="shared" si="94"/>
        <v>-2.9727228250583673E-2</v>
      </c>
      <c r="CI158" s="23">
        <f t="shared" si="95"/>
        <v>2.4247523978853464E-2</v>
      </c>
    </row>
    <row r="159" spans="1:87" x14ac:dyDescent="0.2">
      <c r="A159" s="20">
        <v>150</v>
      </c>
      <c r="B159" s="21">
        <v>43190</v>
      </c>
      <c r="C159" s="20">
        <v>207.72800000000001</v>
      </c>
      <c r="D159" s="20">
        <v>1165.673</v>
      </c>
      <c r="E159" s="20">
        <v>1960.72</v>
      </c>
      <c r="F159" s="20">
        <v>1687.0519999999999</v>
      </c>
      <c r="G159" s="20">
        <v>2143.6390000000001</v>
      </c>
      <c r="H159" s="20">
        <v>141.88</v>
      </c>
      <c r="I159" s="20">
        <v>364.79700000000003</v>
      </c>
      <c r="J159" s="20">
        <v>500.80799999999999</v>
      </c>
      <c r="K159" s="20">
        <v>107.985</v>
      </c>
      <c r="L159" s="20">
        <v>663.44100000000003</v>
      </c>
      <c r="M159" s="20">
        <v>845</v>
      </c>
      <c r="N159" s="20">
        <v>284.74200000000002</v>
      </c>
      <c r="O159" s="20">
        <v>326.10500000000002</v>
      </c>
      <c r="P159" s="20">
        <v>103.337</v>
      </c>
      <c r="Q159" s="20">
        <v>194.429</v>
      </c>
      <c r="R159" s="20">
        <v>258.97800000000001</v>
      </c>
      <c r="S159" s="20">
        <v>4630.6400000000003</v>
      </c>
      <c r="T159" s="20">
        <v>3361.5</v>
      </c>
      <c r="U159" s="20">
        <v>7056.61</v>
      </c>
      <c r="V159" s="20">
        <v>21454.3</v>
      </c>
      <c r="W159" s="20">
        <v>1.88313</v>
      </c>
      <c r="X159" s="20">
        <v>-0.253</v>
      </c>
      <c r="Y159" s="20">
        <v>0.79039999999999999</v>
      </c>
      <c r="Z159" s="20">
        <v>2.0500000000000001E-2</v>
      </c>
      <c r="AA159" s="20">
        <v>1</v>
      </c>
      <c r="AB159" s="20">
        <v>0.81140000000000001</v>
      </c>
      <c r="AC159" s="20">
        <v>0.71340000000000003</v>
      </c>
      <c r="AD159" s="20">
        <v>106.28</v>
      </c>
      <c r="AE159" s="21">
        <f t="shared" si="67"/>
        <v>43190</v>
      </c>
      <c r="AF159" s="22" cm="1">
        <f t="array" ref="AF159">IF(INDEX(calc_types,1,AF$7)="INDEX",C159/C158-1,IF(INDEX(calc_types,1,AF$7)="CASH", C158/1200,C158/C159-1))</f>
        <v>1.5138804516572346E-3</v>
      </c>
      <c r="AG159" s="22" cm="1">
        <f t="array" ref="AG159">IF(INDEX(calc_types,1,AG$7)="INDEX",D159/D158-1,IF(INDEX(calc_types,1,AG$7)="CASH", D158/1200,D158/D159-1))</f>
        <v>1.9606461106831397E-3</v>
      </c>
      <c r="AH159" s="22" cm="1">
        <f t="array" ref="AH159">IF(INDEX(calc_types,1,AH$7)="INDEX",E159/E158-1,IF(INDEX(calc_types,1,AH$7)="CASH", E158/1200,E158/E159-1))</f>
        <v>4.9805151504125345E-3</v>
      </c>
      <c r="AI159" s="22" cm="1">
        <f t="array" ref="AI159">IF(INDEX(calc_types,1,AI$7)="INDEX",F159/F158-1,IF(INDEX(calc_types,1,AI$7)="CASH", F158/1200,F158/F159-1))</f>
        <v>1.8793704998110172E-4</v>
      </c>
      <c r="AJ159" s="22" cm="1">
        <f t="array" ref="AJ159">IF(INDEX(calc_types,1,AJ$7)="INDEX",G159/G158-1,IF(INDEX(calc_types,1,AJ$7)="CASH", G158/1200,G158/G159-1))</f>
        <v>2.2490186206614027E-4</v>
      </c>
      <c r="AK159" s="22" cm="1">
        <f t="array" ref="AK159">IF(INDEX(calc_types,1,AK$7)="INDEX",H159/H158-1,IF(INDEX(calc_types,1,AK$7)="CASH", H158/1200,H158/H159-1))</f>
        <v>-6.2689742126798009E-4</v>
      </c>
      <c r="AL159" s="22" cm="1">
        <f t="array" ref="AL159">IF(INDEX(calc_types,1,AL$7)="INDEX",I159/I158-1,IF(INDEX(calc_types,1,AL$7)="CASH", I158/1200,I158/I159-1))</f>
        <v>2.7145747988766011E-4</v>
      </c>
      <c r="AM159" s="22" cm="1">
        <f t="array" ref="AM159">IF(INDEX(calc_types,1,AM$7)="INDEX",J159/J158-1,IF(INDEX(calc_types,1,AM$7)="CASH", J158/1200,J158/J159-1))</f>
        <v>3.9149652704693061E-3</v>
      </c>
      <c r="AN159" s="22" cm="1">
        <f t="array" ref="AN159">IF(INDEX(calc_types,1,AN$7)="INDEX",K159/K158-1,IF(INDEX(calc_types,1,AN$7)="CASH", K158/1200,K158/K159-1))</f>
        <v>-3.7028465632960028E-4</v>
      </c>
      <c r="AO159" s="22" cm="1">
        <f t="array" ref="AO159">IF(INDEX(calc_types,1,AO$7)="INDEX",L159/L158-1,IF(INDEX(calc_types,1,AO$7)="CASH", L158/1200,L158/L159-1))</f>
        <v>-1.2207583169809855E-4</v>
      </c>
      <c r="AP159" s="22" cm="1">
        <f t="array" ref="AP159">IF(INDEX(calc_types,1,AP$7)="INDEX",M159/M158-1,IF(INDEX(calc_types,1,AP$7)="CASH", M158/1200,M158/M159-1))</f>
        <v>1.4268851712972985E-3</v>
      </c>
      <c r="AQ159" s="22" cm="1">
        <f t="array" ref="AQ159">IF(INDEX(calc_types,1,AQ$7)="INDEX",N159/N158-1,IF(INDEX(calc_types,1,AQ$7)="CASH", N158/1200,N158/N159-1))</f>
        <v>-8.3164022612181032E-4</v>
      </c>
      <c r="AR159" s="22" cm="1">
        <f t="array" ref="AR159">IF(INDEX(calc_types,1,AR$7)="INDEX",O159/O158-1,IF(INDEX(calc_types,1,AR$7)="CASH", O158/1200,O158/O159-1))</f>
        <v>-2.9429707450312481E-4</v>
      </c>
      <c r="AS159" s="22" cm="1">
        <f t="array" ref="AS159">IF(INDEX(calc_types,1,AS$7)="INDEX",P159/P158-1,IF(INDEX(calc_types,1,AS$7)="CASH", P158/1200,P158/P159-1))</f>
        <v>-2.6121280136215397E-4</v>
      </c>
      <c r="AT159" s="22" cm="1">
        <f t="array" ref="AT159">IF(INDEX(calc_types,1,AT$7)="INDEX",Q159/Q158-1,IF(INDEX(calc_types,1,AT$7)="CASH", Q158/1200,Q158/Q159-1))</f>
        <v>-4.0101384526003425E-4</v>
      </c>
      <c r="AU159" s="22" cm="1">
        <f t="array" ref="AU159">IF(INDEX(calc_types,1,AU$7)="INDEX",R159/R158-1,IF(INDEX(calc_types,1,AU$7)="CASH", R158/1200,R158/R159-1))</f>
        <v>-3.8984248047890802E-4</v>
      </c>
      <c r="AV159" s="22" cm="1">
        <f t="array" ref="AV159">IF(INDEX(calc_types,1,AV$7)="INDEX",S159/S158-1,IF(INDEX(calc_types,1,AV$7)="CASH", S158/1200,S158/S159-1))</f>
        <v>-2.5856465168137444E-2</v>
      </c>
      <c r="AW159" s="22" cm="1">
        <f t="array" ref="AW159">IF(INDEX(calc_types,1,AW$7)="INDEX",T159/T158-1,IF(INDEX(calc_types,1,AW$7)="CASH", T158/1200,T158/T159-1))</f>
        <v>-2.2524251517900717E-2</v>
      </c>
      <c r="AX159" s="22" cm="1">
        <f t="array" ref="AX159">IF(INDEX(calc_types,1,AX$7)="INDEX",U159/U158-1,IF(INDEX(calc_types,1,AX$7)="CASH", U158/1200,U158/U159-1))</f>
        <v>-2.4239792807156046E-2</v>
      </c>
      <c r="AY159" s="22" cm="1">
        <f t="array" ref="AY159">IF(INDEX(calc_types,1,AY$7)="INDEX",V159/V158-1,IF(INDEX(calc_types,1,AY$7)="CASH", V158/1200,V158/V159-1))</f>
        <v>-2.7820070834828847E-2</v>
      </c>
      <c r="AZ159" s="22" cm="1">
        <f t="array" ref="AZ159">IF(INDEX(calc_types,1,AZ$7)="INDEX",W159/W158-1,IF(INDEX(calc_types,1,AZ$7)="CASH", W158/1200,W158/W159-1))</f>
        <v>1.3917249999999999E-3</v>
      </c>
      <c r="BA159" s="22" cm="1">
        <f t="array" ref="BA159">IF(INDEX(calc_types,1,BA$7)="INDEX",X159/X158-1,IF(INDEX(calc_types,1,BA$7)="CASH", X158/1200,X158/X159-1))</f>
        <v>-6.6525000000000004E-4</v>
      </c>
      <c r="BB159" s="22" cm="1">
        <f t="array" ref="BB159">IF(INDEX(calc_types,1,BB$7)="INDEX",Y159/Y158-1,IF(INDEX(calc_types,1,BB$7)="CASH", Y158/1200,Y158/Y159-1))</f>
        <v>3.9816666666666668E-4</v>
      </c>
      <c r="BC159" s="22" cm="1">
        <f t="array" ref="BC159">IF(INDEX(calc_types,1,BC$7)="INDEX",Z159/Z158-1,IF(INDEX(calc_types,1,BC$7)="CASH", Z158/1200,Z158/Z159-1))</f>
        <v>-5.3525000000000003E-4</v>
      </c>
      <c r="BD159" s="22" cm="1">
        <f t="array" ref="BD159">IF(INDEX(calc_types,1,BD$7)="INDEX",AA159/AA158-1,IF(INDEX(calc_types,1,BD$7)="CASH", AA158/1200,AA158/AA159-1))</f>
        <v>0</v>
      </c>
      <c r="BE159" s="22" cm="1">
        <f t="array" ref="BE159">IF(INDEX(calc_types,1,BE$7)="INDEX",AB159/AB158-1,IF(INDEX(calc_types,1,BE$7)="CASH", AB158/1200,AB158/AB159-1))</f>
        <v>1.0722208528469279E-2</v>
      </c>
      <c r="BF159" s="22" cm="1">
        <f t="array" ref="BF159">IF(INDEX(calc_types,1,BF$7)="INDEX",AC159/AC158-1,IF(INDEX(calc_types,1,BF$7)="CASH", AC158/1200,AC158/AC159-1))</f>
        <v>1.8783291281188719E-2</v>
      </c>
      <c r="BG159" s="22" cm="1">
        <f t="array" ref="BG159">IF(INDEX(calc_types,1,BG$7)="INDEX",AD159/AD158-1,IF(INDEX(calc_types,1,BG$7)="CASH", AD158/1200,AD158/AD159-1))</f>
        <v>3.7636432066241454E-3</v>
      </c>
      <c r="BH159" s="23">
        <f t="shared" si="68"/>
        <v>-2.0922133963609778E-5</v>
      </c>
      <c r="BI159" s="23">
        <f t="shared" si="69"/>
        <v>2.0857302583180554E-4</v>
      </c>
      <c r="BJ159" s="23">
        <f t="shared" si="70"/>
        <v>2.5726600737725276E-3</v>
      </c>
      <c r="BK159" s="23">
        <f t="shared" si="71"/>
        <v>-2.4620594632515083E-3</v>
      </c>
      <c r="BL159" s="23">
        <f t="shared" si="72"/>
        <v>-3.1549328034859657E-3</v>
      </c>
      <c r="BM159" s="23">
        <f t="shared" si="73"/>
        <v>-1.3700104502083713E-3</v>
      </c>
      <c r="BN159" s="23">
        <f t="shared" si="74"/>
        <v>-5.9311059772924055E-4</v>
      </c>
      <c r="BO159" s="23">
        <f t="shared" si="75"/>
        <v>2.5925874763775853E-3</v>
      </c>
      <c r="BP159" s="23">
        <f t="shared" si="76"/>
        <v>-1.7378398108106338E-3</v>
      </c>
      <c r="BQ159" s="23">
        <f t="shared" si="77"/>
        <v>-1.8097774443556578E-3</v>
      </c>
      <c r="BR159" s="23">
        <f t="shared" si="78"/>
        <v>-7.3530147666817352E-4</v>
      </c>
      <c r="BS159" s="23">
        <f t="shared" si="79"/>
        <v>-3.6147060480284914E-3</v>
      </c>
      <c r="BT159" s="23">
        <f t="shared" si="80"/>
        <v>-3.5853682538880983E-3</v>
      </c>
      <c r="BU159" s="23">
        <f t="shared" si="81"/>
        <v>-3.2313337808293949E-4</v>
      </c>
      <c r="BV159" s="23">
        <f t="shared" si="82"/>
        <v>-5.4007246339084951E-4</v>
      </c>
      <c r="BW159" s="23">
        <f t="shared" si="83"/>
        <v>-7.2923513633382829E-4</v>
      </c>
      <c r="BX159" s="23">
        <f t="shared" si="84"/>
        <v>-3.503839834018533E-2</v>
      </c>
      <c r="BY159" s="23">
        <f t="shared" si="85"/>
        <v>-2.5738943117697616E-2</v>
      </c>
      <c r="BZ159" s="23">
        <f t="shared" si="86"/>
        <v>-2.7176718029453043E-2</v>
      </c>
      <c r="CA159" s="23">
        <f t="shared" si="87"/>
        <v>-3.4237632546195294E-2</v>
      </c>
      <c r="CB159" s="23">
        <f t="shared" si="88"/>
        <v>-1.724037152777769E-4</v>
      </c>
      <c r="CC159" s="23">
        <f t="shared" si="89"/>
        <v>-1.4298152777777774E-3</v>
      </c>
      <c r="CD159" s="23">
        <f t="shared" si="90"/>
        <v>-1.1432784722222222E-3</v>
      </c>
      <c r="CE159" s="23">
        <f t="shared" si="91"/>
        <v>-4.8570416666666674E-4</v>
      </c>
      <c r="CF159" s="23">
        <f t="shared" si="92"/>
        <v>0</v>
      </c>
      <c r="CG159" s="23">
        <f t="shared" si="93"/>
        <v>1.047320865892289E-2</v>
      </c>
      <c r="CH159" s="23">
        <f t="shared" si="94"/>
        <v>1.9600917185805963E-2</v>
      </c>
      <c r="CI159" s="23">
        <f t="shared" si="95"/>
        <v>4.4828582240978021E-3</v>
      </c>
    </row>
    <row r="160" spans="1:87" x14ac:dyDescent="0.2">
      <c r="A160" s="20">
        <v>151</v>
      </c>
      <c r="B160" s="21">
        <v>43220</v>
      </c>
      <c r="C160" s="20">
        <v>207.97900000000001</v>
      </c>
      <c r="D160" s="20">
        <v>1163.8620000000001</v>
      </c>
      <c r="E160" s="20">
        <v>1948.703</v>
      </c>
      <c r="F160" s="20">
        <v>1688.623</v>
      </c>
      <c r="G160" s="20">
        <v>2137.4960000000001</v>
      </c>
      <c r="H160" s="20">
        <v>141.78299999999999</v>
      </c>
      <c r="I160" s="20">
        <v>364.464</v>
      </c>
      <c r="J160" s="20">
        <v>499.96199999999999</v>
      </c>
      <c r="K160" s="20">
        <v>108.08499999999999</v>
      </c>
      <c r="L160" s="20">
        <v>664.56700000000001</v>
      </c>
      <c r="M160" s="20">
        <v>846.07600000000002</v>
      </c>
      <c r="N160" s="20">
        <v>285.79000000000002</v>
      </c>
      <c r="O160" s="20">
        <v>327.54399999999998</v>
      </c>
      <c r="P160" s="20">
        <v>103.334</v>
      </c>
      <c r="Q160" s="20">
        <v>194.41200000000001</v>
      </c>
      <c r="R160" s="20">
        <v>258.94200000000001</v>
      </c>
      <c r="S160" s="20">
        <v>4646.8599999999997</v>
      </c>
      <c r="T160" s="20">
        <v>3536.52</v>
      </c>
      <c r="U160" s="20">
        <v>7509.3</v>
      </c>
      <c r="V160" s="20">
        <v>22467.87</v>
      </c>
      <c r="W160" s="20">
        <v>1.9093199999999999</v>
      </c>
      <c r="X160" s="20">
        <v>-0.20780000000000001</v>
      </c>
      <c r="Y160" s="20">
        <v>0.78859999999999997</v>
      </c>
      <c r="Z160" s="20">
        <v>9.3100000000000002E-2</v>
      </c>
      <c r="AA160" s="20">
        <v>1</v>
      </c>
      <c r="AB160" s="20">
        <v>0.82789999999999997</v>
      </c>
      <c r="AC160" s="20">
        <v>0.72650000000000003</v>
      </c>
      <c r="AD160" s="20">
        <v>109.34</v>
      </c>
      <c r="AE160" s="21">
        <f t="shared" si="67"/>
        <v>43220</v>
      </c>
      <c r="AF160" s="22" cm="1">
        <f t="array" ref="AF160">IF(INDEX(calc_types,1,AF$7)="INDEX",C160/C159-1,IF(INDEX(calc_types,1,AF$7)="CASH", C159/1200,C159/C160-1))</f>
        <v>1.2083108680582821E-3</v>
      </c>
      <c r="AG160" s="22" cm="1">
        <f t="array" ref="AG160">IF(INDEX(calc_types,1,AG$7)="INDEX",D160/D159-1,IF(INDEX(calc_types,1,AG$7)="CASH", D159/1200,D159/D160-1))</f>
        <v>-1.5536089452187207E-3</v>
      </c>
      <c r="AH160" s="22" cm="1">
        <f t="array" ref="AH160">IF(INDEX(calc_types,1,AH$7)="INDEX",E160/E159-1,IF(INDEX(calc_types,1,AH$7)="CASH", E159/1200,E159/E160-1))</f>
        <v>-6.1288710269696844E-3</v>
      </c>
      <c r="AI160" s="22" cm="1">
        <f t="array" ref="AI160">IF(INDEX(calc_types,1,AI$7)="INDEX",F160/F159-1,IF(INDEX(calc_types,1,AI$7)="CASH", F159/1200,F159/F160-1))</f>
        <v>9.3121018202180217E-4</v>
      </c>
      <c r="AJ160" s="22" cm="1">
        <f t="array" ref="AJ160">IF(INDEX(calc_types,1,AJ$7)="INDEX",G160/G159-1,IF(INDEX(calc_types,1,AJ$7)="CASH", G159/1200,G159/G160-1))</f>
        <v>-2.8656877394002134E-3</v>
      </c>
      <c r="AK160" s="22" cm="1">
        <f t="array" ref="AK160">IF(INDEX(calc_types,1,AK$7)="INDEX",H160/H159-1,IF(INDEX(calc_types,1,AK$7)="CASH", H159/1200,H159/H160-1))</f>
        <v>-6.8367634620813966E-4</v>
      </c>
      <c r="AL160" s="22" cm="1">
        <f t="array" ref="AL160">IF(INDEX(calc_types,1,AL$7)="INDEX",I160/I159-1,IF(INDEX(calc_types,1,AL$7)="CASH", I159/1200,I159/I160-1))</f>
        <v>-9.1283645424722337E-4</v>
      </c>
      <c r="AM160" s="22" cm="1">
        <f t="array" ref="AM160">IF(INDEX(calc_types,1,AM$7)="INDEX",J160/J159-1,IF(INDEX(calc_types,1,AM$7)="CASH", J159/1200,J159/J160-1))</f>
        <v>-1.689270139454635E-3</v>
      </c>
      <c r="AN160" s="22" cm="1">
        <f t="array" ref="AN160">IF(INDEX(calc_types,1,AN$7)="INDEX",K160/K159-1,IF(INDEX(calc_types,1,AN$7)="CASH", K159/1200,K159/K160-1))</f>
        <v>9.2605454461258674E-4</v>
      </c>
      <c r="AO160" s="22" cm="1">
        <f t="array" ref="AO160">IF(INDEX(calc_types,1,AO$7)="INDEX",L160/L159-1,IF(INDEX(calc_types,1,AO$7)="CASH", L159/1200,L159/L160-1))</f>
        <v>1.6972119600686675E-3</v>
      </c>
      <c r="AP160" s="22" cm="1">
        <f t="array" ref="AP160">IF(INDEX(calc_types,1,AP$7)="INDEX",M160/M159-1,IF(INDEX(calc_types,1,AP$7)="CASH", M159/1200,M159/M160-1))</f>
        <v>1.2733727810652073E-3</v>
      </c>
      <c r="AQ160" s="22" cm="1">
        <f t="array" ref="AQ160">IF(INDEX(calc_types,1,AQ$7)="INDEX",N160/N159-1,IF(INDEX(calc_types,1,AQ$7)="CASH", N159/1200,N159/N160-1))</f>
        <v>3.6805248259828005E-3</v>
      </c>
      <c r="AR160" s="22" cm="1">
        <f t="array" ref="AR160">IF(INDEX(calc_types,1,AR$7)="INDEX",O160/O159-1,IF(INDEX(calc_types,1,AR$7)="CASH", O159/1200,O159/O160-1))</f>
        <v>4.412689164532857E-3</v>
      </c>
      <c r="AS160" s="22" cm="1">
        <f t="array" ref="AS160">IF(INDEX(calc_types,1,AS$7)="INDEX",P160/P159-1,IF(INDEX(calc_types,1,AS$7)="CASH", P159/1200,P159/P160-1))</f>
        <v>-2.9031227924192216E-5</v>
      </c>
      <c r="AT160" s="22" cm="1">
        <f t="array" ref="AT160">IF(INDEX(calc_types,1,AT$7)="INDEX",Q160/Q159-1,IF(INDEX(calc_types,1,AT$7)="CASH", Q159/1200,Q159/Q160-1))</f>
        <v>-8.7435516306744177E-5</v>
      </c>
      <c r="AU160" s="22" cm="1">
        <f t="array" ref="AU160">IF(INDEX(calc_types,1,AU$7)="INDEX",R160/R159-1,IF(INDEX(calc_types,1,AU$7)="CASH", R159/1200,R159/R160-1))</f>
        <v>-1.3900794662091709E-4</v>
      </c>
      <c r="AV160" s="22" cm="1">
        <f t="array" ref="AV160">IF(INDEX(calc_types,1,AV$7)="INDEX",S160/S159-1,IF(INDEX(calc_types,1,AV$7)="CASH", S159/1200,S159/S160-1))</f>
        <v>3.502755558626669E-3</v>
      </c>
      <c r="AW160" s="22" cm="1">
        <f t="array" ref="AW160">IF(INDEX(calc_types,1,AW$7)="INDEX",T160/T159-1,IF(INDEX(calc_types,1,AW$7)="CASH", T159/1200,T159/T160-1))</f>
        <v>5.2066041945560082E-2</v>
      </c>
      <c r="AX160" s="22" cm="1">
        <f t="array" ref="AX160">IF(INDEX(calc_types,1,AX$7)="INDEX",U160/U159-1,IF(INDEX(calc_types,1,AX$7)="CASH", U159/1200,U159/U160-1))</f>
        <v>6.4151200080492021E-2</v>
      </c>
      <c r="AY160" s="22" cm="1">
        <f t="array" ref="AY160">IF(INDEX(calc_types,1,AY$7)="INDEX",V160/V159-1,IF(INDEX(calc_types,1,AY$7)="CASH", V159/1200,V159/V160-1))</f>
        <v>4.7243209985877055E-2</v>
      </c>
      <c r="AZ160" s="22" cm="1">
        <f t="array" ref="AZ160">IF(INDEX(calc_types,1,AZ$7)="INDEX",W160/W159-1,IF(INDEX(calc_types,1,AZ$7)="CASH", W159/1200,W159/W160-1))</f>
        <v>1.569275E-3</v>
      </c>
      <c r="BA160" s="22" cm="1">
        <f t="array" ref="BA160">IF(INDEX(calc_types,1,BA$7)="INDEX",X160/X159-1,IF(INDEX(calc_types,1,BA$7)="CASH", X159/1200,X159/X160-1))</f>
        <v>-2.1083333333333333E-4</v>
      </c>
      <c r="BB160" s="22" cm="1">
        <f t="array" ref="BB160">IF(INDEX(calc_types,1,BB$7)="INDEX",Y160/Y159-1,IF(INDEX(calc_types,1,BB$7)="CASH", Y159/1200,Y159/Y160-1))</f>
        <v>6.5866666666666667E-4</v>
      </c>
      <c r="BC160" s="22" cm="1">
        <f t="array" ref="BC160">IF(INDEX(calc_types,1,BC$7)="INDEX",Z160/Z159-1,IF(INDEX(calc_types,1,BC$7)="CASH", Z159/1200,Z159/Z160-1))</f>
        <v>1.7083333333333333E-5</v>
      </c>
      <c r="BD160" s="22" cm="1">
        <f t="array" ref="BD160">IF(INDEX(calc_types,1,BD$7)="INDEX",AA160/AA159-1,IF(INDEX(calc_types,1,BD$7)="CASH", AA159/1200,AA159/AA160-1))</f>
        <v>0</v>
      </c>
      <c r="BE160" s="22" cm="1">
        <f t="array" ref="BE160">IF(INDEX(calc_types,1,BE$7)="INDEX",AB160/AB159-1,IF(INDEX(calc_types,1,BE$7)="CASH", AB159/1200,AB159/AB160-1))</f>
        <v>-1.9929943229858638E-2</v>
      </c>
      <c r="BF160" s="22" cm="1">
        <f t="array" ref="BF160">IF(INDEX(calc_types,1,BF$7)="INDEX",AC160/AC159-1,IF(INDEX(calc_types,1,BF$7)="CASH", AC159/1200,AC159/AC160-1))</f>
        <v>-1.8031658637302161E-2</v>
      </c>
      <c r="BG160" s="22" cm="1">
        <f t="array" ref="BG160">IF(INDEX(calc_types,1,BG$7)="INDEX",AD160/AD159-1,IF(INDEX(calc_types,1,BG$7)="CASH", AD159/1200,AD159/AD160-1))</f>
        <v>-2.7986098408633642E-2</v>
      </c>
      <c r="BH160" s="23">
        <f t="shared" si="68"/>
        <v>-3.2649171756256225E-4</v>
      </c>
      <c r="BI160" s="23">
        <f t="shared" si="69"/>
        <v>-3.3056820300700548E-3</v>
      </c>
      <c r="BJ160" s="23">
        <f t="shared" si="70"/>
        <v>-8.5367261036096917E-3</v>
      </c>
      <c r="BK160" s="23">
        <f t="shared" si="71"/>
        <v>-1.7187863312108078E-3</v>
      </c>
      <c r="BL160" s="23">
        <f t="shared" si="72"/>
        <v>-6.2455224049523198E-3</v>
      </c>
      <c r="BM160" s="23">
        <f t="shared" si="73"/>
        <v>-1.4267893751485309E-3</v>
      </c>
      <c r="BN160" s="23">
        <f t="shared" si="74"/>
        <v>-1.7774045318641241E-3</v>
      </c>
      <c r="BO160" s="23">
        <f t="shared" si="75"/>
        <v>-3.0116479335463558E-3</v>
      </c>
      <c r="BP160" s="23">
        <f t="shared" si="76"/>
        <v>-4.4150060986844681E-4</v>
      </c>
      <c r="BQ160" s="23">
        <f t="shared" si="77"/>
        <v>9.5103474111082453E-6</v>
      </c>
      <c r="BR160" s="23">
        <f t="shared" si="78"/>
        <v>-8.888138669002647E-4</v>
      </c>
      <c r="BS160" s="23">
        <f t="shared" si="79"/>
        <v>8.9745900407611941E-4</v>
      </c>
      <c r="BT160" s="23">
        <f t="shared" si="80"/>
        <v>1.1216179851478835E-3</v>
      </c>
      <c r="BU160" s="23">
        <f t="shared" si="81"/>
        <v>-9.0951804644977727E-5</v>
      </c>
      <c r="BV160" s="23">
        <f t="shared" si="82"/>
        <v>-2.2649413443755946E-4</v>
      </c>
      <c r="BW160" s="23">
        <f t="shared" si="83"/>
        <v>-4.7840060247583742E-4</v>
      </c>
      <c r="BX160" s="23">
        <f t="shared" si="84"/>
        <v>-5.6791776134212171E-3</v>
      </c>
      <c r="BY160" s="23">
        <f t="shared" si="85"/>
        <v>4.8851350345763184E-2</v>
      </c>
      <c r="BZ160" s="23">
        <f t="shared" si="86"/>
        <v>6.1214274858195021E-2</v>
      </c>
      <c r="CA160" s="23">
        <f t="shared" si="87"/>
        <v>4.0825648274510608E-2</v>
      </c>
      <c r="CB160" s="23">
        <f t="shared" si="88"/>
        <v>5.1462847222231555E-6</v>
      </c>
      <c r="CC160" s="23">
        <f t="shared" si="89"/>
        <v>-9.7539861111111065E-4</v>
      </c>
      <c r="CD160" s="23">
        <f t="shared" si="90"/>
        <v>-8.8277847222222223E-4</v>
      </c>
      <c r="CE160" s="23">
        <f t="shared" si="91"/>
        <v>6.6629166666666635E-5</v>
      </c>
      <c r="CF160" s="23">
        <f t="shared" si="92"/>
        <v>0</v>
      </c>
      <c r="CG160" s="23">
        <f t="shared" si="93"/>
        <v>-2.0178943099405027E-2</v>
      </c>
      <c r="CH160" s="23">
        <f t="shared" si="94"/>
        <v>-1.7214032732684917E-2</v>
      </c>
      <c r="CI160" s="23">
        <f t="shared" si="95"/>
        <v>-2.7266883391159985E-2</v>
      </c>
    </row>
    <row r="161" spans="1:87" x14ac:dyDescent="0.2">
      <c r="A161" s="20">
        <v>152</v>
      </c>
      <c r="B161" s="21">
        <v>43251</v>
      </c>
      <c r="C161" s="20">
        <v>208.357</v>
      </c>
      <c r="D161" s="20">
        <v>1168.078</v>
      </c>
      <c r="E161" s="20">
        <v>1961.366</v>
      </c>
      <c r="F161" s="20">
        <v>1695.002</v>
      </c>
      <c r="G161" s="20">
        <v>2148.116</v>
      </c>
      <c r="H161" s="20">
        <v>141.70500000000001</v>
      </c>
      <c r="I161" s="20">
        <v>365.11700000000002</v>
      </c>
      <c r="J161" s="20">
        <v>503.95499999999998</v>
      </c>
      <c r="K161" s="20">
        <v>108.22</v>
      </c>
      <c r="L161" s="20">
        <v>667.07899999999995</v>
      </c>
      <c r="M161" s="20">
        <v>852.072</v>
      </c>
      <c r="N161" s="20">
        <v>286.43599999999998</v>
      </c>
      <c r="O161" s="20">
        <v>328.1</v>
      </c>
      <c r="P161" s="20">
        <v>103.31699999999999</v>
      </c>
      <c r="Q161" s="20">
        <v>194.43</v>
      </c>
      <c r="R161" s="20">
        <v>259.04300000000001</v>
      </c>
      <c r="S161" s="20">
        <v>4755.32</v>
      </c>
      <c r="T161" s="20">
        <v>3406.65</v>
      </c>
      <c r="U161" s="20">
        <v>7678.2</v>
      </c>
      <c r="V161" s="20">
        <v>22201.82</v>
      </c>
      <c r="W161" s="20">
        <v>2.0007000000000001</v>
      </c>
      <c r="X161" s="20">
        <v>-0.49320000000000003</v>
      </c>
      <c r="Y161" s="20">
        <v>0.62019999999999997</v>
      </c>
      <c r="Z161" s="20">
        <v>-0.19309999999999999</v>
      </c>
      <c r="AA161" s="20">
        <v>1</v>
      </c>
      <c r="AB161" s="20">
        <v>0.85529999999999995</v>
      </c>
      <c r="AC161" s="20">
        <v>0.75209999999999999</v>
      </c>
      <c r="AD161" s="20">
        <v>108.82</v>
      </c>
      <c r="AE161" s="21">
        <f t="shared" si="67"/>
        <v>43251</v>
      </c>
      <c r="AF161" s="22" cm="1">
        <f t="array" ref="AF161">IF(INDEX(calc_types,1,AF$7)="INDEX",C161/C160-1,IF(INDEX(calc_types,1,AF$7)="CASH", C160/1200,C160/C161-1))</f>
        <v>1.8174911890143086E-3</v>
      </c>
      <c r="AG161" s="22" cm="1">
        <f t="array" ref="AG161">IF(INDEX(calc_types,1,AG$7)="INDEX",D161/D160-1,IF(INDEX(calc_types,1,AG$7)="CASH", D160/1200,D160/D161-1))</f>
        <v>3.6224225896195339E-3</v>
      </c>
      <c r="AH161" s="22" cm="1">
        <f t="array" ref="AH161">IF(INDEX(calc_types,1,AH$7)="INDEX",E161/E160-1,IF(INDEX(calc_types,1,AH$7)="CASH", E160/1200,E160/E161-1))</f>
        <v>6.4981682688434184E-3</v>
      </c>
      <c r="AI161" s="22" cm="1">
        <f t="array" ref="AI161">IF(INDEX(calc_types,1,AI$7)="INDEX",F161/F160-1,IF(INDEX(calc_types,1,AI$7)="CASH", F160/1200,F160/F161-1))</f>
        <v>3.7776342025424015E-3</v>
      </c>
      <c r="AJ161" s="22" cm="1">
        <f t="array" ref="AJ161">IF(INDEX(calc_types,1,AJ$7)="INDEX",G161/G160-1,IF(INDEX(calc_types,1,AJ$7)="CASH", G160/1200,G160/G161-1))</f>
        <v>4.9684303502790517E-3</v>
      </c>
      <c r="AK161" s="22" cm="1">
        <f t="array" ref="AK161">IF(INDEX(calc_types,1,AK$7)="INDEX",H161/H160-1,IF(INDEX(calc_types,1,AK$7)="CASH", H160/1200,H160/H161-1))</f>
        <v>-5.5013647616408701E-4</v>
      </c>
      <c r="AL161" s="22" cm="1">
        <f t="array" ref="AL161">IF(INDEX(calc_types,1,AL$7)="INDEX",I161/I160-1,IF(INDEX(calc_types,1,AL$7)="CASH", I160/1200,I160/I161-1))</f>
        <v>1.7916721541770819E-3</v>
      </c>
      <c r="AM161" s="22" cm="1">
        <f t="array" ref="AM161">IF(INDEX(calc_types,1,AM$7)="INDEX",J161/J160-1,IF(INDEX(calc_types,1,AM$7)="CASH", J160/1200,J160/J161-1))</f>
        <v>7.9866069821306063E-3</v>
      </c>
      <c r="AN161" s="22" cm="1">
        <f t="array" ref="AN161">IF(INDEX(calc_types,1,AN$7)="INDEX",K161/K160-1,IF(INDEX(calc_types,1,AN$7)="CASH", K160/1200,K160/K161-1))</f>
        <v>1.2490169773788917E-3</v>
      </c>
      <c r="AO161" s="22" cm="1">
        <f t="array" ref="AO161">IF(INDEX(calc_types,1,AO$7)="INDEX",L161/L160-1,IF(INDEX(calc_types,1,AO$7)="CASH", L160/1200,L160/L161-1))</f>
        <v>3.7799048101996302E-3</v>
      </c>
      <c r="AP161" s="22" cm="1">
        <f t="array" ref="AP161">IF(INDEX(calc_types,1,AP$7)="INDEX",M161/M160-1,IF(INDEX(calc_types,1,AP$7)="CASH", M160/1200,M160/M161-1))</f>
        <v>7.0868338068921233E-3</v>
      </c>
      <c r="AQ161" s="22" cm="1">
        <f t="array" ref="AQ161">IF(INDEX(calc_types,1,AQ$7)="INDEX",N161/N160-1,IF(INDEX(calc_types,1,AQ$7)="CASH", N160/1200,N160/N161-1))</f>
        <v>2.2604009937365888E-3</v>
      </c>
      <c r="AR161" s="22" cm="1">
        <f t="array" ref="AR161">IF(INDEX(calc_types,1,AR$7)="INDEX",O161/O160-1,IF(INDEX(calc_types,1,AR$7)="CASH", O160/1200,O160/O161-1))</f>
        <v>1.6974818650319357E-3</v>
      </c>
      <c r="AS161" s="22" cm="1">
        <f t="array" ref="AS161">IF(INDEX(calc_types,1,AS$7)="INDEX",P161/P160-1,IF(INDEX(calc_types,1,AS$7)="CASH", P160/1200,P160/P161-1))</f>
        <v>-1.6451506764481039E-4</v>
      </c>
      <c r="AT161" s="22" cm="1">
        <f t="array" ref="AT161">IF(INDEX(calc_types,1,AT$7)="INDEX",Q161/Q160-1,IF(INDEX(calc_types,1,AT$7)="CASH", Q160/1200,Q160/Q161-1))</f>
        <v>9.258687735336224E-5</v>
      </c>
      <c r="AU161" s="22" cm="1">
        <f t="array" ref="AU161">IF(INDEX(calc_types,1,AU$7)="INDEX",R161/R160-1,IF(INDEX(calc_types,1,AU$7)="CASH", R160/1200,R160/R161-1))</f>
        <v>3.9004873678272212E-4</v>
      </c>
      <c r="AV161" s="22" cm="1">
        <f t="array" ref="AV161">IF(INDEX(calc_types,1,AV$7)="INDEX",S161/S160-1,IF(INDEX(calc_types,1,AV$7)="CASH", S160/1200,S160/S161-1))</f>
        <v>2.3340492289416925E-2</v>
      </c>
      <c r="AW161" s="22" cm="1">
        <f t="array" ref="AW161">IF(INDEX(calc_types,1,AW$7)="INDEX",T161/T160-1,IF(INDEX(calc_types,1,AW$7)="CASH", T160/1200,T160/T161-1))</f>
        <v>-3.6722540802823112E-2</v>
      </c>
      <c r="AX161" s="22" cm="1">
        <f t="array" ref="AX161">IF(INDEX(calc_types,1,AX$7)="INDEX",U161/U160-1,IF(INDEX(calc_types,1,AX$7)="CASH", U160/1200,U160/U161-1))</f>
        <v>2.2492109783867953E-2</v>
      </c>
      <c r="AY161" s="22" cm="1">
        <f t="array" ref="AY161">IF(INDEX(calc_types,1,AY$7)="INDEX",V161/V160-1,IF(INDEX(calc_types,1,AY$7)="CASH", V160/1200,V160/V161-1))</f>
        <v>-1.1841353897810492E-2</v>
      </c>
      <c r="AZ161" s="22" cm="1">
        <f t="array" ref="AZ161">IF(INDEX(calc_types,1,AZ$7)="INDEX",W161/W160-1,IF(INDEX(calc_types,1,AZ$7)="CASH", W160/1200,W160/W161-1))</f>
        <v>1.5911E-3</v>
      </c>
      <c r="BA161" s="22" cm="1">
        <f t="array" ref="BA161">IF(INDEX(calc_types,1,BA$7)="INDEX",X161/X160-1,IF(INDEX(calc_types,1,BA$7)="CASH", X160/1200,X160/X161-1))</f>
        <v>-1.7316666666666668E-4</v>
      </c>
      <c r="BB161" s="22" cm="1">
        <f t="array" ref="BB161">IF(INDEX(calc_types,1,BB$7)="INDEX",Y161/Y160-1,IF(INDEX(calc_types,1,BB$7)="CASH", Y160/1200,Y160/Y161-1))</f>
        <v>6.5716666666666668E-4</v>
      </c>
      <c r="BC161" s="22" cm="1">
        <f t="array" ref="BC161">IF(INDEX(calc_types,1,BC$7)="INDEX",Z161/Z160-1,IF(INDEX(calc_types,1,BC$7)="CASH", Z160/1200,Z160/Z161-1))</f>
        <v>7.758333333333334E-5</v>
      </c>
      <c r="BD161" s="22" cm="1">
        <f t="array" ref="BD161">IF(INDEX(calc_types,1,BD$7)="INDEX",AA161/AA160-1,IF(INDEX(calc_types,1,BD$7)="CASH", AA160/1200,AA160/AA161-1))</f>
        <v>0</v>
      </c>
      <c r="BE161" s="22" cm="1">
        <f t="array" ref="BE161">IF(INDEX(calc_types,1,BE$7)="INDEX",AB161/AB160-1,IF(INDEX(calc_types,1,BE$7)="CASH", AB160/1200,AB160/AB161-1))</f>
        <v>-3.2035543084297902E-2</v>
      </c>
      <c r="BF161" s="22" cm="1">
        <f t="array" ref="BF161">IF(INDEX(calc_types,1,BF$7)="INDEX",AC161/AC160-1,IF(INDEX(calc_types,1,BF$7)="CASH", AC160/1200,AC160/AC161-1))</f>
        <v>-3.403802685813051E-2</v>
      </c>
      <c r="BG161" s="22" cm="1">
        <f t="array" ref="BG161">IF(INDEX(calc_types,1,BG$7)="INDEX",AD161/AD160-1,IF(INDEX(calc_types,1,BG$7)="CASH", AD160/1200,AD160/AD161-1))</f>
        <v>4.7785333578387323E-3</v>
      </c>
      <c r="BH161" s="23">
        <f t="shared" si="68"/>
        <v>2.8268860339346422E-4</v>
      </c>
      <c r="BI161" s="23">
        <f t="shared" si="69"/>
        <v>1.8703495047681998E-3</v>
      </c>
      <c r="BJ161" s="23">
        <f t="shared" si="70"/>
        <v>4.0903131922034111E-3</v>
      </c>
      <c r="BK161" s="23">
        <f t="shared" si="71"/>
        <v>1.1276376893097914E-3</v>
      </c>
      <c r="BL161" s="23">
        <f t="shared" si="72"/>
        <v>1.5885956847269457E-3</v>
      </c>
      <c r="BM161" s="23">
        <f t="shared" si="73"/>
        <v>-1.2932495051044782E-3</v>
      </c>
      <c r="BN161" s="23">
        <f t="shared" si="74"/>
        <v>9.2710407656018126E-4</v>
      </c>
      <c r="BO161" s="23">
        <f t="shared" si="75"/>
        <v>6.6642291880388855E-3</v>
      </c>
      <c r="BP161" s="23">
        <f t="shared" si="76"/>
        <v>-1.1853817710214183E-4</v>
      </c>
      <c r="BQ161" s="23">
        <f t="shared" si="77"/>
        <v>2.0922031975420712E-3</v>
      </c>
      <c r="BR161" s="23">
        <f t="shared" si="78"/>
        <v>4.9246471589266512E-3</v>
      </c>
      <c r="BS161" s="23">
        <f t="shared" si="79"/>
        <v>-5.2266482817009234E-4</v>
      </c>
      <c r="BT161" s="23">
        <f t="shared" si="80"/>
        <v>-1.5935893143530378E-3</v>
      </c>
      <c r="BU161" s="23">
        <f t="shared" si="81"/>
        <v>-2.2643564436559591E-4</v>
      </c>
      <c r="BV161" s="23">
        <f t="shared" si="82"/>
        <v>-4.6471740777453047E-5</v>
      </c>
      <c r="BW161" s="23">
        <f t="shared" si="83"/>
        <v>5.0656080927801784E-5</v>
      </c>
      <c r="BX161" s="23">
        <f t="shared" si="84"/>
        <v>1.4158559117369039E-2</v>
      </c>
      <c r="BY161" s="23">
        <f t="shared" si="85"/>
        <v>-3.993723240262001E-2</v>
      </c>
      <c r="BZ161" s="23">
        <f t="shared" si="86"/>
        <v>1.9555184561570956E-2</v>
      </c>
      <c r="CA161" s="23">
        <f t="shared" si="87"/>
        <v>-1.8258915609176939E-2</v>
      </c>
      <c r="CB161" s="23">
        <f t="shared" si="88"/>
        <v>2.6971284722223212E-5</v>
      </c>
      <c r="CC161" s="23">
        <f t="shared" si="89"/>
        <v>-9.377319444444439E-4</v>
      </c>
      <c r="CD161" s="23">
        <f t="shared" si="90"/>
        <v>-8.8427847222222221E-4</v>
      </c>
      <c r="CE161" s="23">
        <f t="shared" si="91"/>
        <v>1.2712916666666666E-4</v>
      </c>
      <c r="CF161" s="23">
        <f t="shared" si="92"/>
        <v>0</v>
      </c>
      <c r="CG161" s="23">
        <f t="shared" si="93"/>
        <v>-3.2284542953844295E-2</v>
      </c>
      <c r="CH161" s="23">
        <f t="shared" si="94"/>
        <v>-3.3220400953513265E-2</v>
      </c>
      <c r="CI161" s="23">
        <f t="shared" si="95"/>
        <v>5.497748375312389E-3</v>
      </c>
    </row>
    <row r="162" spans="1:87" x14ac:dyDescent="0.2">
      <c r="A162" s="20">
        <v>153</v>
      </c>
      <c r="B162" s="21">
        <v>43281</v>
      </c>
      <c r="C162" s="20">
        <v>208.68700000000001</v>
      </c>
      <c r="D162" s="20">
        <v>1168.259</v>
      </c>
      <c r="E162" s="20">
        <v>1960.595</v>
      </c>
      <c r="F162" s="20">
        <v>1694.9749999999999</v>
      </c>
      <c r="G162" s="20">
        <v>2144.2550000000001</v>
      </c>
      <c r="H162" s="20">
        <v>141.636</v>
      </c>
      <c r="I162" s="20">
        <v>364.846</v>
      </c>
      <c r="J162" s="20">
        <v>503.78300000000002</v>
      </c>
      <c r="K162" s="20">
        <v>108.22</v>
      </c>
      <c r="L162" s="20">
        <v>665.91600000000005</v>
      </c>
      <c r="M162" s="20">
        <v>849.80799999999999</v>
      </c>
      <c r="N162" s="20">
        <v>286.11200000000002</v>
      </c>
      <c r="O162" s="20">
        <v>326.96199999999999</v>
      </c>
      <c r="P162" s="20">
        <v>103.3</v>
      </c>
      <c r="Q162" s="20">
        <v>194.36699999999999</v>
      </c>
      <c r="R162" s="20">
        <v>258.93400000000003</v>
      </c>
      <c r="S162" s="20">
        <v>4782.71</v>
      </c>
      <c r="T162" s="20">
        <v>3395.6</v>
      </c>
      <c r="U162" s="20">
        <v>7636.93</v>
      </c>
      <c r="V162" s="20">
        <v>22304.51</v>
      </c>
      <c r="W162" s="20">
        <v>2.0902500000000002</v>
      </c>
      <c r="X162" s="20">
        <v>-0.26879999999999998</v>
      </c>
      <c r="Y162" s="20">
        <v>0.71440000000000003</v>
      </c>
      <c r="Z162" s="20">
        <v>-4.9099999999999998E-2</v>
      </c>
      <c r="AA162" s="20">
        <v>1</v>
      </c>
      <c r="AB162" s="20">
        <v>0.85580000000000001</v>
      </c>
      <c r="AC162" s="20">
        <v>0.75719999999999998</v>
      </c>
      <c r="AD162" s="20">
        <v>110.76</v>
      </c>
      <c r="AE162" s="21">
        <f t="shared" si="67"/>
        <v>43281</v>
      </c>
      <c r="AF162" s="22" cm="1">
        <f t="array" ref="AF162">IF(INDEX(calc_types,1,AF$7)="INDEX",C162/C161-1,IF(INDEX(calc_types,1,AF$7)="CASH", C161/1200,C161/C162-1))</f>
        <v>1.5838200780391443E-3</v>
      </c>
      <c r="AG162" s="22" cm="1">
        <f t="array" ref="AG162">IF(INDEX(calc_types,1,AG$7)="INDEX",D162/D161-1,IF(INDEX(calc_types,1,AG$7)="CASH", D161/1200,D161/D162-1))</f>
        <v>1.5495540537546759E-4</v>
      </c>
      <c r="AH162" s="22" cm="1">
        <f t="array" ref="AH162">IF(INDEX(calc_types,1,AH$7)="INDEX",E162/E161-1,IF(INDEX(calc_types,1,AH$7)="CASH", E161/1200,E161/E162-1))</f>
        <v>-3.9309338491644308E-4</v>
      </c>
      <c r="AI162" s="22" cm="1">
        <f t="array" ref="AI162">IF(INDEX(calc_types,1,AI$7)="INDEX",F162/F161-1,IF(INDEX(calc_types,1,AI$7)="CASH", F161/1200,F161/F162-1))</f>
        <v>-1.5929184744356562E-5</v>
      </c>
      <c r="AJ162" s="22" cm="1">
        <f t="array" ref="AJ162">IF(INDEX(calc_types,1,AJ$7)="INDEX",G162/G161-1,IF(INDEX(calc_types,1,AJ$7)="CASH", G161/1200,G161/G162-1))</f>
        <v>-1.7973889678210009E-3</v>
      </c>
      <c r="AK162" s="22" cm="1">
        <f t="array" ref="AK162">IF(INDEX(calc_types,1,AK$7)="INDEX",H162/H161-1,IF(INDEX(calc_types,1,AK$7)="CASH", H161/1200,H161/H162-1))</f>
        <v>-4.8692706679376307E-4</v>
      </c>
      <c r="AL162" s="22" cm="1">
        <f t="array" ref="AL162">IF(INDEX(calc_types,1,AL$7)="INDEX",I162/I161-1,IF(INDEX(calc_types,1,AL$7)="CASH", I161/1200,I161/I162-1))</f>
        <v>-7.4222783381772128E-4</v>
      </c>
      <c r="AM162" s="22" cm="1">
        <f t="array" ref="AM162">IF(INDEX(calc_types,1,AM$7)="INDEX",J162/J161-1,IF(INDEX(calc_types,1,AM$7)="CASH", J161/1200,J161/J162-1))</f>
        <v>-3.413003145121829E-4</v>
      </c>
      <c r="AN162" s="22" cm="1">
        <f t="array" ref="AN162">IF(INDEX(calc_types,1,AN$7)="INDEX",K162/K161-1,IF(INDEX(calc_types,1,AN$7)="CASH", K161/1200,K161/K162-1))</f>
        <v>0</v>
      </c>
      <c r="AO162" s="22" cm="1">
        <f t="array" ref="AO162">IF(INDEX(calc_types,1,AO$7)="INDEX",L162/L161-1,IF(INDEX(calc_types,1,AO$7)="CASH", L161/1200,L161/L162-1))</f>
        <v>-1.7434216936823566E-3</v>
      </c>
      <c r="AP162" s="22" cm="1">
        <f t="array" ref="AP162">IF(INDEX(calc_types,1,AP$7)="INDEX",M162/M161-1,IF(INDEX(calc_types,1,AP$7)="CASH", M161/1200,M161/M162-1))</f>
        <v>-2.6570524556610575E-3</v>
      </c>
      <c r="AQ162" s="22" cm="1">
        <f t="array" ref="AQ162">IF(INDEX(calc_types,1,AQ$7)="INDEX",N162/N161-1,IF(INDEX(calc_types,1,AQ$7)="CASH", N161/1200,N161/N162-1))</f>
        <v>-1.1311427334551594E-3</v>
      </c>
      <c r="AR162" s="22" cm="1">
        <f t="array" ref="AR162">IF(INDEX(calc_types,1,AR$7)="INDEX",O162/O161-1,IF(INDEX(calc_types,1,AR$7)="CASH", O161/1200,O161/O162-1))</f>
        <v>-3.4684547394088217E-3</v>
      </c>
      <c r="AS162" s="22" cm="1">
        <f t="array" ref="AS162">IF(INDEX(calc_types,1,AS$7)="INDEX",P162/P161-1,IF(INDEX(calc_types,1,AS$7)="CASH", P161/1200,P161/P162-1))</f>
        <v>-1.6454213730554557E-4</v>
      </c>
      <c r="AT162" s="22" cm="1">
        <f t="array" ref="AT162">IF(INDEX(calc_types,1,AT$7)="INDEX",Q162/Q161-1,IF(INDEX(calc_types,1,AT$7)="CASH", Q161/1200,Q161/Q162-1))</f>
        <v>-3.2402407035958536E-4</v>
      </c>
      <c r="AU162" s="22" cm="1">
        <f t="array" ref="AU162">IF(INDEX(calc_types,1,AU$7)="INDEX",R162/R161-1,IF(INDEX(calc_types,1,AU$7)="CASH", R161/1200,R161/R162-1))</f>
        <v>-4.2077956169428443E-4</v>
      </c>
      <c r="AV162" s="22" cm="1">
        <f t="array" ref="AV162">IF(INDEX(calc_types,1,AV$7)="INDEX",S162/S161-1,IF(INDEX(calc_types,1,AV$7)="CASH", S161/1200,S161/S162-1))</f>
        <v>5.7598647409637937E-3</v>
      </c>
      <c r="AW162" s="22" cm="1">
        <f t="array" ref="AW162">IF(INDEX(calc_types,1,AW$7)="INDEX",T162/T161-1,IF(INDEX(calc_types,1,AW$7)="CASH", T161/1200,T161/T162-1))</f>
        <v>-3.243655790879707E-3</v>
      </c>
      <c r="AX162" s="22" cm="1">
        <f t="array" ref="AX162">IF(INDEX(calc_types,1,AX$7)="INDEX",U162/U161-1,IF(INDEX(calc_types,1,AX$7)="CASH", U161/1200,U161/U162-1))</f>
        <v>-5.3749576723710613E-3</v>
      </c>
      <c r="AY162" s="22" cm="1">
        <f t="array" ref="AY162">IF(INDEX(calc_types,1,AY$7)="INDEX",V162/V161-1,IF(INDEX(calc_types,1,AY$7)="CASH", V161/1200,V161/V162-1))</f>
        <v>4.6252964847024458E-3</v>
      </c>
      <c r="AZ162" s="22" cm="1">
        <f t="array" ref="AZ162">IF(INDEX(calc_types,1,AZ$7)="INDEX",W162/W161-1,IF(INDEX(calc_types,1,AZ$7)="CASH", W161/1200,W161/W162-1))</f>
        <v>1.6672500000000001E-3</v>
      </c>
      <c r="BA162" s="22" cm="1">
        <f t="array" ref="BA162">IF(INDEX(calc_types,1,BA$7)="INDEX",X162/X161-1,IF(INDEX(calc_types,1,BA$7)="CASH", X161/1200,X161/X162-1))</f>
        <v>-4.1100000000000002E-4</v>
      </c>
      <c r="BB162" s="22" cm="1">
        <f t="array" ref="BB162">IF(INDEX(calc_types,1,BB$7)="INDEX",Y162/Y161-1,IF(INDEX(calc_types,1,BB$7)="CASH", Y161/1200,Y161/Y162-1))</f>
        <v>5.1683333333333334E-4</v>
      </c>
      <c r="BC162" s="22" cm="1">
        <f t="array" ref="BC162">IF(INDEX(calc_types,1,BC$7)="INDEX",Z162/Z161-1,IF(INDEX(calc_types,1,BC$7)="CASH", Z161/1200,Z161/Z162-1))</f>
        <v>-1.6091666666666666E-4</v>
      </c>
      <c r="BD162" s="22" cm="1">
        <f t="array" ref="BD162">IF(INDEX(calc_types,1,BD$7)="INDEX",AA162/AA161-1,IF(INDEX(calc_types,1,BD$7)="CASH", AA161/1200,AA161/AA162-1))</f>
        <v>0</v>
      </c>
      <c r="BE162" s="22" cm="1">
        <f t="array" ref="BE162">IF(INDEX(calc_types,1,BE$7)="INDEX",AB162/AB161-1,IF(INDEX(calc_types,1,BE$7)="CASH", AB161/1200,AB161/AB162-1))</f>
        <v>-5.8424865622819233E-4</v>
      </c>
      <c r="BF162" s="22" cm="1">
        <f t="array" ref="BF162">IF(INDEX(calc_types,1,BF$7)="INDEX",AC162/AC161-1,IF(INDEX(calc_types,1,BF$7)="CASH", AC161/1200,AC161/AC162-1))</f>
        <v>-6.7353407290016154E-3</v>
      </c>
      <c r="BG162" s="22" cm="1">
        <f t="array" ref="BG162">IF(INDEX(calc_types,1,BG$7)="INDEX",AD162/AD161-1,IF(INDEX(calc_types,1,BG$7)="CASH", AD161/1200,AD161/AD162-1))</f>
        <v>-1.7515348501264127E-2</v>
      </c>
      <c r="BH162" s="23">
        <f t="shared" si="68"/>
        <v>4.901749241829987E-5</v>
      </c>
      <c r="BI162" s="23">
        <f t="shared" si="69"/>
        <v>-1.5971176794758665E-3</v>
      </c>
      <c r="BJ162" s="23">
        <f t="shared" si="70"/>
        <v>-2.8009484615564499E-3</v>
      </c>
      <c r="BK162" s="23">
        <f t="shared" si="71"/>
        <v>-2.6659256979769666E-3</v>
      </c>
      <c r="BL162" s="23">
        <f t="shared" si="72"/>
        <v>-5.1772236333731073E-3</v>
      </c>
      <c r="BM162" s="23">
        <f t="shared" si="73"/>
        <v>-1.2300400957341543E-3</v>
      </c>
      <c r="BN162" s="23">
        <f t="shared" si="74"/>
        <v>-1.6067959114346221E-3</v>
      </c>
      <c r="BO162" s="23">
        <f t="shared" si="75"/>
        <v>-1.6636781086039035E-3</v>
      </c>
      <c r="BP162" s="23">
        <f t="shared" si="76"/>
        <v>-1.3675551544810336E-3</v>
      </c>
      <c r="BQ162" s="23">
        <f t="shared" si="77"/>
        <v>-3.4311233063399156E-3</v>
      </c>
      <c r="BR162" s="23">
        <f t="shared" si="78"/>
        <v>-4.8192391036265296E-3</v>
      </c>
      <c r="BS162" s="23">
        <f t="shared" si="79"/>
        <v>-3.9142085553618405E-3</v>
      </c>
      <c r="BT162" s="23">
        <f t="shared" si="80"/>
        <v>-6.7595259187937951E-3</v>
      </c>
      <c r="BU162" s="23">
        <f t="shared" si="81"/>
        <v>-2.2646271402633109E-4</v>
      </c>
      <c r="BV162" s="23">
        <f t="shared" si="82"/>
        <v>-4.6308268849040062E-4</v>
      </c>
      <c r="BW162" s="23">
        <f t="shared" si="83"/>
        <v>-7.6017221754920471E-4</v>
      </c>
      <c r="BX162" s="23">
        <f t="shared" si="84"/>
        <v>-3.4220684310840924E-3</v>
      </c>
      <c r="BY162" s="23">
        <f t="shared" si="85"/>
        <v>-6.4583473906766036E-3</v>
      </c>
      <c r="BZ162" s="23">
        <f t="shared" si="86"/>
        <v>-8.3118828946680597E-3</v>
      </c>
      <c r="CA162" s="23">
        <f t="shared" si="87"/>
        <v>-1.7922652266640004E-3</v>
      </c>
      <c r="CB162" s="23">
        <f t="shared" si="88"/>
        <v>1.031212847222233E-4</v>
      </c>
      <c r="CC162" s="23">
        <f t="shared" si="89"/>
        <v>-1.1755652777777773E-3</v>
      </c>
      <c r="CD162" s="23">
        <f t="shared" si="90"/>
        <v>-1.0246118055555556E-3</v>
      </c>
      <c r="CE162" s="23">
        <f t="shared" si="91"/>
        <v>-1.1137083333333335E-4</v>
      </c>
      <c r="CF162" s="23">
        <f t="shared" si="92"/>
        <v>0</v>
      </c>
      <c r="CG162" s="23">
        <f t="shared" si="93"/>
        <v>-8.3324852577458205E-4</v>
      </c>
      <c r="CH162" s="23">
        <f t="shared" si="94"/>
        <v>-5.9177148243843708E-3</v>
      </c>
      <c r="CI162" s="23">
        <f t="shared" si="95"/>
        <v>-1.6796133483790471E-2</v>
      </c>
    </row>
    <row r="163" spans="1:87" x14ac:dyDescent="0.2">
      <c r="A163" s="20">
        <v>154</v>
      </c>
      <c r="B163" s="21">
        <v>43312</v>
      </c>
      <c r="C163" s="20">
        <v>209.04</v>
      </c>
      <c r="D163" s="20">
        <v>1168.2049999999999</v>
      </c>
      <c r="E163" s="20">
        <v>1956.2929999999999</v>
      </c>
      <c r="F163" s="20">
        <v>1698.9159999999999</v>
      </c>
      <c r="G163" s="20">
        <v>2151.4360000000001</v>
      </c>
      <c r="H163" s="20">
        <v>141.554</v>
      </c>
      <c r="I163" s="20">
        <v>364.173</v>
      </c>
      <c r="J163" s="20">
        <v>501.83800000000002</v>
      </c>
      <c r="K163" s="20">
        <v>108.22199999999999</v>
      </c>
      <c r="L163" s="20">
        <v>665.73800000000006</v>
      </c>
      <c r="M163" s="20">
        <v>848.94200000000001</v>
      </c>
      <c r="N163" s="20">
        <v>286.66000000000003</v>
      </c>
      <c r="O163" s="20">
        <v>327.80500000000001</v>
      </c>
      <c r="P163" s="20">
        <v>103.28100000000001</v>
      </c>
      <c r="Q163" s="20">
        <v>194.315</v>
      </c>
      <c r="R163" s="20">
        <v>258.77800000000002</v>
      </c>
      <c r="S163" s="20">
        <v>4958.9799999999996</v>
      </c>
      <c r="T163" s="20">
        <v>3525.49</v>
      </c>
      <c r="U163" s="20">
        <v>7748.76</v>
      </c>
      <c r="V163" s="20">
        <v>22553.72</v>
      </c>
      <c r="W163" s="20">
        <v>2.0813799999999998</v>
      </c>
      <c r="X163" s="20">
        <v>-0.24460000000000001</v>
      </c>
      <c r="Y163" s="20">
        <v>0.90600000000000003</v>
      </c>
      <c r="Z163" s="20">
        <v>2.1700000000000001E-2</v>
      </c>
      <c r="AA163" s="20">
        <v>1</v>
      </c>
      <c r="AB163" s="20">
        <v>0.85540000000000005</v>
      </c>
      <c r="AC163" s="20">
        <v>0.76190000000000002</v>
      </c>
      <c r="AD163" s="20">
        <v>111.86</v>
      </c>
      <c r="AE163" s="21">
        <f t="shared" si="67"/>
        <v>43312</v>
      </c>
      <c r="AF163" s="22" cm="1">
        <f t="array" ref="AF163">IF(INDEX(calc_types,1,AF$7)="INDEX",C163/C162-1,IF(INDEX(calc_types,1,AF$7)="CASH", C162/1200,C162/C163-1))</f>
        <v>1.6915284612839532E-3</v>
      </c>
      <c r="AG163" s="22" cm="1">
        <f t="array" ref="AG163">IF(INDEX(calc_types,1,AG$7)="INDEX",D163/D162-1,IF(INDEX(calc_types,1,AG$7)="CASH", D162/1200,D162/D163-1))</f>
        <v>-4.6222627003156269E-5</v>
      </c>
      <c r="AH163" s="22" cm="1">
        <f t="array" ref="AH163">IF(INDEX(calc_types,1,AH$7)="INDEX",E163/E162-1,IF(INDEX(calc_types,1,AH$7)="CASH", E162/1200,E162/E163-1))</f>
        <v>-2.1942318530855376E-3</v>
      </c>
      <c r="AI163" s="22" cm="1">
        <f t="array" ref="AI163">IF(INDEX(calc_types,1,AI$7)="INDEX",F163/F162-1,IF(INDEX(calc_types,1,AI$7)="CASH", F162/1200,F162/F163-1))</f>
        <v>2.3251080399415702E-3</v>
      </c>
      <c r="AJ163" s="22" cm="1">
        <f t="array" ref="AJ163">IF(INDEX(calc_types,1,AJ$7)="INDEX",G163/G162-1,IF(INDEX(calc_types,1,AJ$7)="CASH", G162/1200,G162/G163-1))</f>
        <v>3.3489487024631615E-3</v>
      </c>
      <c r="AK163" s="22" cm="1">
        <f t="array" ref="AK163">IF(INDEX(calc_types,1,AK$7)="INDEX",H163/H162-1,IF(INDEX(calc_types,1,AK$7)="CASH", H162/1200,H162/H163-1))</f>
        <v>-5.7894885481091229E-4</v>
      </c>
      <c r="AL163" s="22" cm="1">
        <f t="array" ref="AL163">IF(INDEX(calc_types,1,AL$7)="INDEX",I163/I162-1,IF(INDEX(calc_types,1,AL$7)="CASH", I162/1200,I162/I163-1))</f>
        <v>-1.8446138918886135E-3</v>
      </c>
      <c r="AM163" s="22" cm="1">
        <f t="array" ref="AM163">IF(INDEX(calc_types,1,AM$7)="INDEX",J163/J162-1,IF(INDEX(calc_types,1,AM$7)="CASH", J162/1200,J162/J163-1))</f>
        <v>-3.8607892683952816E-3</v>
      </c>
      <c r="AN163" s="22" cm="1">
        <f t="array" ref="AN163">IF(INDEX(calc_types,1,AN$7)="INDEX",K163/K162-1,IF(INDEX(calc_types,1,AN$7)="CASH", K162/1200,K162/K163-1))</f>
        <v>1.8480872297166329E-5</v>
      </c>
      <c r="AO163" s="22" cm="1">
        <f t="array" ref="AO163">IF(INDEX(calc_types,1,AO$7)="INDEX",L163/L162-1,IF(INDEX(calc_types,1,AO$7)="CASH", L162/1200,L162/L163-1))</f>
        <v>-2.673009809044391E-4</v>
      </c>
      <c r="AP163" s="22" cm="1">
        <f t="array" ref="AP163">IF(INDEX(calc_types,1,AP$7)="INDEX",M163/M162-1,IF(INDEX(calc_types,1,AP$7)="CASH", M162/1200,M162/M163-1))</f>
        <v>-1.0190537156627988E-3</v>
      </c>
      <c r="AQ163" s="22" cm="1">
        <f t="array" ref="AQ163">IF(INDEX(calc_types,1,AQ$7)="INDEX",N163/N162-1,IF(INDEX(calc_types,1,AQ$7)="CASH", N162/1200,N162/N163-1))</f>
        <v>1.9153338552735377E-3</v>
      </c>
      <c r="AR163" s="22" cm="1">
        <f t="array" ref="AR163">IF(INDEX(calc_types,1,AR$7)="INDEX",O163/O162-1,IF(INDEX(calc_types,1,AR$7)="CASH", O162/1200,O162/O163-1))</f>
        <v>2.5782812681596212E-3</v>
      </c>
      <c r="AS163" s="22" cm="1">
        <f t="array" ref="AS163">IF(INDEX(calc_types,1,AS$7)="INDEX",P163/P162-1,IF(INDEX(calc_types,1,AS$7)="CASH", P162/1200,P162/P163-1))</f>
        <v>-1.8393030009666855E-4</v>
      </c>
      <c r="AT163" s="22" cm="1">
        <f t="array" ref="AT163">IF(INDEX(calc_types,1,AT$7)="INDEX",Q163/Q162-1,IF(INDEX(calc_types,1,AT$7)="CASH", Q162/1200,Q162/Q163-1))</f>
        <v>-2.6753512684762892E-4</v>
      </c>
      <c r="AU163" s="22" cm="1">
        <f t="array" ref="AU163">IF(INDEX(calc_types,1,AU$7)="INDEX",R163/R162-1,IF(INDEX(calc_types,1,AU$7)="CASH", R162/1200,R162/R163-1))</f>
        <v>-6.0247012752290274E-4</v>
      </c>
      <c r="AV163" s="22" cm="1">
        <f t="array" ref="AV163">IF(INDEX(calc_types,1,AV$7)="INDEX",S163/S162-1,IF(INDEX(calc_types,1,AV$7)="CASH", S162/1200,S162/S163-1))</f>
        <v>3.6855673875271444E-2</v>
      </c>
      <c r="AW163" s="22" cm="1">
        <f t="array" ref="AW163">IF(INDEX(calc_types,1,AW$7)="INDEX",T163/T162-1,IF(INDEX(calc_types,1,AW$7)="CASH", T162/1200,T162/T163-1))</f>
        <v>3.8252444339733627E-2</v>
      </c>
      <c r="AX163" s="22" cm="1">
        <f t="array" ref="AX163">IF(INDEX(calc_types,1,AX$7)="INDEX",U163/U162-1,IF(INDEX(calc_types,1,AX$7)="CASH", U162/1200,U162/U163-1))</f>
        <v>1.4643318715766629E-2</v>
      </c>
      <c r="AY163" s="22" cm="1">
        <f t="array" ref="AY163">IF(INDEX(calc_types,1,AY$7)="INDEX",V163/V162-1,IF(INDEX(calc_types,1,AY$7)="CASH", V162/1200,V162/V163-1))</f>
        <v>1.1173076655797587E-2</v>
      </c>
      <c r="AZ163" s="22" cm="1">
        <f t="array" ref="AZ163">IF(INDEX(calc_types,1,AZ$7)="INDEX",W163/W162-1,IF(INDEX(calc_types,1,AZ$7)="CASH", W162/1200,W162/W163-1))</f>
        <v>1.7418750000000002E-3</v>
      </c>
      <c r="BA163" s="22" cm="1">
        <f t="array" ref="BA163">IF(INDEX(calc_types,1,BA$7)="INDEX",X163/X162-1,IF(INDEX(calc_types,1,BA$7)="CASH", X162/1200,X162/X163-1))</f>
        <v>-2.24E-4</v>
      </c>
      <c r="BB163" s="22" cm="1">
        <f t="array" ref="BB163">IF(INDEX(calc_types,1,BB$7)="INDEX",Y163/Y162-1,IF(INDEX(calc_types,1,BB$7)="CASH", Y162/1200,Y162/Y163-1))</f>
        <v>5.9533333333333335E-4</v>
      </c>
      <c r="BC163" s="22" cm="1">
        <f t="array" ref="BC163">IF(INDEX(calc_types,1,BC$7)="INDEX",Z163/Z162-1,IF(INDEX(calc_types,1,BC$7)="CASH", Z162/1200,Z162/Z163-1))</f>
        <v>-4.0916666666666667E-5</v>
      </c>
      <c r="BD163" s="22" cm="1">
        <f t="array" ref="BD163">IF(INDEX(calc_types,1,BD$7)="INDEX",AA163/AA162-1,IF(INDEX(calc_types,1,BD$7)="CASH", AA162/1200,AA162/AA163-1))</f>
        <v>0</v>
      </c>
      <c r="BE163" s="22" cm="1">
        <f t="array" ref="BE163">IF(INDEX(calc_types,1,BE$7)="INDEX",AB163/AB162-1,IF(INDEX(calc_types,1,BE$7)="CASH", AB162/1200,AB162/AB163-1))</f>
        <v>4.6761748889401211E-4</v>
      </c>
      <c r="BF163" s="22" cm="1">
        <f t="array" ref="BF163">IF(INDEX(calc_types,1,BF$7)="INDEX",AC163/AC162-1,IF(INDEX(calc_types,1,BF$7)="CASH", AC162/1200,AC162/AC163-1))</f>
        <v>-6.1687885549285282E-3</v>
      </c>
      <c r="BG163" s="22" cm="1">
        <f t="array" ref="BG163">IF(INDEX(calc_types,1,BG$7)="INDEX",AD163/AD162-1,IF(INDEX(calc_types,1,BG$7)="CASH", AD162/1200,AD162/AD163-1))</f>
        <v>-9.8337207223314627E-3</v>
      </c>
      <c r="BH163" s="23">
        <f t="shared" si="68"/>
        <v>1.5672587566310878E-4</v>
      </c>
      <c r="BI163" s="23">
        <f t="shared" si="69"/>
        <v>-1.7982957118544904E-3</v>
      </c>
      <c r="BJ163" s="23">
        <f t="shared" si="70"/>
        <v>-4.6020869297255448E-3</v>
      </c>
      <c r="BK163" s="23">
        <f t="shared" si="71"/>
        <v>-3.2488847329103978E-4</v>
      </c>
      <c r="BL163" s="23">
        <f t="shared" si="72"/>
        <v>-3.0885963088944559E-5</v>
      </c>
      <c r="BM163" s="23">
        <f t="shared" si="73"/>
        <v>-1.3220618837513035E-3</v>
      </c>
      <c r="BN163" s="23">
        <f t="shared" si="74"/>
        <v>-2.7091819695055142E-3</v>
      </c>
      <c r="BO163" s="23">
        <f t="shared" si="75"/>
        <v>-5.1831670624870024E-3</v>
      </c>
      <c r="BP163" s="23">
        <f t="shared" si="76"/>
        <v>-1.3490742821838672E-3</v>
      </c>
      <c r="BQ163" s="23">
        <f t="shared" si="77"/>
        <v>-1.9550025935619981E-3</v>
      </c>
      <c r="BR163" s="23">
        <f t="shared" si="78"/>
        <v>-3.1812403636282708E-3</v>
      </c>
      <c r="BS163" s="23">
        <f t="shared" si="79"/>
        <v>-8.6773196663314338E-4</v>
      </c>
      <c r="BT163" s="23">
        <f t="shared" si="80"/>
        <v>-7.1278991122535225E-4</v>
      </c>
      <c r="BU163" s="23">
        <f t="shared" si="81"/>
        <v>-2.4585087681745408E-4</v>
      </c>
      <c r="BV163" s="23">
        <f t="shared" si="82"/>
        <v>-4.0659374497844418E-4</v>
      </c>
      <c r="BW163" s="23">
        <f t="shared" si="83"/>
        <v>-9.4186278337782302E-4</v>
      </c>
      <c r="BX163" s="23">
        <f t="shared" si="84"/>
        <v>2.7673740703223558E-2</v>
      </c>
      <c r="BY163" s="23">
        <f t="shared" si="85"/>
        <v>3.5037752739936728E-2</v>
      </c>
      <c r="BZ163" s="23">
        <f t="shared" si="86"/>
        <v>1.170639349346963E-2</v>
      </c>
      <c r="CA163" s="23">
        <f t="shared" si="87"/>
        <v>4.7555149444311407E-3</v>
      </c>
      <c r="CB163" s="23">
        <f t="shared" si="88"/>
        <v>1.7774628472222334E-4</v>
      </c>
      <c r="CC163" s="23">
        <f t="shared" si="89"/>
        <v>-9.8856527777777719E-4</v>
      </c>
      <c r="CD163" s="23">
        <f t="shared" si="90"/>
        <v>-9.4611180555555555E-4</v>
      </c>
      <c r="CE163" s="23">
        <f t="shared" si="91"/>
        <v>8.6291666666666347E-6</v>
      </c>
      <c r="CF163" s="23">
        <f t="shared" si="92"/>
        <v>0</v>
      </c>
      <c r="CG163" s="23">
        <f t="shared" si="93"/>
        <v>2.1861761934762239E-4</v>
      </c>
      <c r="CH163" s="23">
        <f t="shared" si="94"/>
        <v>-5.3511626503112836E-3</v>
      </c>
      <c r="CI163" s="23">
        <f t="shared" si="95"/>
        <v>-9.114505704857806E-3</v>
      </c>
    </row>
    <row r="164" spans="1:87" x14ac:dyDescent="0.2">
      <c r="A164" s="20">
        <v>155</v>
      </c>
      <c r="B164" s="21">
        <v>43343</v>
      </c>
      <c r="C164" s="20">
        <v>209.43899999999999</v>
      </c>
      <c r="D164" s="20">
        <v>1171.922</v>
      </c>
      <c r="E164" s="20">
        <v>1967.6590000000001</v>
      </c>
      <c r="F164" s="20">
        <v>1705.952</v>
      </c>
      <c r="G164" s="20">
        <v>2164.7330000000002</v>
      </c>
      <c r="H164" s="20">
        <v>141.45699999999999</v>
      </c>
      <c r="I164" s="20">
        <v>364.27100000000002</v>
      </c>
      <c r="J164" s="20">
        <v>503.18700000000001</v>
      </c>
      <c r="K164" s="20">
        <v>108.258</v>
      </c>
      <c r="L164" s="20">
        <v>666.23500000000001</v>
      </c>
      <c r="M164" s="20">
        <v>850.08199999999999</v>
      </c>
      <c r="N164" s="20">
        <v>287.113</v>
      </c>
      <c r="O164" s="20">
        <v>328.38799999999998</v>
      </c>
      <c r="P164" s="20">
        <v>103.27</v>
      </c>
      <c r="Q164" s="20">
        <v>194.27</v>
      </c>
      <c r="R164" s="20">
        <v>258.57600000000002</v>
      </c>
      <c r="S164" s="20">
        <v>5117.1099999999997</v>
      </c>
      <c r="T164" s="20">
        <v>3392.9</v>
      </c>
      <c r="U164" s="20">
        <v>7432.42</v>
      </c>
      <c r="V164" s="20">
        <v>22865.15</v>
      </c>
      <c r="W164" s="20">
        <v>2.11375</v>
      </c>
      <c r="X164" s="20">
        <v>-0.35470000000000002</v>
      </c>
      <c r="Y164" s="20">
        <v>0.93479999999999996</v>
      </c>
      <c r="Z164" s="20">
        <v>-0.21360000000000001</v>
      </c>
      <c r="AA164" s="20">
        <v>1</v>
      </c>
      <c r="AB164" s="20">
        <v>0.86199999999999999</v>
      </c>
      <c r="AC164" s="20">
        <v>0.77159999999999995</v>
      </c>
      <c r="AD164" s="20">
        <v>111.03</v>
      </c>
      <c r="AE164" s="21">
        <f t="shared" si="67"/>
        <v>43343</v>
      </c>
      <c r="AF164" s="22" cm="1">
        <f t="array" ref="AF164">IF(INDEX(calc_types,1,AF$7)="INDEX",C164/C163-1,IF(INDEX(calc_types,1,AF$7)="CASH", C163/1200,C163/C164-1))</f>
        <v>1.9087256027554567E-3</v>
      </c>
      <c r="AG164" s="22" cm="1">
        <f t="array" ref="AG164">IF(INDEX(calc_types,1,AG$7)="INDEX",D164/D163-1,IF(INDEX(calc_types,1,AG$7)="CASH", D163/1200,D163/D164-1))</f>
        <v>3.1818045634115499E-3</v>
      </c>
      <c r="AH164" s="22" cm="1">
        <f t="array" ref="AH164">IF(INDEX(calc_types,1,AH$7)="INDEX",E164/E163-1,IF(INDEX(calc_types,1,AH$7)="CASH", E163/1200,E163/E164-1))</f>
        <v>5.8099681387195901E-3</v>
      </c>
      <c r="AI164" s="22" cm="1">
        <f t="array" ref="AI164">IF(INDEX(calc_types,1,AI$7)="INDEX",F164/F163-1,IF(INDEX(calc_types,1,AI$7)="CASH", F163/1200,F163/F164-1))</f>
        <v>4.1414643219559455E-3</v>
      </c>
      <c r="AJ164" s="22" cm="1">
        <f t="array" ref="AJ164">IF(INDEX(calc_types,1,AJ$7)="INDEX",G164/G163-1,IF(INDEX(calc_types,1,AJ$7)="CASH", G163/1200,G163/G164-1))</f>
        <v>6.1805231482601197E-3</v>
      </c>
      <c r="AK164" s="22" cm="1">
        <f t="array" ref="AK164">IF(INDEX(calc_types,1,AK$7)="INDEX",H164/H163-1,IF(INDEX(calc_types,1,AK$7)="CASH", H163/1200,H163/H164-1))</f>
        <v>-6.8525085832971122E-4</v>
      </c>
      <c r="AL164" s="22" cm="1">
        <f t="array" ref="AL164">IF(INDEX(calc_types,1,AL$7)="INDEX",I164/I163-1,IF(INDEX(calc_types,1,AL$7)="CASH", I163/1200,I163/I164-1))</f>
        <v>2.6910287143744327E-4</v>
      </c>
      <c r="AM164" s="22" cm="1">
        <f t="array" ref="AM164">IF(INDEX(calc_types,1,AM$7)="INDEX",J164/J163-1,IF(INDEX(calc_types,1,AM$7)="CASH", J163/1200,J163/J164-1))</f>
        <v>2.6881184764804278E-3</v>
      </c>
      <c r="AN164" s="22" cm="1">
        <f t="array" ref="AN164">IF(INDEX(calc_types,1,AN$7)="INDEX",K164/K163-1,IF(INDEX(calc_types,1,AN$7)="CASH", K163/1200,K163/K164-1))</f>
        <v>3.3264955369527449E-4</v>
      </c>
      <c r="AO164" s="22" cm="1">
        <f t="array" ref="AO164">IF(INDEX(calc_types,1,AO$7)="INDEX",L164/L163-1,IF(INDEX(calc_types,1,AO$7)="CASH", L163/1200,L163/L164-1))</f>
        <v>7.4653993012252506E-4</v>
      </c>
      <c r="AP164" s="22" cm="1">
        <f t="array" ref="AP164">IF(INDEX(calc_types,1,AP$7)="INDEX",M164/M163-1,IF(INDEX(calc_types,1,AP$7)="CASH", M163/1200,M163/M164-1))</f>
        <v>1.3428479212949096E-3</v>
      </c>
      <c r="AQ164" s="22" cm="1">
        <f t="array" ref="AQ164">IF(INDEX(calc_types,1,AQ$7)="INDEX",N164/N163-1,IF(INDEX(calc_types,1,AQ$7)="CASH", N163/1200,N163/N164-1))</f>
        <v>1.5802693085884556E-3</v>
      </c>
      <c r="AR164" s="22" cm="1">
        <f t="array" ref="AR164">IF(INDEX(calc_types,1,AR$7)="INDEX",O164/O163-1,IF(INDEX(calc_types,1,AR$7)="CASH", O163/1200,O163/O164-1))</f>
        <v>1.7784963621665373E-3</v>
      </c>
      <c r="AS164" s="22" cm="1">
        <f t="array" ref="AS164">IF(INDEX(calc_types,1,AS$7)="INDEX",P164/P163-1,IF(INDEX(calc_types,1,AS$7)="CASH", P163/1200,P163/P164-1))</f>
        <v>-1.0650555281233043E-4</v>
      </c>
      <c r="AT164" s="22" cm="1">
        <f t="array" ref="AT164">IF(INDEX(calc_types,1,AT$7)="INDEX",Q164/Q163-1,IF(INDEX(calc_types,1,AT$7)="CASH", Q163/1200,Q163/Q164-1))</f>
        <v>-2.3158273936640938E-4</v>
      </c>
      <c r="AU164" s="22" cm="1">
        <f t="array" ref="AU164">IF(INDEX(calc_types,1,AU$7)="INDEX",R164/R163-1,IF(INDEX(calc_types,1,AU$7)="CASH", R163/1200,R163/R164-1))</f>
        <v>-7.8059185865875236E-4</v>
      </c>
      <c r="AV164" s="22" cm="1">
        <f t="array" ref="AV164">IF(INDEX(calc_types,1,AV$7)="INDEX",S164/S163-1,IF(INDEX(calc_types,1,AV$7)="CASH", S163/1200,S163/S164-1))</f>
        <v>3.1887605918959228E-2</v>
      </c>
      <c r="AW164" s="22" cm="1">
        <f t="array" ref="AW164">IF(INDEX(calc_types,1,AW$7)="INDEX",T164/T163-1,IF(INDEX(calc_types,1,AW$7)="CASH", T163/1200,T163/T164-1))</f>
        <v>-3.7608956485481349E-2</v>
      </c>
      <c r="AX164" s="22" cm="1">
        <f t="array" ref="AX164">IF(INDEX(calc_types,1,AX$7)="INDEX",U164/U163-1,IF(INDEX(calc_types,1,AX$7)="CASH", U163/1200,U163/U164-1))</f>
        <v>-4.0824596451561335E-2</v>
      </c>
      <c r="AY164" s="22" cm="1">
        <f t="array" ref="AY164">IF(INDEX(calc_types,1,AY$7)="INDEX",V164/V163-1,IF(INDEX(calc_types,1,AY$7)="CASH", V163/1200,V163/V164-1))</f>
        <v>1.3808365094538644E-2</v>
      </c>
      <c r="AZ164" s="22" cm="1">
        <f t="array" ref="AZ164">IF(INDEX(calc_types,1,AZ$7)="INDEX",W164/W163-1,IF(INDEX(calc_types,1,AZ$7)="CASH", W163/1200,W163/W164-1))</f>
        <v>1.7344833333333331E-3</v>
      </c>
      <c r="BA164" s="22" cm="1">
        <f t="array" ref="BA164">IF(INDEX(calc_types,1,BA$7)="INDEX",X164/X163-1,IF(INDEX(calc_types,1,BA$7)="CASH", X163/1200,X163/X164-1))</f>
        <v>-2.0383333333333335E-4</v>
      </c>
      <c r="BB164" s="22" cm="1">
        <f t="array" ref="BB164">IF(INDEX(calc_types,1,BB$7)="INDEX",Y164/Y163-1,IF(INDEX(calc_types,1,BB$7)="CASH", Y163/1200,Y163/Y164-1))</f>
        <v>7.5500000000000003E-4</v>
      </c>
      <c r="BC164" s="22" cm="1">
        <f t="array" ref="BC164">IF(INDEX(calc_types,1,BC$7)="INDEX",Z164/Z163-1,IF(INDEX(calc_types,1,BC$7)="CASH", Z163/1200,Z163/Z164-1))</f>
        <v>1.8083333333333334E-5</v>
      </c>
      <c r="BD164" s="22" cm="1">
        <f t="array" ref="BD164">IF(INDEX(calc_types,1,BD$7)="INDEX",AA164/AA163-1,IF(INDEX(calc_types,1,BD$7)="CASH", AA163/1200,AA163/AA164-1))</f>
        <v>0</v>
      </c>
      <c r="BE164" s="22" cm="1">
        <f t="array" ref="BE164">IF(INDEX(calc_types,1,BE$7)="INDEX",AB164/AB163-1,IF(INDEX(calc_types,1,BE$7)="CASH", AB163/1200,AB163/AB164-1))</f>
        <v>-7.6566125290022935E-3</v>
      </c>
      <c r="BF164" s="22" cm="1">
        <f t="array" ref="BF164">IF(INDEX(calc_types,1,BF$7)="INDEX",AC164/AC163-1,IF(INDEX(calc_types,1,BF$7)="CASH", AC163/1200,AC163/AC164-1))</f>
        <v>-1.2571280456194822E-2</v>
      </c>
      <c r="BG164" s="22" cm="1">
        <f t="array" ref="BG164">IF(INDEX(calc_types,1,BG$7)="INDEX",AD164/AD163-1,IF(INDEX(calc_types,1,BG$7)="CASH", AD163/1200,AD163/AD164-1))</f>
        <v>7.4754570836710332E-3</v>
      </c>
      <c r="BH164" s="23">
        <f t="shared" si="68"/>
        <v>3.7392301713461227E-4</v>
      </c>
      <c r="BI164" s="23">
        <f t="shared" si="69"/>
        <v>1.4297314785602158E-3</v>
      </c>
      <c r="BJ164" s="23">
        <f t="shared" si="70"/>
        <v>3.4021130620795832E-3</v>
      </c>
      <c r="BK164" s="23">
        <f t="shared" si="71"/>
        <v>1.4914678087233355E-3</v>
      </c>
      <c r="BL164" s="23">
        <f t="shared" si="72"/>
        <v>2.8006884827080137E-3</v>
      </c>
      <c r="BM164" s="23">
        <f t="shared" si="73"/>
        <v>-1.4283638872701024E-3</v>
      </c>
      <c r="BN164" s="23">
        <f t="shared" si="74"/>
        <v>-5.954652061794574E-4</v>
      </c>
      <c r="BO164" s="23">
        <f t="shared" si="75"/>
        <v>1.3657406823887072E-3</v>
      </c>
      <c r="BP164" s="23">
        <f t="shared" si="76"/>
        <v>-1.0349056007857591E-3</v>
      </c>
      <c r="BQ164" s="23">
        <f t="shared" si="77"/>
        <v>-9.4116168253503417E-4</v>
      </c>
      <c r="BR164" s="23">
        <f t="shared" si="78"/>
        <v>-8.1933872667056245E-4</v>
      </c>
      <c r="BS164" s="23">
        <f t="shared" si="79"/>
        <v>-1.2027965133182255E-3</v>
      </c>
      <c r="BT164" s="23">
        <f t="shared" si="80"/>
        <v>-1.5125748172184362E-3</v>
      </c>
      <c r="BU164" s="23">
        <f t="shared" si="81"/>
        <v>-1.6842612953311595E-4</v>
      </c>
      <c r="BV164" s="23">
        <f t="shared" si="82"/>
        <v>-3.7064135749722464E-4</v>
      </c>
      <c r="BW164" s="23">
        <f t="shared" si="83"/>
        <v>-1.1199845145136726E-3</v>
      </c>
      <c r="BX164" s="23">
        <f t="shared" si="84"/>
        <v>2.2705672746911341E-2</v>
      </c>
      <c r="BY164" s="23">
        <f t="shared" si="85"/>
        <v>-4.0823648085278247E-2</v>
      </c>
      <c r="BZ164" s="23">
        <f t="shared" si="86"/>
        <v>-4.3761521673858335E-2</v>
      </c>
      <c r="CA164" s="23">
        <f t="shared" si="87"/>
        <v>7.3908033831721976E-3</v>
      </c>
      <c r="CB164" s="23">
        <f t="shared" si="88"/>
        <v>1.7035461805555633E-4</v>
      </c>
      <c r="CC164" s="23">
        <f t="shared" si="89"/>
        <v>-9.6839861111111059E-4</v>
      </c>
      <c r="CD164" s="23">
        <f t="shared" si="90"/>
        <v>-7.8644513888888887E-4</v>
      </c>
      <c r="CE164" s="23">
        <f t="shared" si="91"/>
        <v>6.7629166666666632E-5</v>
      </c>
      <c r="CF164" s="23">
        <f t="shared" si="92"/>
        <v>0</v>
      </c>
      <c r="CG164" s="23">
        <f t="shared" si="93"/>
        <v>-7.905612398548683E-3</v>
      </c>
      <c r="CH164" s="23">
        <f t="shared" si="94"/>
        <v>-1.1753654551577578E-2</v>
      </c>
      <c r="CI164" s="23">
        <f t="shared" si="95"/>
        <v>8.1946721011446899E-3</v>
      </c>
    </row>
    <row r="165" spans="1:87" x14ac:dyDescent="0.2">
      <c r="A165" s="20">
        <v>156</v>
      </c>
      <c r="B165" s="21">
        <v>43373</v>
      </c>
      <c r="C165" s="20">
        <v>209.71199999999999</v>
      </c>
      <c r="D165" s="20">
        <v>1170.5350000000001</v>
      </c>
      <c r="E165" s="20">
        <v>1957.5039999999999</v>
      </c>
      <c r="F165" s="20">
        <v>1707.202</v>
      </c>
      <c r="G165" s="20">
        <v>2161.0419999999999</v>
      </c>
      <c r="H165" s="20">
        <v>141.38800000000001</v>
      </c>
      <c r="I165" s="20">
        <v>363.64800000000002</v>
      </c>
      <c r="J165" s="20">
        <v>500.60700000000003</v>
      </c>
      <c r="K165" s="20">
        <v>108.28</v>
      </c>
      <c r="L165" s="20">
        <v>665.55399999999997</v>
      </c>
      <c r="M165" s="20">
        <v>847.19399999999996</v>
      </c>
      <c r="N165" s="20">
        <v>287.012</v>
      </c>
      <c r="O165" s="20">
        <v>327.35300000000001</v>
      </c>
      <c r="P165" s="20">
        <v>103.265</v>
      </c>
      <c r="Q165" s="20">
        <v>194.26</v>
      </c>
      <c r="R165" s="20">
        <v>258.53899999999999</v>
      </c>
      <c r="S165" s="20">
        <v>5144.09</v>
      </c>
      <c r="T165" s="20">
        <v>3399.2</v>
      </c>
      <c r="U165" s="20">
        <v>7510.2</v>
      </c>
      <c r="V165" s="20">
        <v>24120.04</v>
      </c>
      <c r="W165" s="20">
        <v>2.2605599999999999</v>
      </c>
      <c r="X165" s="20">
        <v>-0.41560000000000002</v>
      </c>
      <c r="Y165" s="20">
        <v>0.82369999999999999</v>
      </c>
      <c r="Z165" s="20">
        <v>-0.20119999999999999</v>
      </c>
      <c r="AA165" s="20">
        <v>1</v>
      </c>
      <c r="AB165" s="20">
        <v>0.86170000000000002</v>
      </c>
      <c r="AC165" s="20">
        <v>0.76759999999999995</v>
      </c>
      <c r="AD165" s="20">
        <v>113.7</v>
      </c>
      <c r="AE165" s="21">
        <f t="shared" si="67"/>
        <v>43373</v>
      </c>
      <c r="AF165" s="22" cm="1">
        <f t="array" ref="AF165">IF(INDEX(calc_types,1,AF$7)="INDEX",C165/C164-1,IF(INDEX(calc_types,1,AF$7)="CASH", C164/1200,C164/C165-1))</f>
        <v>1.3034821594832824E-3</v>
      </c>
      <c r="AG165" s="22" cm="1">
        <f t="array" ref="AG165">IF(INDEX(calc_types,1,AG$7)="INDEX",D165/D164-1,IF(INDEX(calc_types,1,AG$7)="CASH", D164/1200,D164/D165-1))</f>
        <v>-1.1835258660558567E-3</v>
      </c>
      <c r="AH165" s="22" cm="1">
        <f t="array" ref="AH165">IF(INDEX(calc_types,1,AH$7)="INDEX",E165/E164-1,IF(INDEX(calc_types,1,AH$7)="CASH", E164/1200,E164/E165-1))</f>
        <v>-5.1609552264900715E-3</v>
      </c>
      <c r="AI165" s="22" cm="1">
        <f t="array" ref="AI165">IF(INDEX(calc_types,1,AI$7)="INDEX",F165/F164-1,IF(INDEX(calc_types,1,AI$7)="CASH", F164/1200,F164/F165-1))</f>
        <v>7.3272870514529131E-4</v>
      </c>
      <c r="AJ165" s="22" cm="1">
        <f t="array" ref="AJ165">IF(INDEX(calc_types,1,AJ$7)="INDEX",G165/G164-1,IF(INDEX(calc_types,1,AJ$7)="CASH", G164/1200,G164/G165-1))</f>
        <v>-1.7050601621541039E-3</v>
      </c>
      <c r="AK165" s="22" cm="1">
        <f t="array" ref="AK165">IF(INDEX(calc_types,1,AK$7)="INDEX",H165/H164-1,IF(INDEX(calc_types,1,AK$7)="CASH", H164/1200,H164/H165-1))</f>
        <v>-4.877807390231137E-4</v>
      </c>
      <c r="AL165" s="22" cm="1">
        <f t="array" ref="AL165">IF(INDEX(calc_types,1,AL$7)="INDEX",I165/I164-1,IF(INDEX(calc_types,1,AL$7)="CASH", I164/1200,I164/I165-1))</f>
        <v>-1.7102651597299401E-3</v>
      </c>
      <c r="AM165" s="22" cm="1">
        <f t="array" ref="AM165">IF(INDEX(calc_types,1,AM$7)="INDEX",J165/J164-1,IF(INDEX(calc_types,1,AM$7)="CASH", J164/1200,J164/J165-1))</f>
        <v>-5.1273184720590503E-3</v>
      </c>
      <c r="AN165" s="22" cm="1">
        <f t="array" ref="AN165">IF(INDEX(calc_types,1,AN$7)="INDEX",K165/K164-1,IF(INDEX(calc_types,1,AN$7)="CASH", K164/1200,K164/K165-1))</f>
        <v>2.0321823791324967E-4</v>
      </c>
      <c r="AO165" s="22" cm="1">
        <f t="array" ref="AO165">IF(INDEX(calc_types,1,AO$7)="INDEX",L165/L164-1,IF(INDEX(calc_types,1,AO$7)="CASH", L164/1200,L164/L165-1))</f>
        <v>-1.0221618497977536E-3</v>
      </c>
      <c r="AP165" s="22" cm="1">
        <f t="array" ref="AP165">IF(INDEX(calc_types,1,AP$7)="INDEX",M165/M164-1,IF(INDEX(calc_types,1,AP$7)="CASH", M164/1200,M164/M165-1))</f>
        <v>-3.3973193174305916E-3</v>
      </c>
      <c r="AQ165" s="22" cm="1">
        <f t="array" ref="AQ165">IF(INDEX(calc_types,1,AQ$7)="INDEX",N165/N164-1,IF(INDEX(calc_types,1,AQ$7)="CASH", N164/1200,N164/N165-1))</f>
        <v>-3.5177787143036987E-4</v>
      </c>
      <c r="AR165" s="22" cm="1">
        <f t="array" ref="AR165">IF(INDEX(calc_types,1,AR$7)="INDEX",O165/O164-1,IF(INDEX(calc_types,1,AR$7)="CASH", O164/1200,O164/O165-1))</f>
        <v>-3.1517595040012614E-3</v>
      </c>
      <c r="AS165" s="22" cm="1">
        <f t="array" ref="AS165">IF(INDEX(calc_types,1,AS$7)="INDEX",P165/P164-1,IF(INDEX(calc_types,1,AS$7)="CASH", P164/1200,P164/P165-1))</f>
        <v>-4.8416771569637085E-5</v>
      </c>
      <c r="AT165" s="22" cm="1">
        <f t="array" ref="AT165">IF(INDEX(calc_types,1,AT$7)="INDEX",Q165/Q164-1,IF(INDEX(calc_types,1,AT$7)="CASH", Q164/1200,Q164/Q165-1))</f>
        <v>-5.1474751634472682E-5</v>
      </c>
      <c r="AU165" s="22" cm="1">
        <f t="array" ref="AU165">IF(INDEX(calc_types,1,AU$7)="INDEX",R165/R164-1,IF(INDEX(calc_types,1,AU$7)="CASH", R164/1200,R164/R165-1))</f>
        <v>-1.4309139285950678E-4</v>
      </c>
      <c r="AV165" s="22" cm="1">
        <f t="array" ref="AV165">IF(INDEX(calc_types,1,AV$7)="INDEX",S165/S164-1,IF(INDEX(calc_types,1,AV$7)="CASH", S164/1200,S164/S165-1))</f>
        <v>5.2725073332409167E-3</v>
      </c>
      <c r="AW165" s="22" cm="1">
        <f t="array" ref="AW165">IF(INDEX(calc_types,1,AW$7)="INDEX",T165/T164-1,IF(INDEX(calc_types,1,AW$7)="CASH", T164/1200,T164/T165-1))</f>
        <v>1.8568186507117446E-3</v>
      </c>
      <c r="AX165" s="22" cm="1">
        <f t="array" ref="AX165">IF(INDEX(calc_types,1,AX$7)="INDEX",U165/U164-1,IF(INDEX(calc_types,1,AX$7)="CASH", U164/1200,U164/U165-1))</f>
        <v>1.0464962959574331E-2</v>
      </c>
      <c r="AY165" s="22" cm="1">
        <f t="array" ref="AY165">IF(INDEX(calc_types,1,AY$7)="INDEX",V165/V164-1,IF(INDEX(calc_types,1,AY$7)="CASH", V164/1200,V164/V165-1))</f>
        <v>5.4882211575257411E-2</v>
      </c>
      <c r="AZ165" s="22" cm="1">
        <f t="array" ref="AZ165">IF(INDEX(calc_types,1,AZ$7)="INDEX",W165/W164-1,IF(INDEX(calc_types,1,AZ$7)="CASH", W164/1200,W164/W165-1))</f>
        <v>1.7614583333333334E-3</v>
      </c>
      <c r="BA165" s="22" cm="1">
        <f t="array" ref="BA165">IF(INDEX(calc_types,1,BA$7)="INDEX",X165/X164-1,IF(INDEX(calc_types,1,BA$7)="CASH", X164/1200,X164/X165-1))</f>
        <v>-2.9558333333333335E-4</v>
      </c>
      <c r="BB165" s="22" cm="1">
        <f t="array" ref="BB165">IF(INDEX(calc_types,1,BB$7)="INDEX",Y165/Y164-1,IF(INDEX(calc_types,1,BB$7)="CASH", Y164/1200,Y164/Y165-1))</f>
        <v>7.7899999999999996E-4</v>
      </c>
      <c r="BC165" s="22" cm="1">
        <f t="array" ref="BC165">IF(INDEX(calc_types,1,BC$7)="INDEX",Z165/Z164-1,IF(INDEX(calc_types,1,BC$7)="CASH", Z164/1200,Z164/Z165-1))</f>
        <v>-1.7800000000000002E-4</v>
      </c>
      <c r="BD165" s="22" cm="1">
        <f t="array" ref="BD165">IF(INDEX(calc_types,1,BD$7)="INDEX",AA165/AA164-1,IF(INDEX(calc_types,1,BD$7)="CASH", AA164/1200,AA164/AA165-1))</f>
        <v>0</v>
      </c>
      <c r="BE165" s="22" cm="1">
        <f t="array" ref="BE165">IF(INDEX(calc_types,1,BE$7)="INDEX",AB165/AB164-1,IF(INDEX(calc_types,1,BE$7)="CASH", AB164/1200,AB164/AB165-1))</f>
        <v>3.4814900777524471E-4</v>
      </c>
      <c r="BF165" s="22" cm="1">
        <f t="array" ref="BF165">IF(INDEX(calc_types,1,BF$7)="INDEX",AC165/AC164-1,IF(INDEX(calc_types,1,BF$7)="CASH", AC164/1200,AC164/AC165-1))</f>
        <v>5.2110474205315782E-3</v>
      </c>
      <c r="BG165" s="22" cm="1">
        <f t="array" ref="BG165">IF(INDEX(calc_types,1,BG$7)="INDEX",AD165/AD164-1,IF(INDEX(calc_types,1,BG$7)="CASH", AD164/1200,AD164/AD165-1))</f>
        <v>-2.3482849604221645E-2</v>
      </c>
      <c r="BH165" s="23">
        <f t="shared" si="68"/>
        <v>-2.3132042613756201E-4</v>
      </c>
      <c r="BI165" s="23">
        <f t="shared" si="69"/>
        <v>-2.9355989509071909E-3</v>
      </c>
      <c r="BJ165" s="23">
        <f t="shared" si="70"/>
        <v>-7.5688103031300788E-3</v>
      </c>
      <c r="BK165" s="23">
        <f t="shared" si="71"/>
        <v>-1.9172678080873187E-3</v>
      </c>
      <c r="BL165" s="23">
        <f t="shared" si="72"/>
        <v>-5.0848948277062104E-3</v>
      </c>
      <c r="BM165" s="23">
        <f t="shared" si="73"/>
        <v>-1.2308937679635049E-3</v>
      </c>
      <c r="BN165" s="23">
        <f t="shared" si="74"/>
        <v>-2.5748332373468409E-3</v>
      </c>
      <c r="BO165" s="23">
        <f t="shared" si="75"/>
        <v>-6.4496962661507711E-3</v>
      </c>
      <c r="BP165" s="23">
        <f t="shared" si="76"/>
        <v>-1.1643369165677839E-3</v>
      </c>
      <c r="BQ165" s="23">
        <f t="shared" si="77"/>
        <v>-2.7098634624553126E-3</v>
      </c>
      <c r="BR165" s="23">
        <f t="shared" si="78"/>
        <v>-5.5595059653960636E-3</v>
      </c>
      <c r="BS165" s="23">
        <f t="shared" si="79"/>
        <v>-3.134843693337051E-3</v>
      </c>
      <c r="BT165" s="23">
        <f t="shared" si="80"/>
        <v>-6.4428306833862348E-3</v>
      </c>
      <c r="BU165" s="23">
        <f t="shared" si="81"/>
        <v>-1.103373482904226E-4</v>
      </c>
      <c r="BV165" s="23">
        <f t="shared" si="82"/>
        <v>-1.9053336976528797E-4</v>
      </c>
      <c r="BW165" s="23">
        <f t="shared" si="83"/>
        <v>-4.8248404871442712E-4</v>
      </c>
      <c r="BX165" s="23">
        <f t="shared" si="84"/>
        <v>-3.9094258388069694E-3</v>
      </c>
      <c r="BY165" s="23">
        <f t="shared" si="85"/>
        <v>-1.357872949085152E-3</v>
      </c>
      <c r="BZ165" s="23">
        <f t="shared" si="86"/>
        <v>7.5280377372773325E-3</v>
      </c>
      <c r="CA165" s="23">
        <f t="shared" si="87"/>
        <v>4.8464649863890964E-2</v>
      </c>
      <c r="CB165" s="23">
        <f t="shared" si="88"/>
        <v>1.973296180555566E-4</v>
      </c>
      <c r="CC165" s="23">
        <f t="shared" si="89"/>
        <v>-1.0601486111111106E-3</v>
      </c>
      <c r="CD165" s="23">
        <f t="shared" si="90"/>
        <v>-7.6244513888888894E-4</v>
      </c>
      <c r="CE165" s="23">
        <f t="shared" si="91"/>
        <v>-1.284541666666667E-4</v>
      </c>
      <c r="CF165" s="23">
        <f t="shared" si="92"/>
        <v>0</v>
      </c>
      <c r="CG165" s="23">
        <f t="shared" si="93"/>
        <v>9.9149138228854993E-5</v>
      </c>
      <c r="CH165" s="23">
        <f t="shared" si="94"/>
        <v>6.0286733251488228E-3</v>
      </c>
      <c r="CI165" s="23">
        <f t="shared" si="95"/>
        <v>-2.2763634586747988E-2</v>
      </c>
    </row>
    <row r="166" spans="1:87" x14ac:dyDescent="0.2">
      <c r="A166" s="20">
        <v>157</v>
      </c>
      <c r="B166" s="21">
        <v>43404</v>
      </c>
      <c r="C166" s="20">
        <v>210.108</v>
      </c>
      <c r="D166" s="20">
        <v>1172.31</v>
      </c>
      <c r="E166" s="20">
        <v>1959.3610000000001</v>
      </c>
      <c r="F166" s="20">
        <v>1707.567</v>
      </c>
      <c r="G166" s="20">
        <v>2155.7179999999998</v>
      </c>
      <c r="H166" s="20">
        <v>141.36099999999999</v>
      </c>
      <c r="I166" s="20">
        <v>364.16899999999998</v>
      </c>
      <c r="J166" s="20">
        <v>502.54</v>
      </c>
      <c r="K166" s="20">
        <v>108.377</v>
      </c>
      <c r="L166" s="20">
        <v>667.33399999999995</v>
      </c>
      <c r="M166" s="20">
        <v>852.60500000000002</v>
      </c>
      <c r="N166" s="20">
        <v>287.35599999999999</v>
      </c>
      <c r="O166" s="20">
        <v>328.07900000000001</v>
      </c>
      <c r="P166" s="20">
        <v>103.268</v>
      </c>
      <c r="Q166" s="20">
        <v>194.30799999999999</v>
      </c>
      <c r="R166" s="20">
        <v>258.74799999999999</v>
      </c>
      <c r="S166" s="20">
        <v>4790.87</v>
      </c>
      <c r="T166" s="20">
        <v>3197.51</v>
      </c>
      <c r="U166" s="20">
        <v>7128.1</v>
      </c>
      <c r="V166" s="20">
        <v>21920.46</v>
      </c>
      <c r="W166" s="20">
        <v>2.30688</v>
      </c>
      <c r="X166" s="20">
        <v>-0.2185</v>
      </c>
      <c r="Y166" s="20">
        <v>1.0347</v>
      </c>
      <c r="Z166" s="20">
        <v>1.6400000000000001E-2</v>
      </c>
      <c r="AA166" s="20">
        <v>1</v>
      </c>
      <c r="AB166" s="20">
        <v>0.88400000000000001</v>
      </c>
      <c r="AC166" s="20">
        <v>0.78339999999999999</v>
      </c>
      <c r="AD166" s="20">
        <v>112.94</v>
      </c>
      <c r="AE166" s="21">
        <f t="shared" si="67"/>
        <v>43404</v>
      </c>
      <c r="AF166" s="22" cm="1">
        <f t="array" ref="AF166">IF(INDEX(calc_types,1,AF$7)="INDEX",C166/C165-1,IF(INDEX(calc_types,1,AF$7)="CASH", C165/1200,C165/C166-1))</f>
        <v>1.8883039597161755E-3</v>
      </c>
      <c r="AG166" s="22" cm="1">
        <f t="array" ref="AG166">IF(INDEX(calc_types,1,AG$7)="INDEX",D166/D165-1,IF(INDEX(calc_types,1,AG$7)="CASH", D165/1200,D165/D166-1))</f>
        <v>1.5164006202290636E-3</v>
      </c>
      <c r="AH166" s="22" cm="1">
        <f t="array" ref="AH166">IF(INDEX(calc_types,1,AH$7)="INDEX",E166/E165-1,IF(INDEX(calc_types,1,AH$7)="CASH", E165/1200,E165/E166-1))</f>
        <v>9.4865706532409888E-4</v>
      </c>
      <c r="AI166" s="22" cm="1">
        <f t="array" ref="AI166">IF(INDEX(calc_types,1,AI$7)="INDEX",F166/F165-1,IF(INDEX(calc_types,1,AI$7)="CASH", F165/1200,F165/F166-1))</f>
        <v>2.1380012441407636E-4</v>
      </c>
      <c r="AJ166" s="22" cm="1">
        <f t="array" ref="AJ166">IF(INDEX(calc_types,1,AJ$7)="INDEX",G166/G165-1,IF(INDEX(calc_types,1,AJ$7)="CASH", G165/1200,G165/G166-1))</f>
        <v>-2.4636263432178396E-3</v>
      </c>
      <c r="AK166" s="22" cm="1">
        <f t="array" ref="AK166">IF(INDEX(calc_types,1,AK$7)="INDEX",H166/H165-1,IF(INDEX(calc_types,1,AK$7)="CASH", H165/1200,H165/H166-1))</f>
        <v>-1.909638724645335E-4</v>
      </c>
      <c r="AL166" s="22" cm="1">
        <f t="array" ref="AL166">IF(INDEX(calc_types,1,AL$7)="INDEX",I166/I165-1,IF(INDEX(calc_types,1,AL$7)="CASH", I165/1200,I165/I166-1))</f>
        <v>1.4327041534669682E-3</v>
      </c>
      <c r="AM166" s="22" cm="1">
        <f t="array" ref="AM166">IF(INDEX(calc_types,1,AM$7)="INDEX",J166/J165-1,IF(INDEX(calc_types,1,AM$7)="CASH", J165/1200,J165/J166-1))</f>
        <v>3.8613123667867733E-3</v>
      </c>
      <c r="AN166" s="22" cm="1">
        <f t="array" ref="AN166">IF(INDEX(calc_types,1,AN$7)="INDEX",K166/K165-1,IF(INDEX(calc_types,1,AN$7)="CASH", K165/1200,K165/K166-1))</f>
        <v>8.9582563723666908E-4</v>
      </c>
      <c r="AO166" s="22" cm="1">
        <f t="array" ref="AO166">IF(INDEX(calc_types,1,AO$7)="INDEX",L166/L165-1,IF(INDEX(calc_types,1,AO$7)="CASH", L165/1200,L165/L166-1))</f>
        <v>2.6744636798816668E-3</v>
      </c>
      <c r="AP166" s="22" cm="1">
        <f t="array" ref="AP166">IF(INDEX(calc_types,1,AP$7)="INDEX",M166/M165-1,IF(INDEX(calc_types,1,AP$7)="CASH", M165/1200,M165/M166-1))</f>
        <v>6.386966857650167E-3</v>
      </c>
      <c r="AQ166" s="22" cm="1">
        <f t="array" ref="AQ166">IF(INDEX(calc_types,1,AQ$7)="INDEX",N166/N165-1,IF(INDEX(calc_types,1,AQ$7)="CASH", N165/1200,N165/N166-1))</f>
        <v>1.1985561579306303E-3</v>
      </c>
      <c r="AR166" s="22" cm="1">
        <f t="array" ref="AR166">IF(INDEX(calc_types,1,AR$7)="INDEX",O166/O165-1,IF(INDEX(calc_types,1,AR$7)="CASH", O165/1200,O165/O166-1))</f>
        <v>2.2177893588877229E-3</v>
      </c>
      <c r="AS166" s="22" cm="1">
        <f t="array" ref="AS166">IF(INDEX(calc_types,1,AS$7)="INDEX",P166/P165-1,IF(INDEX(calc_types,1,AS$7)="CASH", P165/1200,P165/P166-1))</f>
        <v>2.9051469520258166E-5</v>
      </c>
      <c r="AT166" s="22" cm="1">
        <f t="array" ref="AT166">IF(INDEX(calc_types,1,AT$7)="INDEX",Q166/Q165-1,IF(INDEX(calc_types,1,AT$7)="CASH", Q165/1200,Q165/Q166-1))</f>
        <v>2.4709152681978708E-4</v>
      </c>
      <c r="AU166" s="22" cm="1">
        <f t="array" ref="AU166">IF(INDEX(calc_types,1,AU$7)="INDEX",R166/R165-1,IF(INDEX(calc_types,1,AU$7)="CASH", R165/1200,R165/R166-1))</f>
        <v>8.0838867636989775E-4</v>
      </c>
      <c r="AV166" s="22" cm="1">
        <f t="array" ref="AV166">IF(INDEX(calc_types,1,AV$7)="INDEX",S166/S165-1,IF(INDEX(calc_types,1,AV$7)="CASH", S165/1200,S165/S166-1))</f>
        <v>-6.8665206090873232E-2</v>
      </c>
      <c r="AW166" s="22" cm="1">
        <f t="array" ref="AW166">IF(INDEX(calc_types,1,AW$7)="INDEX",T166/T165-1,IF(INDEX(calc_types,1,AW$7)="CASH", T165/1200,T165/T166-1))</f>
        <v>-5.9334549305718909E-2</v>
      </c>
      <c r="AX166" s="22" cm="1">
        <f t="array" ref="AX166">IF(INDEX(calc_types,1,AX$7)="INDEX",U166/U165-1,IF(INDEX(calc_types,1,AX$7)="CASH", U165/1200,U165/U166-1))</f>
        <v>-5.0877473302974541E-2</v>
      </c>
      <c r="AY166" s="22" cm="1">
        <f t="array" ref="AY166">IF(INDEX(calc_types,1,AY$7)="INDEX",V166/V165-1,IF(INDEX(calc_types,1,AY$7)="CASH", V165/1200,V165/V166-1))</f>
        <v>-9.1193049431095519E-2</v>
      </c>
      <c r="AZ166" s="22" cm="1">
        <f t="array" ref="AZ166">IF(INDEX(calc_types,1,AZ$7)="INDEX",W166/W165-1,IF(INDEX(calc_types,1,AZ$7)="CASH", W165/1200,W165/W166-1))</f>
        <v>1.8837999999999999E-3</v>
      </c>
      <c r="BA166" s="22" cm="1">
        <f t="array" ref="BA166">IF(INDEX(calc_types,1,BA$7)="INDEX",X166/X165-1,IF(INDEX(calc_types,1,BA$7)="CASH", X165/1200,X165/X166-1))</f>
        <v>-3.4633333333333337E-4</v>
      </c>
      <c r="BB166" s="22" cm="1">
        <f t="array" ref="BB166">IF(INDEX(calc_types,1,BB$7)="INDEX",Y166/Y165-1,IF(INDEX(calc_types,1,BB$7)="CASH", Y165/1200,Y165/Y166-1))</f>
        <v>6.8641666666666666E-4</v>
      </c>
      <c r="BC166" s="22" cm="1">
        <f t="array" ref="BC166">IF(INDEX(calc_types,1,BC$7)="INDEX",Z166/Z165-1,IF(INDEX(calc_types,1,BC$7)="CASH", Z165/1200,Z165/Z166-1))</f>
        <v>-1.6766666666666666E-4</v>
      </c>
      <c r="BD166" s="22" cm="1">
        <f t="array" ref="BD166">IF(INDEX(calc_types,1,BD$7)="INDEX",AA166/AA165-1,IF(INDEX(calc_types,1,BD$7)="CASH", AA165/1200,AA165/AA166-1))</f>
        <v>0</v>
      </c>
      <c r="BE166" s="22" cm="1">
        <f t="array" ref="BE166">IF(INDEX(calc_types,1,BE$7)="INDEX",AB166/AB165-1,IF(INDEX(calc_types,1,BE$7)="CASH", AB165/1200,AB165/AB166-1))</f>
        <v>-2.5226244343891424E-2</v>
      </c>
      <c r="BF166" s="22" cm="1">
        <f t="array" ref="BF166">IF(INDEX(calc_types,1,BF$7)="INDEX",AC166/AC165-1,IF(INDEX(calc_types,1,BF$7)="CASH", AC165/1200,AC165/AC166-1))</f>
        <v>-2.0168496298187399E-2</v>
      </c>
      <c r="BG166" s="22" cm="1">
        <f t="array" ref="BG166">IF(INDEX(calc_types,1,BG$7)="INDEX",AD166/AD165-1,IF(INDEX(calc_types,1,BG$7)="CASH", AD165/1200,AD165/AD166-1))</f>
        <v>6.7292367628830618E-3</v>
      </c>
      <c r="BH166" s="23">
        <f t="shared" si="68"/>
        <v>3.5350137409533109E-4</v>
      </c>
      <c r="BI166" s="23">
        <f t="shared" si="69"/>
        <v>-2.3567246462227048E-4</v>
      </c>
      <c r="BJ166" s="23">
        <f t="shared" si="70"/>
        <v>-1.4591980113159079E-3</v>
      </c>
      <c r="BK166" s="23">
        <f t="shared" si="71"/>
        <v>-2.4361963888185336E-3</v>
      </c>
      <c r="BL166" s="23">
        <f t="shared" si="72"/>
        <v>-5.843461008769946E-3</v>
      </c>
      <c r="BM166" s="23">
        <f t="shared" si="73"/>
        <v>-9.3407690140492471E-4</v>
      </c>
      <c r="BN166" s="23">
        <f t="shared" si="74"/>
        <v>5.6813607585006756E-4</v>
      </c>
      <c r="BO166" s="23">
        <f t="shared" si="75"/>
        <v>2.5389345726950525E-3</v>
      </c>
      <c r="BP166" s="23">
        <f t="shared" si="76"/>
        <v>-4.7172951724436447E-4</v>
      </c>
      <c r="BQ166" s="23">
        <f t="shared" si="77"/>
        <v>9.8676206722410754E-4</v>
      </c>
      <c r="BR166" s="23">
        <f t="shared" si="78"/>
        <v>4.224780209684695E-3</v>
      </c>
      <c r="BS166" s="23">
        <f t="shared" si="79"/>
        <v>-1.5845096639760508E-3</v>
      </c>
      <c r="BT166" s="23">
        <f t="shared" si="80"/>
        <v>-1.0732818204972506E-3</v>
      </c>
      <c r="BU166" s="23">
        <f t="shared" si="81"/>
        <v>-3.2869107200527345E-5</v>
      </c>
      <c r="BV166" s="23">
        <f t="shared" si="82"/>
        <v>1.0803290868897179E-4</v>
      </c>
      <c r="BW166" s="23">
        <f t="shared" si="83"/>
        <v>4.6899602051497742E-4</v>
      </c>
      <c r="BX166" s="23">
        <f t="shared" si="84"/>
        <v>-7.7847139262921111E-2</v>
      </c>
      <c r="BY166" s="23">
        <f t="shared" si="85"/>
        <v>-6.2549240905515807E-2</v>
      </c>
      <c r="BZ166" s="23">
        <f t="shared" si="86"/>
        <v>-5.3814398525271541E-2</v>
      </c>
      <c r="CA166" s="23">
        <f t="shared" si="87"/>
        <v>-9.7610611142461959E-2</v>
      </c>
      <c r="CB166" s="23">
        <f t="shared" si="88"/>
        <v>3.1967128472222312E-4</v>
      </c>
      <c r="CC166" s="23">
        <f t="shared" si="89"/>
        <v>-1.1108986111111106E-3</v>
      </c>
      <c r="CD166" s="23">
        <f t="shared" si="90"/>
        <v>-8.5502847222222224E-4</v>
      </c>
      <c r="CE166" s="23">
        <f t="shared" si="91"/>
        <v>-1.1812083333333336E-4</v>
      </c>
      <c r="CF166" s="23">
        <f t="shared" si="92"/>
        <v>0</v>
      </c>
      <c r="CG166" s="23">
        <f t="shared" si="93"/>
        <v>-2.5475244213437814E-2</v>
      </c>
      <c r="CH166" s="23">
        <f t="shared" si="94"/>
        <v>-1.9350870393570155E-2</v>
      </c>
      <c r="CI166" s="23">
        <f t="shared" si="95"/>
        <v>7.4484517803567185E-3</v>
      </c>
    </row>
    <row r="167" spans="1:87" x14ac:dyDescent="0.2">
      <c r="A167" s="20">
        <v>158</v>
      </c>
      <c r="B167" s="21">
        <v>43434</v>
      </c>
      <c r="C167" s="20">
        <v>210.52600000000001</v>
      </c>
      <c r="D167" s="20">
        <v>1176.3720000000001</v>
      </c>
      <c r="E167" s="20">
        <v>1972.606</v>
      </c>
      <c r="F167" s="20">
        <v>1709.046</v>
      </c>
      <c r="G167" s="20">
        <v>2155.3389999999999</v>
      </c>
      <c r="H167" s="20">
        <v>141.24799999999999</v>
      </c>
      <c r="I167" s="20">
        <v>363.96</v>
      </c>
      <c r="J167" s="20">
        <v>503.60300000000001</v>
      </c>
      <c r="K167" s="20">
        <v>108.42100000000001</v>
      </c>
      <c r="L167" s="20">
        <v>667.72199999999998</v>
      </c>
      <c r="M167" s="20">
        <v>855.42700000000002</v>
      </c>
      <c r="N167" s="20">
        <v>286.07499999999999</v>
      </c>
      <c r="O167" s="20">
        <v>326.22699999999998</v>
      </c>
      <c r="P167" s="20">
        <v>103.249</v>
      </c>
      <c r="Q167" s="20">
        <v>194.316</v>
      </c>
      <c r="R167" s="20">
        <v>258.90600000000001</v>
      </c>
      <c r="S167" s="20">
        <v>4884.88</v>
      </c>
      <c r="T167" s="20">
        <v>3173.13</v>
      </c>
      <c r="U167" s="20">
        <v>6980.24</v>
      </c>
      <c r="V167" s="20">
        <v>22351.06</v>
      </c>
      <c r="W167" s="20">
        <v>2.34694</v>
      </c>
      <c r="X167" s="20">
        <v>-1.0170999999999999</v>
      </c>
      <c r="Y167" s="20">
        <v>0.71689999999999998</v>
      </c>
      <c r="Z167" s="20">
        <v>-1.1032999999999999</v>
      </c>
      <c r="AA167" s="20">
        <v>1</v>
      </c>
      <c r="AB167" s="20">
        <v>0.88349999999999995</v>
      </c>
      <c r="AC167" s="20">
        <v>0.7843</v>
      </c>
      <c r="AD167" s="20">
        <v>113.57</v>
      </c>
      <c r="AE167" s="21">
        <f t="shared" si="67"/>
        <v>43434</v>
      </c>
      <c r="AF167" s="22" cm="1">
        <f t="array" ref="AF167">IF(INDEX(calc_types,1,AF$7)="INDEX",C167/C166-1,IF(INDEX(calc_types,1,AF$7)="CASH", C166/1200,C166/C167-1))</f>
        <v>1.9894530431967539E-3</v>
      </c>
      <c r="AG167" s="22" cm="1">
        <f t="array" ref="AG167">IF(INDEX(calc_types,1,AG$7)="INDEX",D167/D166-1,IF(INDEX(calc_types,1,AG$7)="CASH", D166/1200,D166/D167-1))</f>
        <v>3.4649538091462428E-3</v>
      </c>
      <c r="AH167" s="22" cm="1">
        <f t="array" ref="AH167">IF(INDEX(calc_types,1,AH$7)="INDEX",E167/E166-1,IF(INDEX(calc_types,1,AH$7)="CASH", E166/1200,E166/E167-1))</f>
        <v>6.7598569125342234E-3</v>
      </c>
      <c r="AI167" s="22" cm="1">
        <f t="array" ref="AI167">IF(INDEX(calc_types,1,AI$7)="INDEX",F167/F166-1,IF(INDEX(calc_types,1,AI$7)="CASH", F166/1200,F166/F167-1))</f>
        <v>8.6614463737011427E-4</v>
      </c>
      <c r="AJ167" s="22" cm="1">
        <f t="array" ref="AJ167">IF(INDEX(calc_types,1,AJ$7)="INDEX",G167/G166-1,IF(INDEX(calc_types,1,AJ$7)="CASH", G166/1200,G166/G167-1))</f>
        <v>-1.7581149296885812E-4</v>
      </c>
      <c r="AK167" s="22" cm="1">
        <f t="array" ref="AK167">IF(INDEX(calc_types,1,AK$7)="INDEX",H167/H166-1,IF(INDEX(calc_types,1,AK$7)="CASH", H166/1200,H166/H167-1))</f>
        <v>-7.9937182108213989E-4</v>
      </c>
      <c r="AL167" s="22" cm="1">
        <f t="array" ref="AL167">IF(INDEX(calc_types,1,AL$7)="INDEX",I167/I166-1,IF(INDEX(calc_types,1,AL$7)="CASH", I166/1200,I166/I167-1))</f>
        <v>-5.7390936625578703E-4</v>
      </c>
      <c r="AM167" s="22" cm="1">
        <f t="array" ref="AM167">IF(INDEX(calc_types,1,AM$7)="INDEX",J167/J166-1,IF(INDEX(calc_types,1,AM$7)="CASH", J166/1200,J166/J167-1))</f>
        <v>2.1152545071039253E-3</v>
      </c>
      <c r="AN167" s="22" cm="1">
        <f t="array" ref="AN167">IF(INDEX(calc_types,1,AN$7)="INDEX",K167/K166-1,IF(INDEX(calc_types,1,AN$7)="CASH", K166/1200,K166/K167-1))</f>
        <v>4.0599020087306315E-4</v>
      </c>
      <c r="AO167" s="22" cm="1">
        <f t="array" ref="AO167">IF(INDEX(calc_types,1,AO$7)="INDEX",L167/L166-1,IF(INDEX(calc_types,1,AO$7)="CASH", L166/1200,L166/L167-1))</f>
        <v>5.8141800058142401E-4</v>
      </c>
      <c r="AP167" s="22" cm="1">
        <f t="array" ref="AP167">IF(INDEX(calc_types,1,AP$7)="INDEX",M167/M166-1,IF(INDEX(calc_types,1,AP$7)="CASH", M166/1200,M166/M167-1))</f>
        <v>3.3098562640379026E-3</v>
      </c>
      <c r="AQ167" s="22" cm="1">
        <f t="array" ref="AQ167">IF(INDEX(calc_types,1,AQ$7)="INDEX",N167/N166-1,IF(INDEX(calc_types,1,AQ$7)="CASH", N166/1200,N166/N167-1))</f>
        <v>-4.4578849928311737E-3</v>
      </c>
      <c r="AR167" s="22" cm="1">
        <f t="array" ref="AR167">IF(INDEX(calc_types,1,AR$7)="INDEX",O167/O166-1,IF(INDEX(calc_types,1,AR$7)="CASH", O166/1200,O166/O167-1))</f>
        <v>-5.6449818488840675E-3</v>
      </c>
      <c r="AS167" s="22" cm="1">
        <f t="array" ref="AS167">IF(INDEX(calc_types,1,AS$7)="INDEX",P167/P166-1,IF(INDEX(calc_types,1,AS$7)="CASH", P166/1200,P166/P167-1))</f>
        <v>-1.8398729519308876E-4</v>
      </c>
      <c r="AT167" s="22" cm="1">
        <f t="array" ref="AT167">IF(INDEX(calc_types,1,AT$7)="INDEX",Q167/Q166-1,IF(INDEX(calc_types,1,AT$7)="CASH", Q166/1200,Q166/Q167-1))</f>
        <v>4.1171747946711079E-5</v>
      </c>
      <c r="AU167" s="22" cm="1">
        <f t="array" ref="AU167">IF(INDEX(calc_types,1,AU$7)="INDEX",R167/R166-1,IF(INDEX(calc_types,1,AU$7)="CASH", R166/1200,R166/R167-1))</f>
        <v>6.1063273919037542E-4</v>
      </c>
      <c r="AV167" s="22" cm="1">
        <f t="array" ref="AV167">IF(INDEX(calc_types,1,AV$7)="INDEX",S167/S166-1,IF(INDEX(calc_types,1,AV$7)="CASH", S166/1200,S166/S167-1))</f>
        <v>1.9622740754810852E-2</v>
      </c>
      <c r="AW167" s="22" cm="1">
        <f t="array" ref="AW167">IF(INDEX(calc_types,1,AW$7)="INDEX",T167/T166-1,IF(INDEX(calc_types,1,AW$7)="CASH", T166/1200,T166/T167-1))</f>
        <v>-7.6246829564254881E-3</v>
      </c>
      <c r="AX167" s="22" cm="1">
        <f t="array" ref="AX167">IF(INDEX(calc_types,1,AX$7)="INDEX",U167/U166-1,IF(INDEX(calc_types,1,AX$7)="CASH", U166/1200,U166/U167-1))</f>
        <v>-2.074325556599943E-2</v>
      </c>
      <c r="AY167" s="22" cm="1">
        <f t="array" ref="AY167">IF(INDEX(calc_types,1,AY$7)="INDEX",V167/V166-1,IF(INDEX(calc_types,1,AY$7)="CASH", V166/1200,V166/V167-1))</f>
        <v>1.9643748351996448E-2</v>
      </c>
      <c r="AZ167" s="22" cm="1">
        <f t="array" ref="AZ167">IF(INDEX(calc_types,1,AZ$7)="INDEX",W167/W166-1,IF(INDEX(calc_types,1,AZ$7)="CASH", W166/1200,W166/W167-1))</f>
        <v>1.9224000000000001E-3</v>
      </c>
      <c r="BA167" s="22" cm="1">
        <f t="array" ref="BA167">IF(INDEX(calc_types,1,BA$7)="INDEX",X167/X166-1,IF(INDEX(calc_types,1,BA$7)="CASH", X166/1200,X166/X167-1))</f>
        <v>-1.8208333333333333E-4</v>
      </c>
      <c r="BB167" s="22" cm="1">
        <f t="array" ref="BB167">IF(INDEX(calc_types,1,BB$7)="INDEX",Y167/Y166-1,IF(INDEX(calc_types,1,BB$7)="CASH", Y166/1200,Y166/Y167-1))</f>
        <v>8.6224999999999995E-4</v>
      </c>
      <c r="BC167" s="22" cm="1">
        <f t="array" ref="BC167">IF(INDEX(calc_types,1,BC$7)="INDEX",Z167/Z166-1,IF(INDEX(calc_types,1,BC$7)="CASH", Z166/1200,Z166/Z167-1))</f>
        <v>1.3666666666666667E-5</v>
      </c>
      <c r="BD167" s="22" cm="1">
        <f t="array" ref="BD167">IF(INDEX(calc_types,1,BD$7)="INDEX",AA167/AA166-1,IF(INDEX(calc_types,1,BD$7)="CASH", AA166/1200,AA166/AA167-1))</f>
        <v>0</v>
      </c>
      <c r="BE167" s="22" cm="1">
        <f t="array" ref="BE167">IF(INDEX(calc_types,1,BE$7)="INDEX",AB167/AB166-1,IF(INDEX(calc_types,1,BE$7)="CASH", AB166/1200,AB166/AB167-1))</f>
        <v>5.6593095642343272E-4</v>
      </c>
      <c r="BF167" s="22" cm="1">
        <f t="array" ref="BF167">IF(INDEX(calc_types,1,BF$7)="INDEX",AC167/AC166-1,IF(INDEX(calc_types,1,BF$7)="CASH", AC166/1200,AC166/AC167-1))</f>
        <v>-1.1475200816014608E-3</v>
      </c>
      <c r="BG167" s="22" cm="1">
        <f t="array" ref="BG167">IF(INDEX(calc_types,1,BG$7)="INDEX",AD167/AD166-1,IF(INDEX(calc_types,1,BG$7)="CASH", AD166/1200,AD166/AD167-1))</f>
        <v>-5.5472395879192504E-3</v>
      </c>
      <c r="BH167" s="23">
        <f t="shared" si="68"/>
        <v>4.5465045757590947E-4</v>
      </c>
      <c r="BI167" s="23">
        <f t="shared" si="69"/>
        <v>1.7128807242949087E-3</v>
      </c>
      <c r="BJ167" s="23">
        <f t="shared" si="70"/>
        <v>4.3520018358942161E-3</v>
      </c>
      <c r="BK167" s="23">
        <f t="shared" si="71"/>
        <v>-1.7838518758624957E-3</v>
      </c>
      <c r="BL167" s="23">
        <f t="shared" si="72"/>
        <v>-3.5556461585209641E-3</v>
      </c>
      <c r="BM167" s="23">
        <f t="shared" si="73"/>
        <v>-1.5424848500225311E-3</v>
      </c>
      <c r="BN167" s="23">
        <f t="shared" si="74"/>
        <v>-1.4384774438726878E-3</v>
      </c>
      <c r="BO167" s="23">
        <f t="shared" si="75"/>
        <v>7.928767130122047E-4</v>
      </c>
      <c r="BP167" s="23">
        <f t="shared" si="76"/>
        <v>-9.615649536079704E-4</v>
      </c>
      <c r="BQ167" s="23">
        <f t="shared" si="77"/>
        <v>-1.1062836120761352E-3</v>
      </c>
      <c r="BR167" s="23">
        <f t="shared" si="78"/>
        <v>1.1476696160724305E-3</v>
      </c>
      <c r="BS167" s="23">
        <f t="shared" si="79"/>
        <v>-7.2409508147378548E-3</v>
      </c>
      <c r="BT167" s="23">
        <f t="shared" si="80"/>
        <v>-8.936053028269041E-3</v>
      </c>
      <c r="BU167" s="23">
        <f t="shared" si="81"/>
        <v>-2.4590787191387429E-4</v>
      </c>
      <c r="BV167" s="23">
        <f t="shared" si="82"/>
        <v>-9.7886870184104208E-5</v>
      </c>
      <c r="BW167" s="23">
        <f t="shared" si="83"/>
        <v>2.7124008333545509E-4</v>
      </c>
      <c r="BX167" s="23">
        <f t="shared" si="84"/>
        <v>1.0440807582762966E-2</v>
      </c>
      <c r="BY167" s="23">
        <f t="shared" si="85"/>
        <v>-1.0839374556222385E-2</v>
      </c>
      <c r="BZ167" s="23">
        <f t="shared" si="86"/>
        <v>-2.3680180788296427E-2</v>
      </c>
      <c r="CA167" s="23">
        <f t="shared" si="87"/>
        <v>1.3226186640630001E-2</v>
      </c>
      <c r="CB167" s="23">
        <f t="shared" si="88"/>
        <v>3.582712847222233E-4</v>
      </c>
      <c r="CC167" s="23">
        <f t="shared" si="89"/>
        <v>-9.4664861111111063E-4</v>
      </c>
      <c r="CD167" s="23">
        <f t="shared" si="90"/>
        <v>-6.7919513888888895E-4</v>
      </c>
      <c r="CE167" s="23">
        <f t="shared" si="91"/>
        <v>6.3212499999999971E-5</v>
      </c>
      <c r="CF167" s="23">
        <f t="shared" si="92"/>
        <v>0</v>
      </c>
      <c r="CG167" s="23">
        <f t="shared" si="93"/>
        <v>3.16931086877043E-4</v>
      </c>
      <c r="CH167" s="23">
        <f t="shared" si="94"/>
        <v>-3.2989417698421619E-4</v>
      </c>
      <c r="CI167" s="23">
        <f t="shared" si="95"/>
        <v>-4.8280245704455937E-3</v>
      </c>
    </row>
    <row r="168" spans="1:87" x14ac:dyDescent="0.2">
      <c r="A168" s="20">
        <v>159</v>
      </c>
      <c r="B168" s="21">
        <v>43465</v>
      </c>
      <c r="C168" s="20">
        <v>211.036</v>
      </c>
      <c r="D168" s="20">
        <v>1185.6610000000001</v>
      </c>
      <c r="E168" s="20">
        <v>2004.0239999999999</v>
      </c>
      <c r="F168" s="20">
        <v>1720.972</v>
      </c>
      <c r="G168" s="20">
        <v>2177.6689999999999</v>
      </c>
      <c r="H168" s="20">
        <v>141.16399999999999</v>
      </c>
      <c r="I168" s="20">
        <v>363.88099999999997</v>
      </c>
      <c r="J168" s="20">
        <v>504.15300000000002</v>
      </c>
      <c r="K168" s="20">
        <v>108.498</v>
      </c>
      <c r="L168" s="20">
        <v>668.44299999999998</v>
      </c>
      <c r="M168" s="20">
        <v>856.76900000000001</v>
      </c>
      <c r="N168" s="20">
        <v>286.44200000000001</v>
      </c>
      <c r="O168" s="20">
        <v>326.654</v>
      </c>
      <c r="P168" s="20">
        <v>103.24</v>
      </c>
      <c r="Q168" s="20">
        <v>194.34399999999999</v>
      </c>
      <c r="R168" s="20">
        <v>259.21800000000002</v>
      </c>
      <c r="S168" s="20">
        <v>4441.63</v>
      </c>
      <c r="T168" s="20">
        <v>3001.42</v>
      </c>
      <c r="U168" s="20">
        <v>6728.13</v>
      </c>
      <c r="V168" s="20">
        <v>20014.77</v>
      </c>
      <c r="W168" s="20">
        <v>2.5026899999999999</v>
      </c>
      <c r="X168" s="20">
        <v>-0.18709999999999999</v>
      </c>
      <c r="Y168" s="20">
        <v>1.0401</v>
      </c>
      <c r="Z168" s="20">
        <v>-5.96E-2</v>
      </c>
      <c r="AA168" s="20">
        <v>1</v>
      </c>
      <c r="AB168" s="20">
        <v>0.87219999999999998</v>
      </c>
      <c r="AC168" s="20">
        <v>0.78390000000000004</v>
      </c>
      <c r="AD168" s="20">
        <v>109.69</v>
      </c>
      <c r="AE168" s="21">
        <f t="shared" si="67"/>
        <v>43465</v>
      </c>
      <c r="AF168" s="22" cm="1">
        <f t="array" ref="AF168">IF(INDEX(calc_types,1,AF$7)="INDEX",C168/C167-1,IF(INDEX(calc_types,1,AF$7)="CASH", C167/1200,C167/C168-1))</f>
        <v>2.4225036337555128E-3</v>
      </c>
      <c r="AG168" s="22" cm="1">
        <f t="array" ref="AG168">IF(INDEX(calc_types,1,AG$7)="INDEX",D168/D167-1,IF(INDEX(calc_types,1,AG$7)="CASH", D167/1200,D167/D168-1))</f>
        <v>7.896311710921422E-3</v>
      </c>
      <c r="AH168" s="22" cm="1">
        <f t="array" ref="AH168">IF(INDEX(calc_types,1,AH$7)="INDEX",E168/E167-1,IF(INDEX(calc_types,1,AH$7)="CASH", E167/1200,E167/E168-1))</f>
        <v>1.5927154231508922E-2</v>
      </c>
      <c r="AI168" s="22" cm="1">
        <f t="array" ref="AI168">IF(INDEX(calc_types,1,AI$7)="INDEX",F168/F167-1,IF(INDEX(calc_types,1,AI$7)="CASH", F167/1200,F167/F168-1))</f>
        <v>6.9781620857483073E-3</v>
      </c>
      <c r="AJ168" s="22" cm="1">
        <f t="array" ref="AJ168">IF(INDEX(calc_types,1,AJ$7)="INDEX",G168/G167-1,IF(INDEX(calc_types,1,AJ$7)="CASH", G167/1200,G167/G168-1))</f>
        <v>1.0360319188768008E-2</v>
      </c>
      <c r="AK168" s="22" cm="1">
        <f t="array" ref="AK168">IF(INDEX(calc_types,1,AK$7)="INDEX",H168/H167-1,IF(INDEX(calc_types,1,AK$7)="CASH", H167/1200,H167/H168-1))</f>
        <v>-5.9469868599915099E-4</v>
      </c>
      <c r="AL168" s="22" cm="1">
        <f t="array" ref="AL168">IF(INDEX(calc_types,1,AL$7)="INDEX",I168/I167-1,IF(INDEX(calc_types,1,AL$7)="CASH", I167/1200,I167/I168-1))</f>
        <v>-2.1705681943073873E-4</v>
      </c>
      <c r="AM168" s="22" cm="1">
        <f t="array" ref="AM168">IF(INDEX(calc_types,1,AM$7)="INDEX",J168/J167-1,IF(INDEX(calc_types,1,AM$7)="CASH", J167/1200,J167/J168-1))</f>
        <v>1.0921301104243053E-3</v>
      </c>
      <c r="AN168" s="22" cm="1">
        <f t="array" ref="AN168">IF(INDEX(calc_types,1,AN$7)="INDEX",K168/K167-1,IF(INDEX(calc_types,1,AN$7)="CASH", K167/1200,K167/K168-1))</f>
        <v>7.1019451951181978E-4</v>
      </c>
      <c r="AO168" s="22" cm="1">
        <f t="array" ref="AO168">IF(INDEX(calc_types,1,AO$7)="INDEX",L168/L167-1,IF(INDEX(calc_types,1,AO$7)="CASH", L167/1200,L167/L168-1))</f>
        <v>1.0797906913355693E-3</v>
      </c>
      <c r="AP168" s="22" cm="1">
        <f t="array" ref="AP168">IF(INDEX(calc_types,1,AP$7)="INDEX",M168/M167-1,IF(INDEX(calc_types,1,AP$7)="CASH", M167/1200,M167/M168-1))</f>
        <v>1.5688071571273721E-3</v>
      </c>
      <c r="AQ168" s="22" cm="1">
        <f t="array" ref="AQ168">IF(INDEX(calc_types,1,AQ$7)="INDEX",N168/N167-1,IF(INDEX(calc_types,1,AQ$7)="CASH", N167/1200,N167/N168-1))</f>
        <v>1.2828803635411834E-3</v>
      </c>
      <c r="AR168" s="22" cm="1">
        <f t="array" ref="AR168">IF(INDEX(calc_types,1,AR$7)="INDEX",O168/O167-1,IF(INDEX(calc_types,1,AR$7)="CASH", O167/1200,O167/O168-1))</f>
        <v>1.3089045357987938E-3</v>
      </c>
      <c r="AS168" s="22" cm="1">
        <f t="array" ref="AS168">IF(INDEX(calc_types,1,AS$7)="INDEX",P168/P167-1,IF(INDEX(calc_types,1,AS$7)="CASH", P167/1200,P167/P168-1))</f>
        <v>-8.7167914459174156E-5</v>
      </c>
      <c r="AT168" s="22" cm="1">
        <f t="array" ref="AT168">IF(INDEX(calc_types,1,AT$7)="INDEX",Q168/Q167-1,IF(INDEX(calc_types,1,AT$7)="CASH", Q167/1200,Q167/Q168-1))</f>
        <v>1.4409518516234066E-4</v>
      </c>
      <c r="AU168" s="22" cm="1">
        <f t="array" ref="AU168">IF(INDEX(calc_types,1,AU$7)="INDEX",R168/R167-1,IF(INDEX(calc_types,1,AU$7)="CASH", R167/1200,R167/R168-1))</f>
        <v>1.2050705661514893E-3</v>
      </c>
      <c r="AV168" s="22" cm="1">
        <f t="array" ref="AV168">IF(INDEX(calc_types,1,AV$7)="INDEX",S168/S167-1,IF(INDEX(calc_types,1,AV$7)="CASH", S167/1200,S167/S168-1))</f>
        <v>-9.07391788539329E-2</v>
      </c>
      <c r="AW168" s="22" cm="1">
        <f t="array" ref="AW168">IF(INDEX(calc_types,1,AW$7)="INDEX",T168/T167-1,IF(INDEX(calc_types,1,AW$7)="CASH", T167/1200,T167/T168-1))</f>
        <v>-5.4113761491019874E-2</v>
      </c>
      <c r="AX168" s="22" cm="1">
        <f t="array" ref="AX168">IF(INDEX(calc_types,1,AX$7)="INDEX",U168/U167-1,IF(INDEX(calc_types,1,AX$7)="CASH", U167/1200,U167/U168-1))</f>
        <v>-3.61176693064994E-2</v>
      </c>
      <c r="AY168" s="22" cm="1">
        <f t="array" ref="AY168">IF(INDEX(calc_types,1,AY$7)="INDEX",V168/V167-1,IF(INDEX(calc_types,1,AY$7)="CASH", V167/1200,V167/V168-1))</f>
        <v>-0.10452703361719762</v>
      </c>
      <c r="AZ168" s="22" cm="1">
        <f t="array" ref="AZ168">IF(INDEX(calc_types,1,AZ$7)="INDEX",W168/W167-1,IF(INDEX(calc_types,1,AZ$7)="CASH", W167/1200,W167/W168-1))</f>
        <v>1.9557833333333332E-3</v>
      </c>
      <c r="BA168" s="22" cm="1">
        <f t="array" ref="BA168">IF(INDEX(calc_types,1,BA$7)="INDEX",X168/X167-1,IF(INDEX(calc_types,1,BA$7)="CASH", X167/1200,X167/X168-1))</f>
        <v>-8.4758333333333322E-4</v>
      </c>
      <c r="BB168" s="22" cm="1">
        <f t="array" ref="BB168">IF(INDEX(calc_types,1,BB$7)="INDEX",Y168/Y167-1,IF(INDEX(calc_types,1,BB$7)="CASH", Y167/1200,Y167/Y168-1))</f>
        <v>5.9741666666666667E-4</v>
      </c>
      <c r="BC168" s="22" cm="1">
        <f t="array" ref="BC168">IF(INDEX(calc_types,1,BC$7)="INDEX",Z168/Z167-1,IF(INDEX(calc_types,1,BC$7)="CASH", Z167/1200,Z167/Z168-1))</f>
        <v>-9.1941666666666658E-4</v>
      </c>
      <c r="BD168" s="22" cm="1">
        <f t="array" ref="BD168">IF(INDEX(calc_types,1,BD$7)="INDEX",AA168/AA167-1,IF(INDEX(calc_types,1,BD$7)="CASH", AA167/1200,AA167/AA168-1))</f>
        <v>0</v>
      </c>
      <c r="BE168" s="22" cm="1">
        <f t="array" ref="BE168">IF(INDEX(calc_types,1,BE$7)="INDEX",AB168/AB167-1,IF(INDEX(calc_types,1,BE$7)="CASH", AB167/1200,AB167/AB168-1))</f>
        <v>1.2955744095390909E-2</v>
      </c>
      <c r="BF168" s="22" cm="1">
        <f t="array" ref="BF168">IF(INDEX(calc_types,1,BF$7)="INDEX",AC168/AC167-1,IF(INDEX(calc_types,1,BF$7)="CASH", AC167/1200,AC167/AC168-1))</f>
        <v>5.1026916698559965E-4</v>
      </c>
      <c r="BG168" s="22" cm="1">
        <f t="array" ref="BG168">IF(INDEX(calc_types,1,BG$7)="INDEX",AD168/AD167-1,IF(INDEX(calc_types,1,BG$7)="CASH", AD167/1200,AD167/AD168-1))</f>
        <v>3.5372413164372229E-2</v>
      </c>
      <c r="BH168" s="23">
        <f t="shared" si="68"/>
        <v>8.8770104813466841E-4</v>
      </c>
      <c r="BI168" s="23">
        <f t="shared" si="69"/>
        <v>6.1442386260700879E-3</v>
      </c>
      <c r="BJ168" s="23">
        <f t="shared" si="70"/>
        <v>1.3519299154868915E-2</v>
      </c>
      <c r="BK168" s="23">
        <f t="shared" si="71"/>
        <v>4.3281655725156973E-3</v>
      </c>
      <c r="BL168" s="23">
        <f t="shared" si="72"/>
        <v>6.9804845232159015E-3</v>
      </c>
      <c r="BM168" s="23">
        <f t="shared" si="73"/>
        <v>-1.3378117149395422E-3</v>
      </c>
      <c r="BN168" s="23">
        <f t="shared" si="74"/>
        <v>-1.0816248970476395E-3</v>
      </c>
      <c r="BO168" s="23">
        <f t="shared" si="75"/>
        <v>-2.3024768366741526E-4</v>
      </c>
      <c r="BP168" s="23">
        <f t="shared" si="76"/>
        <v>-6.5736063496921377E-4</v>
      </c>
      <c r="BQ168" s="23">
        <f t="shared" si="77"/>
        <v>-6.0791092132198997E-4</v>
      </c>
      <c r="BR168" s="23">
        <f t="shared" si="78"/>
        <v>-5.9337949083809998E-4</v>
      </c>
      <c r="BS168" s="23">
        <f t="shared" si="79"/>
        <v>-1.5001854583654977E-3</v>
      </c>
      <c r="BT168" s="23">
        <f t="shared" si="80"/>
        <v>-1.9821666435861796E-3</v>
      </c>
      <c r="BU168" s="23">
        <f t="shared" si="81"/>
        <v>-1.4908849117995968E-4</v>
      </c>
      <c r="BV168" s="23">
        <f t="shared" si="82"/>
        <v>5.0365670315253685E-6</v>
      </c>
      <c r="BW168" s="23">
        <f t="shared" si="83"/>
        <v>8.6567791029656905E-4</v>
      </c>
      <c r="BX168" s="23">
        <f t="shared" si="84"/>
        <v>-9.9921112025980779E-2</v>
      </c>
      <c r="BY168" s="23">
        <f t="shared" si="85"/>
        <v>-5.7328453090816772E-2</v>
      </c>
      <c r="BZ168" s="23">
        <f t="shared" si="86"/>
        <v>-3.9054594528796401E-2</v>
      </c>
      <c r="CA168" s="23">
        <f t="shared" si="87"/>
        <v>-0.11094459532856406</v>
      </c>
      <c r="CB168" s="23">
        <f t="shared" si="88"/>
        <v>3.9165461805555635E-4</v>
      </c>
      <c r="CC168" s="23">
        <f t="shared" si="89"/>
        <v>-1.6121486111111104E-3</v>
      </c>
      <c r="CD168" s="23">
        <f t="shared" si="90"/>
        <v>-9.4402847222222223E-4</v>
      </c>
      <c r="CE168" s="23">
        <f t="shared" si="91"/>
        <v>-8.6987083333333324E-4</v>
      </c>
      <c r="CF168" s="23">
        <f t="shared" si="92"/>
        <v>0</v>
      </c>
      <c r="CG168" s="23">
        <f t="shared" si="93"/>
        <v>1.2706744225844519E-2</v>
      </c>
      <c r="CH168" s="23">
        <f t="shared" si="94"/>
        <v>1.3278950716028443E-3</v>
      </c>
      <c r="CI168" s="23">
        <f t="shared" si="95"/>
        <v>3.6091628181845886E-2</v>
      </c>
    </row>
    <row r="169" spans="1:87" x14ac:dyDescent="0.2">
      <c r="A169" s="20">
        <v>160</v>
      </c>
      <c r="B169" s="21">
        <v>43496</v>
      </c>
      <c r="C169" s="20">
        <v>211.56100000000001</v>
      </c>
      <c r="D169" s="20">
        <v>1188.854</v>
      </c>
      <c r="E169" s="20">
        <v>2012.1790000000001</v>
      </c>
      <c r="F169" s="20">
        <v>1733.066</v>
      </c>
      <c r="G169" s="20">
        <v>2209.252</v>
      </c>
      <c r="H169" s="20">
        <v>141.01599999999999</v>
      </c>
      <c r="I169" s="20">
        <v>363.31400000000002</v>
      </c>
      <c r="J169" s="20">
        <v>504.39</v>
      </c>
      <c r="K169" s="20">
        <v>108.577</v>
      </c>
      <c r="L169" s="20">
        <v>668.70500000000004</v>
      </c>
      <c r="M169" s="20">
        <v>857.93399999999997</v>
      </c>
      <c r="N169" s="20">
        <v>288.25700000000001</v>
      </c>
      <c r="O169" s="20">
        <v>329.66899999999998</v>
      </c>
      <c r="P169" s="20">
        <v>103.23699999999999</v>
      </c>
      <c r="Q169" s="20">
        <v>194.38900000000001</v>
      </c>
      <c r="R169" s="20">
        <v>259.33199999999999</v>
      </c>
      <c r="S169" s="20">
        <v>4795.6400000000003</v>
      </c>
      <c r="T169" s="20">
        <v>3159.43</v>
      </c>
      <c r="U169" s="20">
        <v>6968.85</v>
      </c>
      <c r="V169" s="20">
        <v>20773.490000000002</v>
      </c>
      <c r="W169" s="20">
        <v>2.5137499999999999</v>
      </c>
      <c r="X169" s="20">
        <v>-0.3009</v>
      </c>
      <c r="Y169" s="20">
        <v>0.9042</v>
      </c>
      <c r="Z169" s="20">
        <v>-6.1699999999999998E-2</v>
      </c>
      <c r="AA169" s="20">
        <v>1</v>
      </c>
      <c r="AB169" s="20">
        <v>0.87360000000000004</v>
      </c>
      <c r="AC169" s="20">
        <v>0.76280000000000003</v>
      </c>
      <c r="AD169" s="20">
        <v>108.89</v>
      </c>
      <c r="AE169" s="21">
        <f t="shared" si="67"/>
        <v>43496</v>
      </c>
      <c r="AF169" s="22" cm="1">
        <f t="array" ref="AF169">IF(INDEX(calc_types,1,AF$7)="INDEX",C169/C168-1,IF(INDEX(calc_types,1,AF$7)="CASH", C168/1200,C168/C169-1))</f>
        <v>2.4877272124188554E-3</v>
      </c>
      <c r="AG169" s="22" cm="1">
        <f t="array" ref="AG169">IF(INDEX(calc_types,1,AG$7)="INDEX",D169/D168-1,IF(INDEX(calc_types,1,AG$7)="CASH", D168/1200,D168/D169-1))</f>
        <v>2.693012589601862E-3</v>
      </c>
      <c r="AH169" s="22" cm="1">
        <f t="array" ref="AH169">IF(INDEX(calc_types,1,AH$7)="INDEX",E169/E168-1,IF(INDEX(calc_types,1,AH$7)="CASH", E168/1200,E168/E169-1))</f>
        <v>4.0693125431632282E-3</v>
      </c>
      <c r="AI169" s="22" cm="1">
        <f t="array" ref="AI169">IF(INDEX(calc_types,1,AI$7)="INDEX",F169/F168-1,IF(INDEX(calc_types,1,AI$7)="CASH", F168/1200,F168/F169-1))</f>
        <v>7.0274240371139829E-3</v>
      </c>
      <c r="AJ169" s="22" cm="1">
        <f t="array" ref="AJ169">IF(INDEX(calc_types,1,AJ$7)="INDEX",G169/G168-1,IF(INDEX(calc_types,1,AJ$7)="CASH", G168/1200,G168/G169-1))</f>
        <v>1.4503122375347344E-2</v>
      </c>
      <c r="AK169" s="22" cm="1">
        <f t="array" ref="AK169">IF(INDEX(calc_types,1,AK$7)="INDEX",H169/H168-1,IF(INDEX(calc_types,1,AK$7)="CASH", H168/1200,H168/H169-1))</f>
        <v>-1.0484259442916644E-3</v>
      </c>
      <c r="AL169" s="22" cm="1">
        <f t="array" ref="AL169">IF(INDEX(calc_types,1,AL$7)="INDEX",I169/I168-1,IF(INDEX(calc_types,1,AL$7)="CASH", I168/1200,I168/I169-1))</f>
        <v>-1.5582017197928177E-3</v>
      </c>
      <c r="AM169" s="22" cm="1">
        <f t="array" ref="AM169">IF(INDEX(calc_types,1,AM$7)="INDEX",J169/J168-1,IF(INDEX(calc_types,1,AM$7)="CASH", J168/1200,J168/J169-1))</f>
        <v>4.7009538770970138E-4</v>
      </c>
      <c r="AN169" s="22" cm="1">
        <f t="array" ref="AN169">IF(INDEX(calc_types,1,AN$7)="INDEX",K169/K168-1,IF(INDEX(calc_types,1,AN$7)="CASH", K168/1200,K168/K169-1))</f>
        <v>7.2812402071931182E-4</v>
      </c>
      <c r="AO169" s="22" cm="1">
        <f t="array" ref="AO169">IF(INDEX(calc_types,1,AO$7)="INDEX",L169/L168-1,IF(INDEX(calc_types,1,AO$7)="CASH", L168/1200,L168/L169-1))</f>
        <v>3.9195563421268176E-4</v>
      </c>
      <c r="AP169" s="22" cm="1">
        <f t="array" ref="AP169">IF(INDEX(calc_types,1,AP$7)="INDEX",M169/M168-1,IF(INDEX(calc_types,1,AP$7)="CASH", M168/1200,M168/M169-1))</f>
        <v>1.3597597485435209E-3</v>
      </c>
      <c r="AQ169" s="22" cm="1">
        <f t="array" ref="AQ169">IF(INDEX(calc_types,1,AQ$7)="INDEX",N169/N168-1,IF(INDEX(calc_types,1,AQ$7)="CASH", N168/1200,N168/N169-1))</f>
        <v>6.3363612878000186E-3</v>
      </c>
      <c r="AR169" s="22" cm="1">
        <f t="array" ref="AR169">IF(INDEX(calc_types,1,AR$7)="INDEX",O169/O168-1,IF(INDEX(calc_types,1,AR$7)="CASH", O168/1200,O168/O169-1))</f>
        <v>9.2299497327446023E-3</v>
      </c>
      <c r="AS169" s="22" cm="1">
        <f t="array" ref="AS169">IF(INDEX(calc_types,1,AS$7)="INDEX",P169/P168-1,IF(INDEX(calc_types,1,AS$7)="CASH", P168/1200,P168/P169-1))</f>
        <v>-2.9058504455670153E-5</v>
      </c>
      <c r="AT169" s="22" cm="1">
        <f t="array" ref="AT169">IF(INDEX(calc_types,1,AT$7)="INDEX",Q169/Q168-1,IF(INDEX(calc_types,1,AT$7)="CASH", Q168/1200,Q168/Q169-1))</f>
        <v>2.3154818260406884E-4</v>
      </c>
      <c r="AU169" s="22" cm="1">
        <f t="array" ref="AU169">IF(INDEX(calc_types,1,AU$7)="INDEX",R169/R168-1,IF(INDEX(calc_types,1,AU$7)="CASH", R168/1200,R168/R169-1))</f>
        <v>4.3978427424007371E-4</v>
      </c>
      <c r="AV169" s="22" cm="1">
        <f t="array" ref="AV169">IF(INDEX(calc_types,1,AV$7)="INDEX",S169/S168-1,IF(INDEX(calc_types,1,AV$7)="CASH", S168/1200,S168/S169-1))</f>
        <v>7.9702721748547312E-2</v>
      </c>
      <c r="AW169" s="22" cm="1">
        <f t="array" ref="AW169">IF(INDEX(calc_types,1,AW$7)="INDEX",T169/T168-1,IF(INDEX(calc_types,1,AW$7)="CASH", T168/1200,T168/T169-1))</f>
        <v>5.2645081328171361E-2</v>
      </c>
      <c r="AX169" s="22" cm="1">
        <f t="array" ref="AX169">IF(INDEX(calc_types,1,AX$7)="INDEX",U169/U168-1,IF(INDEX(calc_types,1,AX$7)="CASH", U168/1200,U168/U169-1))</f>
        <v>3.5778143406860474E-2</v>
      </c>
      <c r="AY169" s="22" cm="1">
        <f t="array" ref="AY169">IF(INDEX(calc_types,1,AY$7)="INDEX",V169/V168-1,IF(INDEX(calc_types,1,AY$7)="CASH", V168/1200,V168/V169-1))</f>
        <v>3.7908004938353113E-2</v>
      </c>
      <c r="AZ169" s="22" cm="1">
        <f t="array" ref="AZ169">IF(INDEX(calc_types,1,AZ$7)="INDEX",W169/W168-1,IF(INDEX(calc_types,1,AZ$7)="CASH", W168/1200,W168/W169-1))</f>
        <v>2.0855749999999997E-3</v>
      </c>
      <c r="BA169" s="22" cm="1">
        <f t="array" ref="BA169">IF(INDEX(calc_types,1,BA$7)="INDEX",X169/X168-1,IF(INDEX(calc_types,1,BA$7)="CASH", X168/1200,X168/X169-1))</f>
        <v>-1.5591666666666664E-4</v>
      </c>
      <c r="BB169" s="22" cm="1">
        <f t="array" ref="BB169">IF(INDEX(calc_types,1,BB$7)="INDEX",Y169/Y168-1,IF(INDEX(calc_types,1,BB$7)="CASH", Y168/1200,Y168/Y169-1))</f>
        <v>8.6675000000000001E-4</v>
      </c>
      <c r="BC169" s="22" cm="1">
        <f t="array" ref="BC169">IF(INDEX(calc_types,1,BC$7)="INDEX",Z169/Z168-1,IF(INDEX(calc_types,1,BC$7)="CASH", Z168/1200,Z168/Z169-1))</f>
        <v>-4.966666666666667E-5</v>
      </c>
      <c r="BD169" s="22" cm="1">
        <f t="array" ref="BD169">IF(INDEX(calc_types,1,BD$7)="INDEX",AA169/AA168-1,IF(INDEX(calc_types,1,BD$7)="CASH", AA168/1200,AA168/AA169-1))</f>
        <v>0</v>
      </c>
      <c r="BE169" s="22" cm="1">
        <f t="array" ref="BE169">IF(INDEX(calc_types,1,BE$7)="INDEX",AB169/AB168-1,IF(INDEX(calc_types,1,BE$7)="CASH", AB168/1200,AB168/AB169-1))</f>
        <v>-1.6025641025642079E-3</v>
      </c>
      <c r="BF169" s="22" cm="1">
        <f t="array" ref="BF169">IF(INDEX(calc_types,1,BF$7)="INDEX",AC169/AC168-1,IF(INDEX(calc_types,1,BF$7)="CASH", AC168/1200,AC168/AC169-1))</f>
        <v>2.7661248033560515E-2</v>
      </c>
      <c r="BG169" s="22" cm="1">
        <f t="array" ref="BG169">IF(INDEX(calc_types,1,BG$7)="INDEX",AD169/AD168-1,IF(INDEX(calc_types,1,BG$7)="CASH", AD168/1200,AD168/AD169-1))</f>
        <v>7.3468638075120385E-3</v>
      </c>
      <c r="BH169" s="23">
        <f t="shared" si="68"/>
        <v>9.5292462679801102E-4</v>
      </c>
      <c r="BI169" s="23">
        <f t="shared" si="69"/>
        <v>9.4093950475052784E-4</v>
      </c>
      <c r="BJ169" s="23">
        <f t="shared" si="70"/>
        <v>1.6614574665232214E-3</v>
      </c>
      <c r="BK169" s="23">
        <f t="shared" si="71"/>
        <v>4.3774275238813729E-3</v>
      </c>
      <c r="BL169" s="23">
        <f t="shared" si="72"/>
        <v>1.1123287709795237E-2</v>
      </c>
      <c r="BM169" s="23">
        <f t="shared" si="73"/>
        <v>-1.7915389732320556E-3</v>
      </c>
      <c r="BN169" s="23">
        <f t="shared" si="74"/>
        <v>-2.4227697974097185E-3</v>
      </c>
      <c r="BO169" s="23">
        <f t="shared" si="75"/>
        <v>-8.5228240638201918E-4</v>
      </c>
      <c r="BP169" s="23">
        <f t="shared" si="76"/>
        <v>-6.3943113376172173E-4</v>
      </c>
      <c r="BQ169" s="23">
        <f t="shared" si="77"/>
        <v>-1.2957459784448775E-3</v>
      </c>
      <c r="BR169" s="23">
        <f t="shared" si="78"/>
        <v>-8.0242689942195116E-4</v>
      </c>
      <c r="BS169" s="23">
        <f t="shared" si="79"/>
        <v>3.5532954658933375E-3</v>
      </c>
      <c r="BT169" s="23">
        <f t="shared" si="80"/>
        <v>5.9388785533596288E-3</v>
      </c>
      <c r="BU169" s="23">
        <f t="shared" si="81"/>
        <v>-9.0979081176455664E-5</v>
      </c>
      <c r="BV169" s="23">
        <f t="shared" si="82"/>
        <v>9.2489564473253555E-5</v>
      </c>
      <c r="BW169" s="23">
        <f t="shared" si="83"/>
        <v>1.0039161838515338E-4</v>
      </c>
      <c r="BX169" s="23">
        <f t="shared" si="84"/>
        <v>7.0520788576499432E-2</v>
      </c>
      <c r="BY169" s="23">
        <f t="shared" si="85"/>
        <v>4.9430389728374463E-2</v>
      </c>
      <c r="BZ169" s="23">
        <f t="shared" si="86"/>
        <v>3.2841218184563474E-2</v>
      </c>
      <c r="CA169" s="23">
        <f t="shared" si="87"/>
        <v>3.1490443226986665E-2</v>
      </c>
      <c r="CB169" s="23">
        <f t="shared" si="88"/>
        <v>5.2144628472222286E-4</v>
      </c>
      <c r="CC169" s="23">
        <f t="shared" si="89"/>
        <v>-9.2048194444444389E-4</v>
      </c>
      <c r="CD169" s="23">
        <f t="shared" si="90"/>
        <v>-6.7469513888888889E-4</v>
      </c>
      <c r="CE169" s="23">
        <f t="shared" si="91"/>
        <v>-1.2083333333336789E-7</v>
      </c>
      <c r="CF169" s="23">
        <f t="shared" si="92"/>
        <v>0</v>
      </c>
      <c r="CG169" s="23">
        <f t="shared" si="93"/>
        <v>-1.8515639721105976E-3</v>
      </c>
      <c r="CH169" s="23">
        <f t="shared" si="94"/>
        <v>2.8478873938177759E-2</v>
      </c>
      <c r="CI169" s="23">
        <f t="shared" si="95"/>
        <v>8.0660788249856952E-3</v>
      </c>
    </row>
    <row r="170" spans="1:87" x14ac:dyDescent="0.2">
      <c r="A170" s="20">
        <v>161</v>
      </c>
      <c r="B170" s="21">
        <v>43524</v>
      </c>
      <c r="C170" s="20">
        <v>211.96100000000001</v>
      </c>
      <c r="D170" s="20">
        <v>1190.049</v>
      </c>
      <c r="E170" s="20">
        <v>2010.9369999999999</v>
      </c>
      <c r="F170" s="20">
        <v>1739.1420000000001</v>
      </c>
      <c r="G170" s="20">
        <v>2220.7359999999999</v>
      </c>
      <c r="H170" s="20">
        <v>140.94499999999999</v>
      </c>
      <c r="I170" s="20">
        <v>362.86900000000003</v>
      </c>
      <c r="J170" s="20">
        <v>503.49299999999999</v>
      </c>
      <c r="K170" s="20">
        <v>108.626</v>
      </c>
      <c r="L170" s="20">
        <v>668.46699999999998</v>
      </c>
      <c r="M170" s="20">
        <v>856.096</v>
      </c>
      <c r="N170" s="20">
        <v>289.11</v>
      </c>
      <c r="O170" s="20">
        <v>330.62400000000002</v>
      </c>
      <c r="P170" s="20">
        <v>103.212</v>
      </c>
      <c r="Q170" s="20">
        <v>194.31399999999999</v>
      </c>
      <c r="R170" s="20">
        <v>259.25799999999998</v>
      </c>
      <c r="S170" s="20">
        <v>4946.1899999999996</v>
      </c>
      <c r="T170" s="20">
        <v>3298.26</v>
      </c>
      <c r="U170" s="20">
        <v>7074.73</v>
      </c>
      <c r="V170" s="20">
        <v>21385.16</v>
      </c>
      <c r="W170" s="20">
        <v>2.49038</v>
      </c>
      <c r="X170" s="20">
        <v>-0.42680000000000001</v>
      </c>
      <c r="Y170" s="20">
        <v>0.78359999999999996</v>
      </c>
      <c r="Z170" s="20">
        <v>-0.27460000000000001</v>
      </c>
      <c r="AA170" s="20">
        <v>1</v>
      </c>
      <c r="AB170" s="20">
        <v>0.87939999999999996</v>
      </c>
      <c r="AC170" s="20">
        <v>0.754</v>
      </c>
      <c r="AD170" s="20">
        <v>111.39</v>
      </c>
      <c r="AE170" s="21">
        <f t="shared" si="67"/>
        <v>43524</v>
      </c>
      <c r="AF170" s="22" cm="1">
        <f t="array" ref="AF170">IF(INDEX(calc_types,1,AF$7)="INDEX",C170/C169-1,IF(INDEX(calc_types,1,AF$7)="CASH", C169/1200,C169/C170-1))</f>
        <v>1.8907076446037507E-3</v>
      </c>
      <c r="AG170" s="22" cm="1">
        <f t="array" ref="AG170">IF(INDEX(calc_types,1,AG$7)="INDEX",D170/D169-1,IF(INDEX(calc_types,1,AG$7)="CASH", D169/1200,D169/D170-1))</f>
        <v>1.0051696844186608E-3</v>
      </c>
      <c r="AH170" s="22" cm="1">
        <f t="array" ref="AH170">IF(INDEX(calc_types,1,AH$7)="INDEX",E170/E169-1,IF(INDEX(calc_types,1,AH$7)="CASH", E169/1200,E169/E170-1))</f>
        <v>-6.1724130904861063E-4</v>
      </c>
      <c r="AI170" s="22" cm="1">
        <f t="array" ref="AI170">IF(INDEX(calc_types,1,AI$7)="INDEX",F170/F169-1,IF(INDEX(calc_types,1,AI$7)="CASH", F169/1200,F169/F170-1))</f>
        <v>3.5059253369462695E-3</v>
      </c>
      <c r="AJ170" s="22" cm="1">
        <f t="array" ref="AJ170">IF(INDEX(calc_types,1,AJ$7)="INDEX",G170/G169-1,IF(INDEX(calc_types,1,AJ$7)="CASH", G169/1200,G169/G170-1))</f>
        <v>5.1981394607767406E-3</v>
      </c>
      <c r="AK170" s="22" cm="1">
        <f t="array" ref="AK170">IF(INDEX(calc_types,1,AK$7)="INDEX",H170/H169-1,IF(INDEX(calc_types,1,AK$7)="CASH", H169/1200,H169/H170-1))</f>
        <v>-5.0348896579111013E-4</v>
      </c>
      <c r="AL170" s="22" cm="1">
        <f t="array" ref="AL170">IF(INDEX(calc_types,1,AL$7)="INDEX",I170/I169-1,IF(INDEX(calc_types,1,AL$7)="CASH", I169/1200,I169/I170-1))</f>
        <v>-1.2248358169517637E-3</v>
      </c>
      <c r="AM170" s="22" cm="1">
        <f t="array" ref="AM170">IF(INDEX(calc_types,1,AM$7)="INDEX",J170/J169-1,IF(INDEX(calc_types,1,AM$7)="CASH", J169/1200,J169/J170-1))</f>
        <v>-1.778385772913782E-3</v>
      </c>
      <c r="AN170" s="22" cm="1">
        <f t="array" ref="AN170">IF(INDEX(calc_types,1,AN$7)="INDEX",K170/K169-1,IF(INDEX(calc_types,1,AN$7)="CASH", K169/1200,K169/K170-1))</f>
        <v>4.5129263103604877E-4</v>
      </c>
      <c r="AO170" s="22" cm="1">
        <f t="array" ref="AO170">IF(INDEX(calc_types,1,AO$7)="INDEX",L170/L169-1,IF(INDEX(calc_types,1,AO$7)="CASH", L169/1200,L169/L170-1))</f>
        <v>-3.5591179967253694E-4</v>
      </c>
      <c r="AP170" s="22" cm="1">
        <f t="array" ref="AP170">IF(INDEX(calc_types,1,AP$7)="INDEX",M170/M169-1,IF(INDEX(calc_types,1,AP$7)="CASH", M169/1200,M169/M170-1))</f>
        <v>-2.1423559388017432E-3</v>
      </c>
      <c r="AQ170" s="22" cm="1">
        <f t="array" ref="AQ170">IF(INDEX(calc_types,1,AQ$7)="INDEX",N170/N169-1,IF(INDEX(calc_types,1,AQ$7)="CASH", N169/1200,N169/N170-1))</f>
        <v>2.9591649118667629E-3</v>
      </c>
      <c r="AR170" s="22" cm="1">
        <f t="array" ref="AR170">IF(INDEX(calc_types,1,AR$7)="INDEX",O170/O169-1,IF(INDEX(calc_types,1,AR$7)="CASH", O169/1200,O169/O170-1))</f>
        <v>2.8968450172750515E-3</v>
      </c>
      <c r="AS170" s="22" cm="1">
        <f t="array" ref="AS170">IF(INDEX(calc_types,1,AS$7)="INDEX",P170/P169-1,IF(INDEX(calc_types,1,AS$7)="CASH", P169/1200,P169/P170-1))</f>
        <v>-2.4216124064035949E-4</v>
      </c>
      <c r="AT170" s="22" cm="1">
        <f t="array" ref="AT170">IF(INDEX(calc_types,1,AT$7)="INDEX",Q170/Q169-1,IF(INDEX(calc_types,1,AT$7)="CASH", Q169/1200,Q169/Q170-1))</f>
        <v>-3.8582430075784213E-4</v>
      </c>
      <c r="AU170" s="22" cm="1">
        <f t="array" ref="AU170">IF(INDEX(calc_types,1,AU$7)="INDEX",R170/R169-1,IF(INDEX(calc_types,1,AU$7)="CASH", R169/1200,R169/R170-1))</f>
        <v>-2.8534851078931833E-4</v>
      </c>
      <c r="AV170" s="22" cm="1">
        <f t="array" ref="AV170">IF(INDEX(calc_types,1,AV$7)="INDEX",S170/S169-1,IF(INDEX(calc_types,1,AV$7)="CASH", S169/1200,S169/S170-1))</f>
        <v>3.1393098731347546E-2</v>
      </c>
      <c r="AW170" s="22" cm="1">
        <f t="array" ref="AW170">IF(INDEX(calc_types,1,AW$7)="INDEX",T170/T169-1,IF(INDEX(calc_types,1,AW$7)="CASH", T169/1200,T169/T170-1))</f>
        <v>4.3941470455113762E-2</v>
      </c>
      <c r="AX170" s="22" cm="1">
        <f t="array" ref="AX170">IF(INDEX(calc_types,1,AX$7)="INDEX",U170/U169-1,IF(INDEX(calc_types,1,AX$7)="CASH", U169/1200,U169/U170-1))</f>
        <v>1.5193324580095702E-2</v>
      </c>
      <c r="AY170" s="22" cm="1">
        <f t="array" ref="AY170">IF(INDEX(calc_types,1,AY$7)="INDEX",V170/V169-1,IF(INDEX(calc_types,1,AY$7)="CASH", V169/1200,V169/V170-1))</f>
        <v>2.9444739425103839E-2</v>
      </c>
      <c r="AZ170" s="22" cm="1">
        <f t="array" ref="AZ170">IF(INDEX(calc_types,1,AZ$7)="INDEX",W170/W169-1,IF(INDEX(calc_types,1,AZ$7)="CASH", W169/1200,W169/W170-1))</f>
        <v>2.0947916666666667E-3</v>
      </c>
      <c r="BA170" s="22" cm="1">
        <f t="array" ref="BA170">IF(INDEX(calc_types,1,BA$7)="INDEX",X170/X169-1,IF(INDEX(calc_types,1,BA$7)="CASH", X169/1200,X169/X170-1))</f>
        <v>-2.5075E-4</v>
      </c>
      <c r="BB170" s="22" cm="1">
        <f t="array" ref="BB170">IF(INDEX(calc_types,1,BB$7)="INDEX",Y170/Y169-1,IF(INDEX(calc_types,1,BB$7)="CASH", Y169/1200,Y169/Y170-1))</f>
        <v>7.5350000000000005E-4</v>
      </c>
      <c r="BC170" s="22" cm="1">
        <f t="array" ref="BC170">IF(INDEX(calc_types,1,BC$7)="INDEX",Z170/Z169-1,IF(INDEX(calc_types,1,BC$7)="CASH", Z169/1200,Z169/Z170-1))</f>
        <v>-5.1416666666666665E-5</v>
      </c>
      <c r="BD170" s="22" cm="1">
        <f t="array" ref="BD170">IF(INDEX(calc_types,1,BD$7)="INDEX",AA170/AA169-1,IF(INDEX(calc_types,1,BD$7)="CASH", AA169/1200,AA169/AA170-1))</f>
        <v>0</v>
      </c>
      <c r="BE170" s="22" cm="1">
        <f t="array" ref="BE170">IF(INDEX(calc_types,1,BE$7)="INDEX",AB170/AB169-1,IF(INDEX(calc_types,1,BE$7)="CASH", AB169/1200,AB169/AB170-1))</f>
        <v>-6.5954059586080804E-3</v>
      </c>
      <c r="BF170" s="22" cm="1">
        <f t="array" ref="BF170">IF(INDEX(calc_types,1,BF$7)="INDEX",AC170/AC169-1,IF(INDEX(calc_types,1,BF$7)="CASH", AC169/1200,AC169/AC170-1))</f>
        <v>1.1671087533156488E-2</v>
      </c>
      <c r="BG170" s="22" cm="1">
        <f t="array" ref="BG170">IF(INDEX(calc_types,1,BG$7)="INDEX",AD170/AD169-1,IF(INDEX(calc_types,1,BG$7)="CASH", AD169/1200,AD169/AD170-1))</f>
        <v>-2.2443666397342632E-2</v>
      </c>
      <c r="BH170" s="23">
        <f t="shared" si="68"/>
        <v>3.5590505898290634E-4</v>
      </c>
      <c r="BI170" s="23">
        <f t="shared" si="69"/>
        <v>-7.4690340043267328E-4</v>
      </c>
      <c r="BJ170" s="23">
        <f t="shared" si="70"/>
        <v>-3.0250963856886175E-3</v>
      </c>
      <c r="BK170" s="23">
        <f t="shared" si="71"/>
        <v>8.559288237136595E-4</v>
      </c>
      <c r="BL170" s="23">
        <f t="shared" si="72"/>
        <v>1.8183047952246346E-3</v>
      </c>
      <c r="BM170" s="23">
        <f t="shared" si="73"/>
        <v>-1.2466019947315013E-3</v>
      </c>
      <c r="BN170" s="23">
        <f t="shared" si="74"/>
        <v>-2.0894038945686645E-3</v>
      </c>
      <c r="BO170" s="23">
        <f t="shared" si="75"/>
        <v>-3.1007635670055027E-3</v>
      </c>
      <c r="BP170" s="23">
        <f t="shared" si="76"/>
        <v>-9.1626252344498478E-4</v>
      </c>
      <c r="BQ170" s="23">
        <f t="shared" si="77"/>
        <v>-2.043613412330096E-3</v>
      </c>
      <c r="BR170" s="23">
        <f t="shared" si="78"/>
        <v>-4.3045425867672153E-3</v>
      </c>
      <c r="BS170" s="23">
        <f t="shared" si="79"/>
        <v>1.7609908996008179E-4</v>
      </c>
      <c r="BT170" s="23">
        <f t="shared" si="80"/>
        <v>-3.9422616210992197E-4</v>
      </c>
      <c r="BU170" s="23">
        <f t="shared" si="81"/>
        <v>-3.0408181736114501E-4</v>
      </c>
      <c r="BV170" s="23">
        <f t="shared" si="82"/>
        <v>-5.2488291888865739E-4</v>
      </c>
      <c r="BW170" s="23">
        <f t="shared" si="83"/>
        <v>-6.2474116664423861E-4</v>
      </c>
      <c r="BX170" s="23">
        <f t="shared" si="84"/>
        <v>2.221116555929966E-2</v>
      </c>
      <c r="BY170" s="23">
        <f t="shared" si="85"/>
        <v>4.0726778855316864E-2</v>
      </c>
      <c r="BZ170" s="23">
        <f t="shared" si="86"/>
        <v>1.2256399357798703E-2</v>
      </c>
      <c r="CA170" s="23">
        <f t="shared" si="87"/>
        <v>2.3027177713737391E-2</v>
      </c>
      <c r="CB170" s="23">
        <f t="shared" si="88"/>
        <v>5.3066295138888987E-4</v>
      </c>
      <c r="CC170" s="23">
        <f t="shared" si="89"/>
        <v>-1.0153152777777773E-3</v>
      </c>
      <c r="CD170" s="23">
        <f t="shared" si="90"/>
        <v>-7.8794513888888885E-4</v>
      </c>
      <c r="CE170" s="23">
        <f t="shared" si="91"/>
        <v>-1.870833333333363E-6</v>
      </c>
      <c r="CF170" s="23">
        <f t="shared" si="92"/>
        <v>0</v>
      </c>
      <c r="CG170" s="23">
        <f t="shared" si="93"/>
        <v>-6.8444058281544699E-3</v>
      </c>
      <c r="CH170" s="23">
        <f t="shared" si="94"/>
        <v>1.2488713437773732E-2</v>
      </c>
      <c r="CI170" s="23">
        <f t="shared" si="95"/>
        <v>-2.1724451379868975E-2</v>
      </c>
    </row>
    <row r="171" spans="1:87" x14ac:dyDescent="0.2">
      <c r="A171" s="20">
        <v>162</v>
      </c>
      <c r="B171" s="21">
        <v>43555</v>
      </c>
      <c r="C171" s="20">
        <v>212.482</v>
      </c>
      <c r="D171" s="20">
        <v>1197.325</v>
      </c>
      <c r="E171" s="20">
        <v>2035.575</v>
      </c>
      <c r="F171" s="20">
        <v>1752.7180000000001</v>
      </c>
      <c r="G171" s="20">
        <v>2254.0729999999999</v>
      </c>
      <c r="H171" s="20">
        <v>140.91200000000001</v>
      </c>
      <c r="I171" s="20">
        <v>363.33499999999998</v>
      </c>
      <c r="J171" s="20">
        <v>506.32799999999997</v>
      </c>
      <c r="K171" s="20">
        <v>108.729</v>
      </c>
      <c r="L171" s="20">
        <v>670.81100000000004</v>
      </c>
      <c r="M171" s="20">
        <v>864.02200000000005</v>
      </c>
      <c r="N171" s="20">
        <v>291.24099999999999</v>
      </c>
      <c r="O171" s="20">
        <v>334.685</v>
      </c>
      <c r="P171" s="20">
        <v>103.208</v>
      </c>
      <c r="Q171" s="20">
        <v>194.39099999999999</v>
      </c>
      <c r="R171" s="20">
        <v>259.64600000000002</v>
      </c>
      <c r="S171" s="20">
        <v>5040.0600000000004</v>
      </c>
      <c r="T171" s="20">
        <v>3351.71</v>
      </c>
      <c r="U171" s="20">
        <v>7279.19</v>
      </c>
      <c r="V171" s="20">
        <v>21205.81</v>
      </c>
      <c r="W171" s="20">
        <v>2.4944999999999999</v>
      </c>
      <c r="X171" s="20">
        <v>-0.44819999999999999</v>
      </c>
      <c r="Y171" s="20">
        <v>0.7873</v>
      </c>
      <c r="Z171" s="20">
        <v>-0.19919999999999999</v>
      </c>
      <c r="AA171" s="20">
        <v>1</v>
      </c>
      <c r="AB171" s="20">
        <v>0.89139999999999997</v>
      </c>
      <c r="AC171" s="20">
        <v>0.7671</v>
      </c>
      <c r="AD171" s="20">
        <v>110.86</v>
      </c>
      <c r="AE171" s="21">
        <f t="shared" si="67"/>
        <v>43555</v>
      </c>
      <c r="AF171" s="22" cm="1">
        <f t="array" ref="AF171">IF(INDEX(calc_types,1,AF$7)="INDEX",C171/C170-1,IF(INDEX(calc_types,1,AF$7)="CASH", C170/1200,C170/C171-1))</f>
        <v>2.4579993489368679E-3</v>
      </c>
      <c r="AG171" s="22" cm="1">
        <f t="array" ref="AG171">IF(INDEX(calc_types,1,AG$7)="INDEX",D171/D170-1,IF(INDEX(calc_types,1,AG$7)="CASH", D170/1200,D170/D171-1))</f>
        <v>6.1140339599461413E-3</v>
      </c>
      <c r="AH171" s="22" cm="1">
        <f t="array" ref="AH171">IF(INDEX(calc_types,1,AH$7)="INDEX",E171/E170-1,IF(INDEX(calc_types,1,AH$7)="CASH", E170/1200,E170/E171-1))</f>
        <v>1.2251999938337255E-2</v>
      </c>
      <c r="AI171" s="22" cm="1">
        <f t="array" ref="AI171">IF(INDEX(calc_types,1,AI$7)="INDEX",F171/F170-1,IF(INDEX(calc_types,1,AI$7)="CASH", F170/1200,F170/F171-1))</f>
        <v>7.8061480891151724E-3</v>
      </c>
      <c r="AJ171" s="22" cm="1">
        <f t="array" ref="AJ171">IF(INDEX(calc_types,1,AJ$7)="INDEX",G171/G170-1,IF(INDEX(calc_types,1,AJ$7)="CASH", G170/1200,G170/G171-1))</f>
        <v>1.5011689818150264E-2</v>
      </c>
      <c r="AK171" s="22" cm="1">
        <f t="array" ref="AK171">IF(INDEX(calc_types,1,AK$7)="INDEX",H171/H170-1,IF(INDEX(calc_types,1,AK$7)="CASH", H170/1200,H170/H171-1))</f>
        <v>-2.3413388201065644E-4</v>
      </c>
      <c r="AL171" s="22" cm="1">
        <f t="array" ref="AL171">IF(INDEX(calc_types,1,AL$7)="INDEX",I171/I170-1,IF(INDEX(calc_types,1,AL$7)="CASH", I170/1200,I170/I171-1))</f>
        <v>1.2842100041612348E-3</v>
      </c>
      <c r="AM171" s="22" cm="1">
        <f t="array" ref="AM171">IF(INDEX(calc_types,1,AM$7)="INDEX",J171/J170-1,IF(INDEX(calc_types,1,AM$7)="CASH", J170/1200,J170/J171-1))</f>
        <v>5.630664180038103E-3</v>
      </c>
      <c r="AN171" s="22" cm="1">
        <f t="array" ref="AN171">IF(INDEX(calc_types,1,AN$7)="INDEX",K171/K170-1,IF(INDEX(calc_types,1,AN$7)="CASH", K170/1200,K170/K171-1))</f>
        <v>9.4820761143732391E-4</v>
      </c>
      <c r="AO171" s="22" cm="1">
        <f t="array" ref="AO171">IF(INDEX(calc_types,1,AO$7)="INDEX",L171/L170-1,IF(INDEX(calc_types,1,AO$7)="CASH", L170/1200,L170/L171-1))</f>
        <v>3.5065306140766861E-3</v>
      </c>
      <c r="AP171" s="22" cm="1">
        <f t="array" ref="AP171">IF(INDEX(calc_types,1,AP$7)="INDEX",M171/M170-1,IF(INDEX(calc_types,1,AP$7)="CASH", M170/1200,M170/M171-1))</f>
        <v>9.258307479535155E-3</v>
      </c>
      <c r="AQ171" s="22" cm="1">
        <f t="array" ref="AQ171">IF(INDEX(calc_types,1,AQ$7)="INDEX",N171/N170-1,IF(INDEX(calc_types,1,AQ$7)="CASH", N170/1200,N170/N171-1))</f>
        <v>7.3708968904568906E-3</v>
      </c>
      <c r="AR171" s="22" cm="1">
        <f t="array" ref="AR171">IF(INDEX(calc_types,1,AR$7)="INDEX",O171/O170-1,IF(INDEX(calc_types,1,AR$7)="CASH", O170/1200,O170/O171-1))</f>
        <v>1.2282834881920168E-2</v>
      </c>
      <c r="AS171" s="22" cm="1">
        <f t="array" ref="AS171">IF(INDEX(calc_types,1,AS$7)="INDEX",P171/P170-1,IF(INDEX(calc_types,1,AS$7)="CASH", P170/1200,P170/P171-1))</f>
        <v>-3.8755183505823076E-5</v>
      </c>
      <c r="AT171" s="22" cm="1">
        <f t="array" ref="AT171">IF(INDEX(calc_types,1,AT$7)="INDEX",Q171/Q170-1,IF(INDEX(calc_types,1,AT$7)="CASH", Q170/1200,Q170/Q171-1))</f>
        <v>3.9626583776763979E-4</v>
      </c>
      <c r="AU171" s="22" cm="1">
        <f t="array" ref="AU171">IF(INDEX(calc_types,1,AU$7)="INDEX",R171/R170-1,IF(INDEX(calc_types,1,AU$7)="CASH", R170/1200,R170/R171-1))</f>
        <v>1.4965786976681716E-3</v>
      </c>
      <c r="AV171" s="22" cm="1">
        <f t="array" ref="AV171">IF(INDEX(calc_types,1,AV$7)="INDEX",S171/S170-1,IF(INDEX(calc_types,1,AV$7)="CASH", S170/1200,S170/S171-1))</f>
        <v>1.8978243860426014E-2</v>
      </c>
      <c r="AW171" s="22" cm="1">
        <f t="array" ref="AW171">IF(INDEX(calc_types,1,AW$7)="INDEX",T171/T170-1,IF(INDEX(calc_types,1,AW$7)="CASH", T170/1200,T170/T171-1))</f>
        <v>1.6205514422756195E-2</v>
      </c>
      <c r="AX171" s="22" cm="1">
        <f t="array" ref="AX171">IF(INDEX(calc_types,1,AX$7)="INDEX",U171/U170-1,IF(INDEX(calc_types,1,AX$7)="CASH", U170/1200,U170/U171-1))</f>
        <v>2.8900042828489569E-2</v>
      </c>
      <c r="AY171" s="22" cm="1">
        <f t="array" ref="AY171">IF(INDEX(calc_types,1,AY$7)="INDEX",V171/V170-1,IF(INDEX(calc_types,1,AY$7)="CASH", V170/1200,V170/V171-1))</f>
        <v>-8.3866569153562276E-3</v>
      </c>
      <c r="AZ171" s="22" cm="1">
        <f t="array" ref="AZ171">IF(INDEX(calc_types,1,AZ$7)="INDEX",W171/W170-1,IF(INDEX(calc_types,1,AZ$7)="CASH", W170/1200,W170/W171-1))</f>
        <v>2.0753166666666665E-3</v>
      </c>
      <c r="BA171" s="22" cm="1">
        <f t="array" ref="BA171">IF(INDEX(calc_types,1,BA$7)="INDEX",X171/X170-1,IF(INDEX(calc_types,1,BA$7)="CASH", X170/1200,X170/X171-1))</f>
        <v>-3.5566666666666667E-4</v>
      </c>
      <c r="BB171" s="22" cm="1">
        <f t="array" ref="BB171">IF(INDEX(calc_types,1,BB$7)="INDEX",Y171/Y170-1,IF(INDEX(calc_types,1,BB$7)="CASH", Y170/1200,Y170/Y171-1))</f>
        <v>6.5299999999999993E-4</v>
      </c>
      <c r="BC171" s="22" cm="1">
        <f t="array" ref="BC171">IF(INDEX(calc_types,1,BC$7)="INDEX",Z171/Z170-1,IF(INDEX(calc_types,1,BC$7)="CASH", Z170/1200,Z170/Z171-1))</f>
        <v>-2.2883333333333333E-4</v>
      </c>
      <c r="BD171" s="22" cm="1">
        <f t="array" ref="BD171">IF(INDEX(calc_types,1,BD$7)="INDEX",AA171/AA170-1,IF(INDEX(calc_types,1,BD$7)="CASH", AA170/1200,AA170/AA171-1))</f>
        <v>0</v>
      </c>
      <c r="BE171" s="22" cm="1">
        <f t="array" ref="BE171">IF(INDEX(calc_types,1,BE$7)="INDEX",AB171/AB170-1,IF(INDEX(calc_types,1,BE$7)="CASH", AB170/1200,AB170/AB171-1))</f>
        <v>-1.3461969934933871E-2</v>
      </c>
      <c r="BF171" s="22" cm="1">
        <f t="array" ref="BF171">IF(INDEX(calc_types,1,BF$7)="INDEX",AC171/AC170-1,IF(INDEX(calc_types,1,BF$7)="CASH", AC170/1200,AC170/AC171-1))</f>
        <v>-1.7077304132446902E-2</v>
      </c>
      <c r="BG171" s="22" cm="1">
        <f t="array" ref="BG171">IF(INDEX(calc_types,1,BG$7)="INDEX",AD171/AD170-1,IF(INDEX(calc_types,1,BG$7)="CASH", AD170/1200,AD170/AD171-1))</f>
        <v>4.7808046184376618E-3</v>
      </c>
      <c r="BH171" s="23">
        <f t="shared" si="68"/>
        <v>9.231967633160235E-4</v>
      </c>
      <c r="BI171" s="23">
        <f t="shared" si="69"/>
        <v>4.3619608750948072E-3</v>
      </c>
      <c r="BJ171" s="23">
        <f t="shared" si="70"/>
        <v>9.8441448616972474E-3</v>
      </c>
      <c r="BK171" s="23">
        <f t="shared" si="71"/>
        <v>5.1561515758825624E-3</v>
      </c>
      <c r="BL171" s="23">
        <f t="shared" si="72"/>
        <v>1.1631855152598158E-2</v>
      </c>
      <c r="BM171" s="23">
        <f t="shared" si="73"/>
        <v>-9.7724691095104764E-4</v>
      </c>
      <c r="BN171" s="23">
        <f t="shared" si="74"/>
        <v>4.196419265443341E-4</v>
      </c>
      <c r="BO171" s="23">
        <f t="shared" si="75"/>
        <v>4.3082863859463822E-3</v>
      </c>
      <c r="BP171" s="23">
        <f t="shared" si="76"/>
        <v>-4.1934754304370964E-4</v>
      </c>
      <c r="BQ171" s="23">
        <f t="shared" si="77"/>
        <v>1.8188290014191269E-3</v>
      </c>
      <c r="BR171" s="23">
        <f t="shared" si="78"/>
        <v>7.0961208315696829E-3</v>
      </c>
      <c r="BS171" s="23">
        <f t="shared" si="79"/>
        <v>4.5878310685502095E-3</v>
      </c>
      <c r="BT171" s="23">
        <f t="shared" si="80"/>
        <v>8.9917637025351948E-3</v>
      </c>
      <c r="BU171" s="23">
        <f t="shared" si="81"/>
        <v>-1.0067576022660859E-4</v>
      </c>
      <c r="BV171" s="23">
        <f t="shared" si="82"/>
        <v>2.5720721963682453E-4</v>
      </c>
      <c r="BW171" s="23">
        <f t="shared" si="83"/>
        <v>1.1571860418132514E-3</v>
      </c>
      <c r="BX171" s="23">
        <f t="shared" si="84"/>
        <v>9.7963106883781279E-3</v>
      </c>
      <c r="BY171" s="23">
        <f t="shared" si="85"/>
        <v>1.2990822822959299E-2</v>
      </c>
      <c r="BZ171" s="23">
        <f t="shared" si="86"/>
        <v>2.5963117606192573E-2</v>
      </c>
      <c r="CA171" s="23">
        <f t="shared" si="87"/>
        <v>-1.4804218626722675E-2</v>
      </c>
      <c r="CB171" s="23">
        <f t="shared" si="88"/>
        <v>5.1118795138888973E-4</v>
      </c>
      <c r="CC171" s="23">
        <f t="shared" si="89"/>
        <v>-1.1202319444444438E-3</v>
      </c>
      <c r="CD171" s="23">
        <f t="shared" si="90"/>
        <v>-8.8844513888888896E-4</v>
      </c>
      <c r="CE171" s="23">
        <f t="shared" si="91"/>
        <v>-1.7928750000000004E-4</v>
      </c>
      <c r="CF171" s="23">
        <f t="shared" si="92"/>
        <v>0</v>
      </c>
      <c r="CG171" s="23">
        <f t="shared" si="93"/>
        <v>-1.371096980448026E-2</v>
      </c>
      <c r="CH171" s="23">
        <f t="shared" si="94"/>
        <v>-1.6259678227829658E-2</v>
      </c>
      <c r="CI171" s="23">
        <f t="shared" si="95"/>
        <v>5.5000196359113185E-3</v>
      </c>
    </row>
    <row r="172" spans="1:87" x14ac:dyDescent="0.2">
      <c r="A172" s="20">
        <v>163</v>
      </c>
      <c r="B172" s="21">
        <v>43585</v>
      </c>
      <c r="C172" s="20">
        <v>212.91800000000001</v>
      </c>
      <c r="D172" s="20">
        <v>1199.758</v>
      </c>
      <c r="E172" s="20">
        <v>2037.404</v>
      </c>
      <c r="F172" s="20">
        <v>1758.424</v>
      </c>
      <c r="G172" s="20">
        <v>2264.1559999999999</v>
      </c>
      <c r="H172" s="20">
        <v>140.81800000000001</v>
      </c>
      <c r="I172" s="20">
        <v>362.971</v>
      </c>
      <c r="J172" s="20">
        <v>505.49200000000002</v>
      </c>
      <c r="K172" s="20">
        <v>108.751</v>
      </c>
      <c r="L172" s="20">
        <v>669.73299999999995</v>
      </c>
      <c r="M172" s="20">
        <v>859.97199999999998</v>
      </c>
      <c r="N172" s="20">
        <v>292.09699999999998</v>
      </c>
      <c r="O172" s="20">
        <v>335.60199999999998</v>
      </c>
      <c r="P172" s="20">
        <v>103.18899999999999</v>
      </c>
      <c r="Q172" s="20">
        <v>194.27699999999999</v>
      </c>
      <c r="R172" s="20">
        <v>259.26299999999998</v>
      </c>
      <c r="S172" s="20">
        <v>5242.3599999999997</v>
      </c>
      <c r="T172" s="20">
        <v>3514.62</v>
      </c>
      <c r="U172" s="20">
        <v>7418.22</v>
      </c>
      <c r="V172" s="20">
        <v>22258.73</v>
      </c>
      <c r="W172" s="20">
        <v>2.4805000000000001</v>
      </c>
      <c r="X172" s="20">
        <v>-0.5454</v>
      </c>
      <c r="Y172" s="20">
        <v>0.66320000000000001</v>
      </c>
      <c r="Z172" s="20">
        <v>-0.29349999999999998</v>
      </c>
      <c r="AA172" s="20">
        <v>1</v>
      </c>
      <c r="AB172" s="20">
        <v>0.89170000000000005</v>
      </c>
      <c r="AC172" s="20">
        <v>0.76729999999999998</v>
      </c>
      <c r="AD172" s="20">
        <v>111.42</v>
      </c>
      <c r="AE172" s="21">
        <f t="shared" si="67"/>
        <v>43585</v>
      </c>
      <c r="AF172" s="22" cm="1">
        <f t="array" ref="AF172">IF(INDEX(calc_types,1,AF$7)="INDEX",C172/C171-1,IF(INDEX(calc_types,1,AF$7)="CASH", C171/1200,C171/C172-1))</f>
        <v>2.0519385171449134E-3</v>
      </c>
      <c r="AG172" s="22" cm="1">
        <f t="array" ref="AG172">IF(INDEX(calc_types,1,AG$7)="INDEX",D172/D171-1,IF(INDEX(calc_types,1,AG$7)="CASH", D171/1200,D171/D172-1))</f>
        <v>2.032029732946361E-3</v>
      </c>
      <c r="AH172" s="22" cm="1">
        <f t="array" ref="AH172">IF(INDEX(calc_types,1,AH$7)="INDEX",E172/E171-1,IF(INDEX(calc_types,1,AH$7)="CASH", E171/1200,E171/E172-1))</f>
        <v>8.9851761787218543E-4</v>
      </c>
      <c r="AI172" s="22" cm="1">
        <f t="array" ref="AI172">IF(INDEX(calc_types,1,AI$7)="INDEX",F172/F171-1,IF(INDEX(calc_types,1,AI$7)="CASH", F171/1200,F171/F172-1))</f>
        <v>3.2555151484721101E-3</v>
      </c>
      <c r="AJ172" s="22" cm="1">
        <f t="array" ref="AJ172">IF(INDEX(calc_types,1,AJ$7)="INDEX",G172/G171-1,IF(INDEX(calc_types,1,AJ$7)="CASH", G171/1200,G171/G172-1))</f>
        <v>4.473235782514573E-3</v>
      </c>
      <c r="AK172" s="22" cm="1">
        <f t="array" ref="AK172">IF(INDEX(calc_types,1,AK$7)="INDEX",H172/H171-1,IF(INDEX(calc_types,1,AK$7)="CASH", H171/1200,H171/H172-1))</f>
        <v>-6.6708300215734262E-4</v>
      </c>
      <c r="AL172" s="22" cm="1">
        <f t="array" ref="AL172">IF(INDEX(calc_types,1,AL$7)="INDEX",I172/I171-1,IF(INDEX(calc_types,1,AL$7)="CASH", I171/1200,I171/I172-1))</f>
        <v>-1.0018302668335366E-3</v>
      </c>
      <c r="AM172" s="22" cm="1">
        <f t="array" ref="AM172">IF(INDEX(calc_types,1,AM$7)="INDEX",J172/J171-1,IF(INDEX(calc_types,1,AM$7)="CASH", J171/1200,J171/J172-1))</f>
        <v>-1.6511036324279305E-3</v>
      </c>
      <c r="AN172" s="22" cm="1">
        <f t="array" ref="AN172">IF(INDEX(calc_types,1,AN$7)="INDEX",K172/K171-1,IF(INDEX(calc_types,1,AN$7)="CASH", K171/1200,K171/K172-1))</f>
        <v>2.0233792272539297E-4</v>
      </c>
      <c r="AO172" s="22" cm="1">
        <f t="array" ref="AO172">IF(INDEX(calc_types,1,AO$7)="INDEX",L172/L171-1,IF(INDEX(calc_types,1,AO$7)="CASH", L171/1200,L171/L172-1))</f>
        <v>-1.6070100221970973E-3</v>
      </c>
      <c r="AP172" s="22" cm="1">
        <f t="array" ref="AP172">IF(INDEX(calc_types,1,AP$7)="INDEX",M172/M171-1,IF(INDEX(calc_types,1,AP$7)="CASH", M171/1200,M171/M172-1))</f>
        <v>-4.6873806454003075E-3</v>
      </c>
      <c r="AQ172" s="22" cm="1">
        <f t="array" ref="AQ172">IF(INDEX(calc_types,1,AQ$7)="INDEX",N172/N171-1,IF(INDEX(calc_types,1,AQ$7)="CASH", N171/1200,N171/N172-1))</f>
        <v>2.9391466174062408E-3</v>
      </c>
      <c r="AR172" s="22" cm="1">
        <f t="array" ref="AR172">IF(INDEX(calc_types,1,AR$7)="INDEX",O172/O171-1,IF(INDEX(calc_types,1,AR$7)="CASH", O171/1200,O171/O172-1))</f>
        <v>2.7398897470756189E-3</v>
      </c>
      <c r="AS172" s="22" cm="1">
        <f t="array" ref="AS172">IF(INDEX(calc_types,1,AS$7)="INDEX",P172/P171-1,IF(INDEX(calc_types,1,AS$7)="CASH", P171/1200,P171/P172-1))</f>
        <v>-1.8409425625920406E-4</v>
      </c>
      <c r="AT172" s="22" cm="1">
        <f t="array" ref="AT172">IF(INDEX(calc_types,1,AT$7)="INDEX",Q172/Q171-1,IF(INDEX(calc_types,1,AT$7)="CASH", Q171/1200,Q171/Q172-1))</f>
        <v>-5.8644690340603489E-4</v>
      </c>
      <c r="AU172" s="22" cm="1">
        <f t="array" ref="AU172">IF(INDEX(calc_types,1,AU$7)="INDEX",R172/R171-1,IF(INDEX(calc_types,1,AU$7)="CASH", R171/1200,R171/R172-1))</f>
        <v>-1.4750853084586346E-3</v>
      </c>
      <c r="AV172" s="22" cm="1">
        <f t="array" ref="AV172">IF(INDEX(calc_types,1,AV$7)="INDEX",S172/S171-1,IF(INDEX(calc_types,1,AV$7)="CASH", S171/1200,S171/S172-1))</f>
        <v>4.013841105066196E-2</v>
      </c>
      <c r="AW172" s="22" cm="1">
        <f t="array" ref="AW172">IF(INDEX(calc_types,1,AW$7)="INDEX",T172/T171-1,IF(INDEX(calc_types,1,AW$7)="CASH", T171/1200,T171/T172-1))</f>
        <v>4.8605040412207368E-2</v>
      </c>
      <c r="AX172" s="22" cm="1">
        <f t="array" ref="AX172">IF(INDEX(calc_types,1,AX$7)="INDEX",U172/U171-1,IF(INDEX(calc_types,1,AX$7)="CASH", U171/1200,U171/U172-1))</f>
        <v>1.9099652571233916E-2</v>
      </c>
      <c r="AY172" s="22" cm="1">
        <f t="array" ref="AY172">IF(INDEX(calc_types,1,AY$7)="INDEX",V172/V171-1,IF(INDEX(calc_types,1,AY$7)="CASH", V171/1200,V171/V172-1))</f>
        <v>4.9652430159470295E-2</v>
      </c>
      <c r="AZ172" s="22" cm="1">
        <f t="array" ref="AZ172">IF(INDEX(calc_types,1,AZ$7)="INDEX",W172/W171-1,IF(INDEX(calc_types,1,AZ$7)="CASH", W171/1200,W171/W172-1))</f>
        <v>2.0787499999999999E-3</v>
      </c>
      <c r="BA172" s="22" cm="1">
        <f t="array" ref="BA172">IF(INDEX(calc_types,1,BA$7)="INDEX",X172/X171-1,IF(INDEX(calc_types,1,BA$7)="CASH", X171/1200,X171/X172-1))</f>
        <v>-3.7349999999999997E-4</v>
      </c>
      <c r="BB172" s="22" cm="1">
        <f t="array" ref="BB172">IF(INDEX(calc_types,1,BB$7)="INDEX",Y172/Y171-1,IF(INDEX(calc_types,1,BB$7)="CASH", Y171/1200,Y171/Y172-1))</f>
        <v>6.5608333333333328E-4</v>
      </c>
      <c r="BC172" s="22" cm="1">
        <f t="array" ref="BC172">IF(INDEX(calc_types,1,BC$7)="INDEX",Z172/Z171-1,IF(INDEX(calc_types,1,BC$7)="CASH", Z171/1200,Z171/Z172-1))</f>
        <v>-1.66E-4</v>
      </c>
      <c r="BD172" s="22" cm="1">
        <f t="array" ref="BD172">IF(INDEX(calc_types,1,BD$7)="INDEX",AA172/AA171-1,IF(INDEX(calc_types,1,BD$7)="CASH", AA171/1200,AA171/AA172-1))</f>
        <v>0</v>
      </c>
      <c r="BE172" s="22" cm="1">
        <f t="array" ref="BE172">IF(INDEX(calc_types,1,BE$7)="INDEX",AB172/AB171-1,IF(INDEX(calc_types,1,BE$7)="CASH", AB171/1200,AB171/AB172-1))</f>
        <v>-3.3643602108346382E-4</v>
      </c>
      <c r="BF172" s="22" cm="1">
        <f t="array" ref="BF172">IF(INDEX(calc_types,1,BF$7)="INDEX",AC172/AC171-1,IF(INDEX(calc_types,1,BF$7)="CASH", AC171/1200,AC171/AC172-1))</f>
        <v>-2.606542421477176E-4</v>
      </c>
      <c r="BG172" s="22" cm="1">
        <f t="array" ref="BG172">IF(INDEX(calc_types,1,BG$7)="INDEX",AD172/AD171-1,IF(INDEX(calc_types,1,BG$7)="CASH", AD171/1200,AD171/AD172-1))</f>
        <v>-5.0260276431520756E-3</v>
      </c>
      <c r="BH172" s="23">
        <f t="shared" si="68"/>
        <v>5.1713593152406898E-4</v>
      </c>
      <c r="BI172" s="23">
        <f t="shared" si="69"/>
        <v>2.7995664809502691E-4</v>
      </c>
      <c r="BJ172" s="23">
        <f t="shared" si="70"/>
        <v>-1.5093374587678214E-3</v>
      </c>
      <c r="BK172" s="23">
        <f t="shared" si="71"/>
        <v>6.0551863523950009E-4</v>
      </c>
      <c r="BL172" s="23">
        <f t="shared" si="72"/>
        <v>1.093401116962467E-3</v>
      </c>
      <c r="BM172" s="23">
        <f t="shared" si="73"/>
        <v>-1.4101960310977338E-3</v>
      </c>
      <c r="BN172" s="23">
        <f t="shared" si="74"/>
        <v>-1.8663983444504374E-3</v>
      </c>
      <c r="BO172" s="23">
        <f t="shared" si="75"/>
        <v>-2.9734814265196512E-3</v>
      </c>
      <c r="BP172" s="23">
        <f t="shared" si="76"/>
        <v>-1.1652172317556406E-3</v>
      </c>
      <c r="BQ172" s="23">
        <f t="shared" si="77"/>
        <v>-3.2947116348546563E-3</v>
      </c>
      <c r="BR172" s="23">
        <f t="shared" si="78"/>
        <v>-6.8495672933657796E-3</v>
      </c>
      <c r="BS172" s="23">
        <f t="shared" si="79"/>
        <v>1.5608079549955974E-4</v>
      </c>
      <c r="BT172" s="23">
        <f t="shared" si="80"/>
        <v>-5.5118143230935453E-4</v>
      </c>
      <c r="BU172" s="23">
        <f t="shared" si="81"/>
        <v>-2.4601483297998958E-4</v>
      </c>
      <c r="BV172" s="23">
        <f t="shared" si="82"/>
        <v>-7.2550552153685015E-4</v>
      </c>
      <c r="BW172" s="23">
        <f t="shared" si="83"/>
        <v>-1.8144779643135549E-3</v>
      </c>
      <c r="BX172" s="23">
        <f t="shared" si="84"/>
        <v>3.0956477878614073E-2</v>
      </c>
      <c r="BY172" s="23">
        <f t="shared" si="85"/>
        <v>4.5390348812410469E-2</v>
      </c>
      <c r="BZ172" s="23">
        <f t="shared" si="86"/>
        <v>1.6162727348936919E-2</v>
      </c>
      <c r="CA172" s="23">
        <f t="shared" si="87"/>
        <v>4.3234868448103848E-2</v>
      </c>
      <c r="CB172" s="23">
        <f t="shared" si="88"/>
        <v>5.1462128472222306E-4</v>
      </c>
      <c r="CC172" s="23">
        <f t="shared" si="89"/>
        <v>-1.1380652777777773E-3</v>
      </c>
      <c r="CD172" s="23">
        <f t="shared" si="90"/>
        <v>-8.8536180555555562E-4</v>
      </c>
      <c r="CE172" s="23">
        <f t="shared" si="91"/>
        <v>-1.1645416666666669E-4</v>
      </c>
      <c r="CF172" s="23">
        <f t="shared" si="92"/>
        <v>0</v>
      </c>
      <c r="CG172" s="23">
        <f t="shared" si="93"/>
        <v>-5.8543589062985354E-4</v>
      </c>
      <c r="CH172" s="23">
        <f t="shared" si="94"/>
        <v>5.5697166246952701E-4</v>
      </c>
      <c r="CI172" s="23">
        <f t="shared" si="95"/>
        <v>-4.3068126256784189E-3</v>
      </c>
    </row>
    <row r="173" spans="1:87" x14ac:dyDescent="0.2">
      <c r="A173" s="20">
        <v>164</v>
      </c>
      <c r="B173" s="21">
        <v>43616</v>
      </c>
      <c r="C173" s="20">
        <v>213.43899999999999</v>
      </c>
      <c r="D173" s="20">
        <v>1208.2729999999999</v>
      </c>
      <c r="E173" s="20">
        <v>2067.085</v>
      </c>
      <c r="F173" s="20">
        <v>1768.2449999999999</v>
      </c>
      <c r="G173" s="20">
        <v>2284.5210000000002</v>
      </c>
      <c r="H173" s="20">
        <v>140.76300000000001</v>
      </c>
      <c r="I173" s="20">
        <v>363.322</v>
      </c>
      <c r="J173" s="20">
        <v>508.09</v>
      </c>
      <c r="K173" s="20">
        <v>108.84099999999999</v>
      </c>
      <c r="L173" s="20">
        <v>671.93499999999995</v>
      </c>
      <c r="M173" s="20">
        <v>868.14400000000001</v>
      </c>
      <c r="N173" s="20">
        <v>292.37200000000001</v>
      </c>
      <c r="O173" s="20">
        <v>337.00299999999999</v>
      </c>
      <c r="P173" s="20">
        <v>103.163</v>
      </c>
      <c r="Q173" s="20">
        <v>194.298</v>
      </c>
      <c r="R173" s="20">
        <v>259.49</v>
      </c>
      <c r="S173" s="20">
        <v>4905.71</v>
      </c>
      <c r="T173" s="20">
        <v>3280.43</v>
      </c>
      <c r="U173" s="20">
        <v>7161.71</v>
      </c>
      <c r="V173" s="20">
        <v>20601.189999999999</v>
      </c>
      <c r="W173" s="20">
        <v>2.4304999999999999</v>
      </c>
      <c r="X173" s="20">
        <v>-0.56089999999999995</v>
      </c>
      <c r="Y173" s="20">
        <v>0.6976</v>
      </c>
      <c r="Z173" s="20">
        <v>-0.42259999999999998</v>
      </c>
      <c r="AA173" s="20">
        <v>1</v>
      </c>
      <c r="AB173" s="20">
        <v>0.89539999999999997</v>
      </c>
      <c r="AC173" s="20">
        <v>0.79159999999999997</v>
      </c>
      <c r="AD173" s="20">
        <v>108.29</v>
      </c>
      <c r="AE173" s="21">
        <f t="shared" si="67"/>
        <v>43616</v>
      </c>
      <c r="AF173" s="22" cm="1">
        <f t="array" ref="AF173">IF(INDEX(calc_types,1,AF$7)="INDEX",C173/C172-1,IF(INDEX(calc_types,1,AF$7)="CASH", C172/1200,C172/C173-1))</f>
        <v>2.4469514085234678E-3</v>
      </c>
      <c r="AG173" s="22" cm="1">
        <f t="array" ref="AG173">IF(INDEX(calc_types,1,AG$7)="INDEX",D173/D172-1,IF(INDEX(calc_types,1,AG$7)="CASH", D172/1200,D172/D173-1))</f>
        <v>7.0972646150306851E-3</v>
      </c>
      <c r="AH173" s="22" cm="1">
        <f t="array" ref="AH173">IF(INDEX(calc_types,1,AH$7)="INDEX",E173/E172-1,IF(INDEX(calc_types,1,AH$7)="CASH", E172/1200,E172/E173-1))</f>
        <v>1.4568048359579144E-2</v>
      </c>
      <c r="AI173" s="22" cm="1">
        <f t="array" ref="AI173">IF(INDEX(calc_types,1,AI$7)="INDEX",F173/F172-1,IF(INDEX(calc_types,1,AI$7)="CASH", F172/1200,F172/F173-1))</f>
        <v>5.5851148528454075E-3</v>
      </c>
      <c r="AJ173" s="22" cm="1">
        <f t="array" ref="AJ173">IF(INDEX(calc_types,1,AJ$7)="INDEX",G173/G172-1,IF(INDEX(calc_types,1,AJ$7)="CASH", G172/1200,G172/G173-1))</f>
        <v>8.994521578902015E-3</v>
      </c>
      <c r="AK173" s="22" cm="1">
        <f t="array" ref="AK173">IF(INDEX(calc_types,1,AK$7)="INDEX",H173/H172-1,IF(INDEX(calc_types,1,AK$7)="CASH", H172/1200,H172/H173-1))</f>
        <v>-3.9057506852824275E-4</v>
      </c>
      <c r="AL173" s="22" cm="1">
        <f t="array" ref="AL173">IF(INDEX(calc_types,1,AL$7)="INDEX",I173/I172-1,IF(INDEX(calc_types,1,AL$7)="CASH", I172/1200,I172/I173-1))</f>
        <v>9.6701940375409912E-4</v>
      </c>
      <c r="AM173" s="22" cm="1">
        <f t="array" ref="AM173">IF(INDEX(calc_types,1,AM$7)="INDEX",J173/J172-1,IF(INDEX(calc_types,1,AM$7)="CASH", J172/1200,J172/J173-1))</f>
        <v>5.1395472134079245E-3</v>
      </c>
      <c r="AN173" s="22" cm="1">
        <f t="array" ref="AN173">IF(INDEX(calc_types,1,AN$7)="INDEX",K173/K172-1,IF(INDEX(calc_types,1,AN$7)="CASH", K172/1200,K172/K173-1))</f>
        <v>8.275785969782401E-4</v>
      </c>
      <c r="AO173" s="22" cm="1">
        <f t="array" ref="AO173">IF(INDEX(calc_types,1,AO$7)="INDEX",L173/L172-1,IF(INDEX(calc_types,1,AO$7)="CASH", L172/1200,L172/L173-1))</f>
        <v>3.2878774078626272E-3</v>
      </c>
      <c r="AP173" s="22" cm="1">
        <f t="array" ref="AP173">IF(INDEX(calc_types,1,AP$7)="INDEX",M173/M172-1,IF(INDEX(calc_types,1,AP$7)="CASH", M172/1200,M172/M173-1))</f>
        <v>9.5026349695106482E-3</v>
      </c>
      <c r="AQ173" s="22" cm="1">
        <f t="array" ref="AQ173">IF(INDEX(calc_types,1,AQ$7)="INDEX",N173/N172-1,IF(INDEX(calc_types,1,AQ$7)="CASH", N172/1200,N172/N173-1))</f>
        <v>9.4146807396189303E-4</v>
      </c>
      <c r="AR173" s="22" cm="1">
        <f t="array" ref="AR173">IF(INDEX(calc_types,1,AR$7)="INDEX",O173/O172-1,IF(INDEX(calc_types,1,AR$7)="CASH", O172/1200,O172/O173-1))</f>
        <v>4.1745877557344269E-3</v>
      </c>
      <c r="AS173" s="22" cm="1">
        <f t="array" ref="AS173">IF(INDEX(calc_types,1,AS$7)="INDEX",P173/P172-1,IF(INDEX(calc_types,1,AS$7)="CASH", P172/1200,P172/P173-1))</f>
        <v>-2.5196484121370322E-4</v>
      </c>
      <c r="AT173" s="22" cm="1">
        <f t="array" ref="AT173">IF(INDEX(calc_types,1,AT$7)="INDEX",Q173/Q172-1,IF(INDEX(calc_types,1,AT$7)="CASH", Q172/1200,Q172/Q173-1))</f>
        <v>1.0809308358683545E-4</v>
      </c>
      <c r="AU173" s="22" cm="1">
        <f t="array" ref="AU173">IF(INDEX(calc_types,1,AU$7)="INDEX",R173/R172-1,IF(INDEX(calc_types,1,AU$7)="CASH", R172/1200,R172/R173-1))</f>
        <v>8.7555879550893501E-4</v>
      </c>
      <c r="AV173" s="22" cm="1">
        <f t="array" ref="AV173">IF(INDEX(calc_types,1,AV$7)="INDEX",S173/S172-1,IF(INDEX(calc_types,1,AV$7)="CASH", S172/1200,S172/S173-1))</f>
        <v>-6.421726092828417E-2</v>
      </c>
      <c r="AW173" s="22" cm="1">
        <f t="array" ref="AW173">IF(INDEX(calc_types,1,AW$7)="INDEX",T173/T172-1,IF(INDEX(calc_types,1,AW$7)="CASH", T172/1200,T172/T173-1))</f>
        <v>-6.6633092624522772E-2</v>
      </c>
      <c r="AX173" s="22" cm="1">
        <f t="array" ref="AX173">IF(INDEX(calc_types,1,AX$7)="INDEX",U173/U172-1,IF(INDEX(calc_types,1,AX$7)="CASH", U172/1200,U172/U173-1))</f>
        <v>-3.4578375944633644E-2</v>
      </c>
      <c r="AY173" s="22" cm="1">
        <f t="array" ref="AY173">IF(INDEX(calc_types,1,AY$7)="INDEX",V173/V172-1,IF(INDEX(calc_types,1,AY$7)="CASH", V172/1200,V172/V173-1))</f>
        <v>-7.4466961951557886E-2</v>
      </c>
      <c r="AZ173" s="22" cm="1">
        <f t="array" ref="AZ173">IF(INDEX(calc_types,1,AZ$7)="INDEX",W173/W172-1,IF(INDEX(calc_types,1,AZ$7)="CASH", W172/1200,W172/W173-1))</f>
        <v>2.0670833333333335E-3</v>
      </c>
      <c r="BA173" s="22" cm="1">
        <f t="array" ref="BA173">IF(INDEX(calc_types,1,BA$7)="INDEX",X173/X172-1,IF(INDEX(calc_types,1,BA$7)="CASH", X172/1200,X172/X173-1))</f>
        <v>-4.5449999999999999E-4</v>
      </c>
      <c r="BB173" s="22" cm="1">
        <f t="array" ref="BB173">IF(INDEX(calc_types,1,BB$7)="INDEX",Y173/Y172-1,IF(INDEX(calc_types,1,BB$7)="CASH", Y172/1200,Y172/Y173-1))</f>
        <v>5.5266666666666669E-4</v>
      </c>
      <c r="BC173" s="22" cm="1">
        <f t="array" ref="BC173">IF(INDEX(calc_types,1,BC$7)="INDEX",Z173/Z172-1,IF(INDEX(calc_types,1,BC$7)="CASH", Z172/1200,Z172/Z173-1))</f>
        <v>-2.4458333333333331E-4</v>
      </c>
      <c r="BD173" s="22" cm="1">
        <f t="array" ref="BD173">IF(INDEX(calc_types,1,BD$7)="INDEX",AA173/AA172-1,IF(INDEX(calc_types,1,BD$7)="CASH", AA172/1200,AA172/AA173-1))</f>
        <v>0</v>
      </c>
      <c r="BE173" s="22" cm="1">
        <f t="array" ref="BE173">IF(INDEX(calc_types,1,BE$7)="INDEX",AB173/AB172-1,IF(INDEX(calc_types,1,BE$7)="CASH", AB172/1200,AB172/AB173-1))</f>
        <v>-4.1322314049585529E-3</v>
      </c>
      <c r="BF173" s="22" cm="1">
        <f t="array" ref="BF173">IF(INDEX(calc_types,1,BF$7)="INDEX",AC173/AC172-1,IF(INDEX(calc_types,1,BF$7)="CASH", AC172/1200,AC172/AC173-1))</f>
        <v>-3.0697321879737283E-2</v>
      </c>
      <c r="BG173" s="22" cm="1">
        <f t="array" ref="BG173">IF(INDEX(calc_types,1,BG$7)="INDEX",AD173/AD172-1,IF(INDEX(calc_types,1,BG$7)="CASH", AD172/1200,AD172/AD173-1))</f>
        <v>2.8903869240003655E-2</v>
      </c>
      <c r="BH173" s="23">
        <f t="shared" si="68"/>
        <v>9.1214882290262343E-4</v>
      </c>
      <c r="BI173" s="23">
        <f t="shared" si="69"/>
        <v>5.3451915301793509E-3</v>
      </c>
      <c r="BJ173" s="23">
        <f t="shared" si="70"/>
        <v>1.2160193282939137E-2</v>
      </c>
      <c r="BK173" s="23">
        <f t="shared" si="71"/>
        <v>2.9351183396127975E-3</v>
      </c>
      <c r="BL173" s="23">
        <f t="shared" si="72"/>
        <v>5.6146869133499085E-3</v>
      </c>
      <c r="BM173" s="23">
        <f t="shared" si="73"/>
        <v>-1.133688097468634E-3</v>
      </c>
      <c r="BN173" s="23">
        <f t="shared" si="74"/>
        <v>1.0245132613719845E-4</v>
      </c>
      <c r="BO173" s="23">
        <f t="shared" si="75"/>
        <v>3.8171694193162038E-3</v>
      </c>
      <c r="BP173" s="23">
        <f t="shared" si="76"/>
        <v>-5.3997655750279345E-4</v>
      </c>
      <c r="BQ173" s="23">
        <f t="shared" si="77"/>
        <v>1.6001757952050679E-3</v>
      </c>
      <c r="BR173" s="23">
        <f t="shared" si="78"/>
        <v>7.3404483215451762E-3</v>
      </c>
      <c r="BS173" s="23">
        <f t="shared" si="79"/>
        <v>-1.8415977479447881E-3</v>
      </c>
      <c r="BT173" s="23">
        <f t="shared" si="80"/>
        <v>8.8351657634945339E-4</v>
      </c>
      <c r="BU173" s="23">
        <f t="shared" si="81"/>
        <v>-3.1388541793448874E-4</v>
      </c>
      <c r="BV173" s="23">
        <f t="shared" si="82"/>
        <v>-3.0965534543979839E-5</v>
      </c>
      <c r="BW173" s="23">
        <f t="shared" si="83"/>
        <v>5.3616613965401473E-4</v>
      </c>
      <c r="BX173" s="23">
        <f t="shared" si="84"/>
        <v>-7.3399194100332049E-2</v>
      </c>
      <c r="BY173" s="23">
        <f t="shared" si="85"/>
        <v>-6.984778422431967E-2</v>
      </c>
      <c r="BZ173" s="23">
        <f t="shared" si="86"/>
        <v>-3.7515301166930644E-2</v>
      </c>
      <c r="CA173" s="23">
        <f t="shared" si="87"/>
        <v>-8.0884523662924326E-2</v>
      </c>
      <c r="CB173" s="23">
        <f t="shared" si="88"/>
        <v>5.0295461805555672E-4</v>
      </c>
      <c r="CC173" s="23">
        <f t="shared" si="89"/>
        <v>-1.2190652777777772E-3</v>
      </c>
      <c r="CD173" s="23">
        <f t="shared" si="90"/>
        <v>-9.8877847222222232E-4</v>
      </c>
      <c r="CE173" s="23">
        <f t="shared" si="91"/>
        <v>-1.9503750000000002E-4</v>
      </c>
      <c r="CF173" s="23">
        <f t="shared" si="92"/>
        <v>0</v>
      </c>
      <c r="CG173" s="23">
        <f t="shared" si="93"/>
        <v>-4.3812312745049424E-3</v>
      </c>
      <c r="CH173" s="23">
        <f t="shared" si="94"/>
        <v>-2.9879695975120038E-2</v>
      </c>
      <c r="CI173" s="23">
        <f t="shared" si="95"/>
        <v>2.9623084257477311E-2</v>
      </c>
    </row>
    <row r="174" spans="1:87" x14ac:dyDescent="0.2">
      <c r="A174" s="20">
        <v>165</v>
      </c>
      <c r="B174" s="21">
        <v>43646</v>
      </c>
      <c r="C174" s="20">
        <v>214.08699999999999</v>
      </c>
      <c r="D174" s="20">
        <v>1214.546</v>
      </c>
      <c r="E174" s="20">
        <v>2084.9229999999998</v>
      </c>
      <c r="F174" s="20">
        <v>1780.7560000000001</v>
      </c>
      <c r="G174" s="20">
        <v>2316.0610000000001</v>
      </c>
      <c r="H174" s="20">
        <v>140.74799999999999</v>
      </c>
      <c r="I174" s="20">
        <v>363.60199999999998</v>
      </c>
      <c r="J174" s="20">
        <v>509.42</v>
      </c>
      <c r="K174" s="20">
        <v>108.914</v>
      </c>
      <c r="L174" s="20">
        <v>672.16899999999998</v>
      </c>
      <c r="M174" s="20">
        <v>868.60699999999997</v>
      </c>
      <c r="N174" s="20">
        <v>294.048</v>
      </c>
      <c r="O174" s="20">
        <v>339.83199999999999</v>
      </c>
      <c r="P174" s="20">
        <v>103.16800000000001</v>
      </c>
      <c r="Q174" s="20">
        <v>194.40600000000001</v>
      </c>
      <c r="R174" s="20">
        <v>259.94099999999997</v>
      </c>
      <c r="S174" s="20">
        <v>5249.16</v>
      </c>
      <c r="T174" s="20">
        <v>3473.69</v>
      </c>
      <c r="U174" s="20">
        <v>7425.63</v>
      </c>
      <c r="V174" s="20">
        <v>21275.919999999998</v>
      </c>
      <c r="W174" s="20">
        <v>2.3980000000000001</v>
      </c>
      <c r="X174" s="20">
        <v>-0.67369999999999997</v>
      </c>
      <c r="Y174" s="20">
        <v>0.51200000000000001</v>
      </c>
      <c r="Z174" s="20">
        <v>-0.47160000000000002</v>
      </c>
      <c r="AA174" s="20">
        <v>1</v>
      </c>
      <c r="AB174" s="20">
        <v>0.87929999999999997</v>
      </c>
      <c r="AC174" s="20">
        <v>0.78749999999999998</v>
      </c>
      <c r="AD174" s="20">
        <v>107.85</v>
      </c>
      <c r="AE174" s="21">
        <f t="shared" si="67"/>
        <v>43646</v>
      </c>
      <c r="AF174" s="22" cm="1">
        <f t="array" ref="AF174">IF(INDEX(calc_types,1,AF$7)="INDEX",C174/C173-1,IF(INDEX(calc_types,1,AF$7)="CASH", C173/1200,C173/C174-1))</f>
        <v>3.0359962331156787E-3</v>
      </c>
      <c r="AG174" s="22" cm="1">
        <f t="array" ref="AG174">IF(INDEX(calc_types,1,AG$7)="INDEX",D174/D173-1,IF(INDEX(calc_types,1,AG$7)="CASH", D173/1200,D173/D174-1))</f>
        <v>5.1917075031886473E-3</v>
      </c>
      <c r="AH174" s="22" cm="1">
        <f t="array" ref="AH174">IF(INDEX(calc_types,1,AH$7)="INDEX",E174/E173-1,IF(INDEX(calc_types,1,AH$7)="CASH", E173/1200,E173/E174-1))</f>
        <v>8.6295435359453609E-3</v>
      </c>
      <c r="AI174" s="22" cm="1">
        <f t="array" ref="AI174">IF(INDEX(calc_types,1,AI$7)="INDEX",F174/F173-1,IF(INDEX(calc_types,1,AI$7)="CASH", F173/1200,F173/F174-1))</f>
        <v>7.0753769980971271E-3</v>
      </c>
      <c r="AJ174" s="22" cm="1">
        <f t="array" ref="AJ174">IF(INDEX(calc_types,1,AJ$7)="INDEX",G174/G173-1,IF(INDEX(calc_types,1,AJ$7)="CASH", G173/1200,G173/G174-1))</f>
        <v>1.3805957572725402E-2</v>
      </c>
      <c r="AK174" s="22" cm="1">
        <f t="array" ref="AK174">IF(INDEX(calc_types,1,AK$7)="INDEX",H174/H173-1,IF(INDEX(calc_types,1,AK$7)="CASH", H173/1200,H173/H174-1))</f>
        <v>-1.0656209373216541E-4</v>
      </c>
      <c r="AL174" s="22" cm="1">
        <f t="array" ref="AL174">IF(INDEX(calc_types,1,AL$7)="INDEX",I174/I173-1,IF(INDEX(calc_types,1,AL$7)="CASH", I173/1200,I173/I174-1))</f>
        <v>7.7066624096522318E-4</v>
      </c>
      <c r="AM174" s="22" cm="1">
        <f t="array" ref="AM174">IF(INDEX(calc_types,1,AM$7)="INDEX",J174/J173-1,IF(INDEX(calc_types,1,AM$7)="CASH", J173/1200,J173/J174-1))</f>
        <v>2.6176464799543275E-3</v>
      </c>
      <c r="AN174" s="22" cm="1">
        <f t="array" ref="AN174">IF(INDEX(calc_types,1,AN$7)="INDEX",K174/K173-1,IF(INDEX(calc_types,1,AN$7)="CASH", K173/1200,K173/K174-1))</f>
        <v>6.7070313576689244E-4</v>
      </c>
      <c r="AO174" s="22" cm="1">
        <f t="array" ref="AO174">IF(INDEX(calc_types,1,AO$7)="INDEX",L174/L173-1,IF(INDEX(calc_types,1,AO$7)="CASH", L173/1200,L173/L174-1))</f>
        <v>3.4824797041377309E-4</v>
      </c>
      <c r="AP174" s="22" cm="1">
        <f t="array" ref="AP174">IF(INDEX(calc_types,1,AP$7)="INDEX",M174/M173-1,IF(INDEX(calc_types,1,AP$7)="CASH", M173/1200,M173/M174-1))</f>
        <v>5.3332166092268096E-4</v>
      </c>
      <c r="AQ174" s="22" cm="1">
        <f t="array" ref="AQ174">IF(INDEX(calc_types,1,AQ$7)="INDEX",N174/N173-1,IF(INDEX(calc_types,1,AQ$7)="CASH", N173/1200,N173/N174-1))</f>
        <v>5.7324230774491447E-3</v>
      </c>
      <c r="AR174" s="22" cm="1">
        <f t="array" ref="AR174">IF(INDEX(calc_types,1,AR$7)="INDEX",O174/O173-1,IF(INDEX(calc_types,1,AR$7)="CASH", O173/1200,O173/O174-1))</f>
        <v>8.3945840244745717E-3</v>
      </c>
      <c r="AS174" s="22" cm="1">
        <f t="array" ref="AS174">IF(INDEX(calc_types,1,AS$7)="INDEX",P174/P173-1,IF(INDEX(calc_types,1,AS$7)="CASH", P173/1200,P173/P174-1))</f>
        <v>4.8466989133855165E-5</v>
      </c>
      <c r="AT174" s="22" cm="1">
        <f t="array" ref="AT174">IF(INDEX(calc_types,1,AT$7)="INDEX",Q174/Q173-1,IF(INDEX(calc_types,1,AT$7)="CASH", Q173/1200,Q173/Q174-1))</f>
        <v>5.5584720377988006E-4</v>
      </c>
      <c r="AU174" s="22" cm="1">
        <f t="array" ref="AU174">IF(INDEX(calc_types,1,AU$7)="INDEX",R174/R173-1,IF(INDEX(calc_types,1,AU$7)="CASH", R173/1200,R173/R174-1))</f>
        <v>1.7380245866891464E-3</v>
      </c>
      <c r="AV174" s="22" cm="1">
        <f t="array" ref="AV174">IF(INDEX(calc_types,1,AV$7)="INDEX",S174/S173-1,IF(INDEX(calc_types,1,AV$7)="CASH", S173/1200,S173/S174-1))</f>
        <v>7.0010253357821739E-2</v>
      </c>
      <c r="AW174" s="22" cm="1">
        <f t="array" ref="AW174">IF(INDEX(calc_types,1,AW$7)="INDEX",T174/T173-1,IF(INDEX(calc_types,1,AW$7)="CASH", T173/1200,T173/T174-1))</f>
        <v>5.8913008355611973E-2</v>
      </c>
      <c r="AX174" s="22" cm="1">
        <f t="array" ref="AX174">IF(INDEX(calc_types,1,AX$7)="INDEX",U174/U173-1,IF(INDEX(calc_types,1,AX$7)="CASH", U173/1200,U173/U174-1))</f>
        <v>3.6851534060999391E-2</v>
      </c>
      <c r="AY174" s="22" cm="1">
        <f t="array" ref="AY174">IF(INDEX(calc_types,1,AY$7)="INDEX",V174/V173-1,IF(INDEX(calc_types,1,AY$7)="CASH", V173/1200,V173/V174-1))</f>
        <v>3.2751991511170031E-2</v>
      </c>
      <c r="AZ174" s="22" cm="1">
        <f t="array" ref="AZ174">IF(INDEX(calc_types,1,AZ$7)="INDEX",W174/W173-1,IF(INDEX(calc_types,1,AZ$7)="CASH", W173/1200,W173/W174-1))</f>
        <v>2.0254166666666667E-3</v>
      </c>
      <c r="BA174" s="22" cm="1">
        <f t="array" ref="BA174">IF(INDEX(calc_types,1,BA$7)="INDEX",X174/X173-1,IF(INDEX(calc_types,1,BA$7)="CASH", X173/1200,X173/X174-1))</f>
        <v>-4.6741666666666665E-4</v>
      </c>
      <c r="BB174" s="22" cm="1">
        <f t="array" ref="BB174">IF(INDEX(calc_types,1,BB$7)="INDEX",Y174/Y173-1,IF(INDEX(calc_types,1,BB$7)="CASH", Y173/1200,Y173/Y174-1))</f>
        <v>5.8133333333333333E-4</v>
      </c>
      <c r="BC174" s="22" cm="1">
        <f t="array" ref="BC174">IF(INDEX(calc_types,1,BC$7)="INDEX",Z174/Z173-1,IF(INDEX(calc_types,1,BC$7)="CASH", Z173/1200,Z173/Z174-1))</f>
        <v>-3.5216666666666664E-4</v>
      </c>
      <c r="BD174" s="22" cm="1">
        <f t="array" ref="BD174">IF(INDEX(calc_types,1,BD$7)="INDEX",AA174/AA173-1,IF(INDEX(calc_types,1,BD$7)="CASH", AA173/1200,AA173/AA174-1))</f>
        <v>0</v>
      </c>
      <c r="BE174" s="22" cm="1">
        <f t="array" ref="BE174">IF(INDEX(calc_types,1,BE$7)="INDEX",AB174/AB173-1,IF(INDEX(calc_types,1,BE$7)="CASH", AB173/1200,AB173/AB174-1))</f>
        <v>1.8310019333560801E-2</v>
      </c>
      <c r="BF174" s="22" cm="1">
        <f t="array" ref="BF174">IF(INDEX(calc_types,1,BF$7)="INDEX",AC174/AC173-1,IF(INDEX(calc_types,1,BF$7)="CASH", AC173/1200,AC173/AC174-1))</f>
        <v>5.2063492063492145E-3</v>
      </c>
      <c r="BG174" s="22" cm="1">
        <f t="array" ref="BG174">IF(INDEX(calc_types,1,BG$7)="INDEX",AD174/AD173-1,IF(INDEX(calc_types,1,BG$7)="CASH", AD173/1200,AD173/AD174-1))</f>
        <v>4.0797403801577925E-3</v>
      </c>
      <c r="BH174" s="23">
        <f t="shared" si="68"/>
        <v>1.5011936474948343E-3</v>
      </c>
      <c r="BI174" s="23">
        <f t="shared" si="69"/>
        <v>3.4396344183373131E-3</v>
      </c>
      <c r="BJ174" s="23">
        <f t="shared" si="70"/>
        <v>6.2216884593053537E-3</v>
      </c>
      <c r="BK174" s="23">
        <f t="shared" si="71"/>
        <v>4.4253804848645171E-3</v>
      </c>
      <c r="BL174" s="23">
        <f t="shared" si="72"/>
        <v>1.0426122907173296E-2</v>
      </c>
      <c r="BM174" s="23">
        <f t="shared" si="73"/>
        <v>-8.4967512267255661E-4</v>
      </c>
      <c r="BN174" s="23">
        <f t="shared" si="74"/>
        <v>-9.3901836651677484E-5</v>
      </c>
      <c r="BO174" s="23">
        <f t="shared" si="75"/>
        <v>1.295268685862607E-3</v>
      </c>
      <c r="BP174" s="23">
        <f t="shared" si="76"/>
        <v>-6.9685201871414111E-4</v>
      </c>
      <c r="BQ174" s="23">
        <f t="shared" si="77"/>
        <v>-1.3394536422437861E-3</v>
      </c>
      <c r="BR174" s="23">
        <f t="shared" si="78"/>
        <v>-1.6288649870427911E-3</v>
      </c>
      <c r="BS174" s="23">
        <f t="shared" si="79"/>
        <v>2.9493572555424636E-3</v>
      </c>
      <c r="BT174" s="23">
        <f t="shared" si="80"/>
        <v>5.1035128450895983E-3</v>
      </c>
      <c r="BU174" s="23">
        <f t="shared" si="81"/>
        <v>-1.3453587586930346E-5</v>
      </c>
      <c r="BV174" s="23">
        <f t="shared" si="82"/>
        <v>4.167885856490648E-4</v>
      </c>
      <c r="BW174" s="23">
        <f t="shared" si="83"/>
        <v>1.3986319308342261E-3</v>
      </c>
      <c r="BX174" s="23">
        <f t="shared" si="84"/>
        <v>6.0828320185773853E-2</v>
      </c>
      <c r="BY174" s="23">
        <f t="shared" si="85"/>
        <v>5.5698316755815075E-2</v>
      </c>
      <c r="BZ174" s="23">
        <f t="shared" si="86"/>
        <v>3.3914608838702391E-2</v>
      </c>
      <c r="CA174" s="23">
        <f t="shared" si="87"/>
        <v>2.6334429799803584E-2</v>
      </c>
      <c r="CB174" s="23">
        <f t="shared" si="88"/>
        <v>4.6128795138888987E-4</v>
      </c>
      <c r="CC174" s="23">
        <f t="shared" si="89"/>
        <v>-1.2319819444444439E-3</v>
      </c>
      <c r="CD174" s="23">
        <f t="shared" si="90"/>
        <v>-9.6011180555555557E-4</v>
      </c>
      <c r="CE174" s="23">
        <f t="shared" si="91"/>
        <v>-3.0262083333333335E-4</v>
      </c>
      <c r="CF174" s="23">
        <f t="shared" si="92"/>
        <v>0</v>
      </c>
      <c r="CG174" s="23">
        <f t="shared" si="93"/>
        <v>1.8061019464014411E-2</v>
      </c>
      <c r="CH174" s="23">
        <f t="shared" si="94"/>
        <v>6.0239751109664591E-3</v>
      </c>
      <c r="CI174" s="23">
        <f t="shared" si="95"/>
        <v>4.7989553976314492E-3</v>
      </c>
    </row>
    <row r="175" spans="1:87" x14ac:dyDescent="0.2">
      <c r="A175" s="20">
        <v>166</v>
      </c>
      <c r="B175" s="21">
        <v>43677</v>
      </c>
      <c r="C175" s="20">
        <v>214.37200000000001</v>
      </c>
      <c r="D175" s="20">
        <v>1213.114</v>
      </c>
      <c r="E175" s="20">
        <v>2079.1280000000002</v>
      </c>
      <c r="F175" s="20">
        <v>1782.903</v>
      </c>
      <c r="G175" s="20">
        <v>2320.2460000000001</v>
      </c>
      <c r="H175" s="20">
        <v>140.685</v>
      </c>
      <c r="I175" s="20">
        <v>363.59899999999999</v>
      </c>
      <c r="J175" s="20">
        <v>510.54199999999997</v>
      </c>
      <c r="K175" s="20">
        <v>109.039</v>
      </c>
      <c r="L175" s="20">
        <v>674.72199999999998</v>
      </c>
      <c r="M175" s="20">
        <v>876.495</v>
      </c>
      <c r="N175" s="20">
        <v>295.98</v>
      </c>
      <c r="O175" s="20">
        <v>344.00900000000001</v>
      </c>
      <c r="P175" s="20">
        <v>103.142</v>
      </c>
      <c r="Q175" s="20">
        <v>194.297</v>
      </c>
      <c r="R175" s="20">
        <v>259.76499999999999</v>
      </c>
      <c r="S175" s="20">
        <v>5322.65</v>
      </c>
      <c r="T175" s="20">
        <v>3466.85</v>
      </c>
      <c r="U175" s="20">
        <v>7586.78</v>
      </c>
      <c r="V175" s="20">
        <v>21521.53</v>
      </c>
      <c r="W175" s="20">
        <v>2.2242500000000001</v>
      </c>
      <c r="X175" s="20">
        <v>-0.60389999999999999</v>
      </c>
      <c r="Y175" s="20">
        <v>0.52549999999999997</v>
      </c>
      <c r="Z175" s="20">
        <v>-0.32569999999999999</v>
      </c>
      <c r="AA175" s="20">
        <v>1</v>
      </c>
      <c r="AB175" s="20">
        <v>0.90280000000000005</v>
      </c>
      <c r="AC175" s="20">
        <v>0.82250000000000001</v>
      </c>
      <c r="AD175" s="20">
        <v>108.78</v>
      </c>
      <c r="AE175" s="21">
        <f t="shared" si="67"/>
        <v>43677</v>
      </c>
      <c r="AF175" s="22" cm="1">
        <f t="array" ref="AF175">IF(INDEX(calc_types,1,AF$7)="INDEX",C175/C174-1,IF(INDEX(calc_types,1,AF$7)="CASH", C174/1200,C174/C175-1))</f>
        <v>1.3312344981246671E-3</v>
      </c>
      <c r="AG175" s="22" cm="1">
        <f t="array" ref="AG175">IF(INDEX(calc_types,1,AG$7)="INDEX",D175/D174-1,IF(INDEX(calc_types,1,AG$7)="CASH", D174/1200,D174/D175-1))</f>
        <v>-1.1790413866580307E-3</v>
      </c>
      <c r="AH175" s="22" cm="1">
        <f t="array" ref="AH175">IF(INDEX(calc_types,1,AH$7)="INDEX",E175/E174-1,IF(INDEX(calc_types,1,AH$7)="CASH", E174/1200,E174/E175-1))</f>
        <v>-2.7794791462321111E-3</v>
      </c>
      <c r="AI175" s="22" cm="1">
        <f t="array" ref="AI175">IF(INDEX(calc_types,1,AI$7)="INDEX",F175/F174-1,IF(INDEX(calc_types,1,AI$7)="CASH", F174/1200,F174/F175-1))</f>
        <v>1.2056677051768272E-3</v>
      </c>
      <c r="AJ175" s="22" cm="1">
        <f t="array" ref="AJ175">IF(INDEX(calc_types,1,AJ$7)="INDEX",G175/G174-1,IF(INDEX(calc_types,1,AJ$7)="CASH", G174/1200,G174/G175-1))</f>
        <v>1.8069472263468889E-3</v>
      </c>
      <c r="AK175" s="22" cm="1">
        <f t="array" ref="AK175">IF(INDEX(calc_types,1,AK$7)="INDEX",H175/H174-1,IF(INDEX(calc_types,1,AK$7)="CASH", H174/1200,H174/H175-1))</f>
        <v>-4.4760849177249984E-4</v>
      </c>
      <c r="AL175" s="22" cm="1">
        <f t="array" ref="AL175">IF(INDEX(calc_types,1,AL$7)="INDEX",I175/I174-1,IF(INDEX(calc_types,1,AL$7)="CASH", I174/1200,I174/I175-1))</f>
        <v>-8.2507796986819315E-6</v>
      </c>
      <c r="AM175" s="22" cm="1">
        <f t="array" ref="AM175">IF(INDEX(calc_types,1,AM$7)="INDEX",J175/J174-1,IF(INDEX(calc_types,1,AM$7)="CASH", J174/1200,J174/J175-1))</f>
        <v>2.2025048093909927E-3</v>
      </c>
      <c r="AN175" s="22" cm="1">
        <f t="array" ref="AN175">IF(INDEX(calc_types,1,AN$7)="INDEX",K175/K174-1,IF(INDEX(calc_types,1,AN$7)="CASH", K174/1200,K174/K175-1))</f>
        <v>1.1476945112658399E-3</v>
      </c>
      <c r="AO175" s="22" cm="1">
        <f t="array" ref="AO175">IF(INDEX(calc_types,1,AO$7)="INDEX",L175/L174-1,IF(INDEX(calc_types,1,AO$7)="CASH", L174/1200,L174/L175-1))</f>
        <v>3.7981519528571539E-3</v>
      </c>
      <c r="AP175" s="22" cm="1">
        <f t="array" ref="AP175">IF(INDEX(calc_types,1,AP$7)="INDEX",M175/M174-1,IF(INDEX(calc_types,1,AP$7)="CASH", M174/1200,M174/M175-1))</f>
        <v>9.0812070360934971E-3</v>
      </c>
      <c r="AQ175" s="22" cm="1">
        <f t="array" ref="AQ175">IF(INDEX(calc_types,1,AQ$7)="INDEX",N175/N174-1,IF(INDEX(calc_types,1,AQ$7)="CASH", N174/1200,N174/N175-1))</f>
        <v>6.5703558602676626E-3</v>
      </c>
      <c r="AR175" s="22" cm="1">
        <f t="array" ref="AR175">IF(INDEX(calc_types,1,AR$7)="INDEX",O175/O174-1,IF(INDEX(calc_types,1,AR$7)="CASH", O174/1200,O174/O175-1))</f>
        <v>1.2291367499234873E-2</v>
      </c>
      <c r="AS175" s="22" cm="1">
        <f t="array" ref="AS175">IF(INDEX(calc_types,1,AS$7)="INDEX",P175/P174-1,IF(INDEX(calc_types,1,AS$7)="CASH", P174/1200,P174/P175-1))</f>
        <v>-2.5201612903236192E-4</v>
      </c>
      <c r="AT175" s="22" cm="1">
        <f t="array" ref="AT175">IF(INDEX(calc_types,1,AT$7)="INDEX",Q175/Q174-1,IF(INDEX(calc_types,1,AT$7)="CASH", Q174/1200,Q174/Q175-1))</f>
        <v>-5.6068228346861648E-4</v>
      </c>
      <c r="AU175" s="22" cm="1">
        <f t="array" ref="AU175">IF(INDEX(calc_types,1,AU$7)="INDEX",R175/R174-1,IF(INDEX(calc_types,1,AU$7)="CASH", R174/1200,R174/R175-1))</f>
        <v>-6.7707672125594254E-4</v>
      </c>
      <c r="AV175" s="22" cm="1">
        <f t="array" ref="AV175">IF(INDEX(calc_types,1,AV$7)="INDEX",S175/S174-1,IF(INDEX(calc_types,1,AV$7)="CASH", S174/1200,S174/S175-1))</f>
        <v>1.4000335291741939E-2</v>
      </c>
      <c r="AW175" s="22" cm="1">
        <f t="array" ref="AW175">IF(INDEX(calc_types,1,AW$7)="INDEX",T175/T174-1,IF(INDEX(calc_types,1,AW$7)="CASH", T174/1200,T174/T175-1))</f>
        <v>-1.9690876272782099E-3</v>
      </c>
      <c r="AX175" s="22" cm="1">
        <f t="array" ref="AX175">IF(INDEX(calc_types,1,AX$7)="INDEX",U175/U174-1,IF(INDEX(calc_types,1,AX$7)="CASH", U174/1200,U174/U175-1))</f>
        <v>2.1701862333566302E-2</v>
      </c>
      <c r="AY175" s="22" cm="1">
        <f t="array" ref="AY175">IF(INDEX(calc_types,1,AY$7)="INDEX",V175/V174-1,IF(INDEX(calc_types,1,AY$7)="CASH", V174/1200,V174/V175-1))</f>
        <v>1.1544036638603705E-2</v>
      </c>
      <c r="AZ175" s="22" cm="1">
        <f t="array" ref="AZ175">IF(INDEX(calc_types,1,AZ$7)="INDEX",W175/W174-1,IF(INDEX(calc_types,1,AZ$7)="CASH", W174/1200,W174/W175-1))</f>
        <v>1.9983333333333333E-3</v>
      </c>
      <c r="BA175" s="22" cm="1">
        <f t="array" ref="BA175">IF(INDEX(calc_types,1,BA$7)="INDEX",X175/X174-1,IF(INDEX(calc_types,1,BA$7)="CASH", X174/1200,X174/X175-1))</f>
        <v>-5.6141666666666666E-4</v>
      </c>
      <c r="BB175" s="22" cm="1">
        <f t="array" ref="BB175">IF(INDEX(calc_types,1,BB$7)="INDEX",Y175/Y174-1,IF(INDEX(calc_types,1,BB$7)="CASH", Y174/1200,Y174/Y175-1))</f>
        <v>4.2666666666666667E-4</v>
      </c>
      <c r="BC175" s="22" cm="1">
        <f t="array" ref="BC175">IF(INDEX(calc_types,1,BC$7)="INDEX",Z175/Z174-1,IF(INDEX(calc_types,1,BC$7)="CASH", Z174/1200,Z174/Z175-1))</f>
        <v>-3.9300000000000001E-4</v>
      </c>
      <c r="BD175" s="22" cm="1">
        <f t="array" ref="BD175">IF(INDEX(calc_types,1,BD$7)="INDEX",AA175/AA174-1,IF(INDEX(calc_types,1,BD$7)="CASH", AA174/1200,AA174/AA175-1))</f>
        <v>0</v>
      </c>
      <c r="BE175" s="22" cm="1">
        <f t="array" ref="BE175">IF(INDEX(calc_types,1,BE$7)="INDEX",AB175/AB174-1,IF(INDEX(calc_types,1,BE$7)="CASH", AB174/1200,AB174/AB175-1))</f>
        <v>-2.6030128489144988E-2</v>
      </c>
      <c r="BF175" s="22" cm="1">
        <f t="array" ref="BF175">IF(INDEX(calc_types,1,BF$7)="INDEX",AC175/AC174-1,IF(INDEX(calc_types,1,BF$7)="CASH", AC174/1200,AC174/AC175-1))</f>
        <v>-4.2553191489361764E-2</v>
      </c>
      <c r="BG175" s="22" cm="1">
        <f t="array" ref="BG175">IF(INDEX(calc_types,1,BG$7)="INDEX",AD175/AD174-1,IF(INDEX(calc_types,1,BG$7)="CASH", AD174/1200,AD174/AD175-1))</f>
        <v>-8.5493656922228656E-3</v>
      </c>
      <c r="BH175" s="23">
        <f t="shared" si="68"/>
        <v>-2.035680874961773E-4</v>
      </c>
      <c r="BI175" s="23">
        <f t="shared" si="69"/>
        <v>-2.9311144715093648E-3</v>
      </c>
      <c r="BJ175" s="23">
        <f t="shared" si="70"/>
        <v>-5.1873342228721184E-3</v>
      </c>
      <c r="BK175" s="23">
        <f t="shared" si="71"/>
        <v>-1.4443288080557828E-3</v>
      </c>
      <c r="BL175" s="23">
        <f t="shared" si="72"/>
        <v>-1.5728874392052171E-3</v>
      </c>
      <c r="BM175" s="23">
        <f t="shared" si="73"/>
        <v>-1.190721520712891E-3</v>
      </c>
      <c r="BN175" s="23">
        <f t="shared" si="74"/>
        <v>-8.728188573155826E-4</v>
      </c>
      <c r="BO175" s="23">
        <f t="shared" si="75"/>
        <v>8.8012701529927213E-4</v>
      </c>
      <c r="BP175" s="23">
        <f t="shared" si="76"/>
        <v>-2.1986064321519367E-4</v>
      </c>
      <c r="BQ175" s="23">
        <f t="shared" si="77"/>
        <v>2.1104503401995949E-3</v>
      </c>
      <c r="BR175" s="23">
        <f t="shared" si="78"/>
        <v>6.9190203881280251E-3</v>
      </c>
      <c r="BS175" s="23">
        <f t="shared" si="79"/>
        <v>3.7872900383609815E-3</v>
      </c>
      <c r="BT175" s="23">
        <f t="shared" si="80"/>
        <v>9.0002963198498997E-3</v>
      </c>
      <c r="BU175" s="23">
        <f t="shared" si="81"/>
        <v>-3.1393670575314745E-4</v>
      </c>
      <c r="BV175" s="23">
        <f t="shared" si="82"/>
        <v>-6.9974090159943174E-4</v>
      </c>
      <c r="BW175" s="23">
        <f t="shared" si="83"/>
        <v>-1.0164693771108628E-3</v>
      </c>
      <c r="BX175" s="23">
        <f t="shared" si="84"/>
        <v>4.8184021196940527E-3</v>
      </c>
      <c r="BY175" s="23">
        <f t="shared" si="85"/>
        <v>-5.1837792270751065E-3</v>
      </c>
      <c r="BZ175" s="23">
        <f t="shared" si="86"/>
        <v>1.8764937111269305E-2</v>
      </c>
      <c r="CA175" s="23">
        <f t="shared" si="87"/>
        <v>5.126474927237259E-3</v>
      </c>
      <c r="CB175" s="23">
        <f t="shared" si="88"/>
        <v>4.3420461805555649E-4</v>
      </c>
      <c r="CC175" s="23">
        <f t="shared" si="89"/>
        <v>-1.325981944444444E-3</v>
      </c>
      <c r="CD175" s="23">
        <f t="shared" si="90"/>
        <v>-1.1147784722222221E-3</v>
      </c>
      <c r="CE175" s="23">
        <f t="shared" si="91"/>
        <v>-3.4345416666666672E-4</v>
      </c>
      <c r="CF175" s="23">
        <f t="shared" si="92"/>
        <v>0</v>
      </c>
      <c r="CG175" s="23">
        <f t="shared" si="93"/>
        <v>-2.6279128358691378E-2</v>
      </c>
      <c r="CH175" s="23">
        <f t="shared" si="94"/>
        <v>-4.1735565584744519E-2</v>
      </c>
      <c r="CI175" s="23">
        <f t="shared" si="95"/>
        <v>-7.8301506747492089E-3</v>
      </c>
    </row>
    <row r="176" spans="1:87" x14ac:dyDescent="0.2">
      <c r="A176" s="20">
        <v>167</v>
      </c>
      <c r="B176" s="21">
        <v>43708</v>
      </c>
      <c r="C176" s="20">
        <v>214.99</v>
      </c>
      <c r="D176" s="20">
        <v>1222.8979999999999</v>
      </c>
      <c r="E176" s="20">
        <v>2115.5369999999998</v>
      </c>
      <c r="F176" s="20">
        <v>1796.4369999999999</v>
      </c>
      <c r="G176" s="20">
        <v>2352.5169999999998</v>
      </c>
      <c r="H176" s="20">
        <v>140.654</v>
      </c>
      <c r="I176" s="20">
        <v>364.28899999999999</v>
      </c>
      <c r="J176" s="20">
        <v>513.67399999999998</v>
      </c>
      <c r="K176" s="20">
        <v>109.092</v>
      </c>
      <c r="L176" s="20">
        <v>675.01199999999994</v>
      </c>
      <c r="M176" s="20">
        <v>877.96100000000001</v>
      </c>
      <c r="N176" s="20">
        <v>296.14999999999998</v>
      </c>
      <c r="O176" s="20">
        <v>344.387</v>
      </c>
      <c r="P176" s="20">
        <v>103.15300000000001</v>
      </c>
      <c r="Q176" s="20">
        <v>194.60900000000001</v>
      </c>
      <c r="R176" s="20">
        <v>260.78199999999998</v>
      </c>
      <c r="S176" s="20">
        <v>5234.74</v>
      </c>
      <c r="T176" s="20">
        <v>3426.76</v>
      </c>
      <c r="U176" s="20">
        <v>7207.18</v>
      </c>
      <c r="V176" s="20">
        <v>20704.37</v>
      </c>
      <c r="W176" s="20">
        <v>2.089</v>
      </c>
      <c r="X176" s="20">
        <v>-0.71630000000000005</v>
      </c>
      <c r="Y176" s="20">
        <v>0.5544</v>
      </c>
      <c r="Z176" s="20">
        <v>-0.56379999999999997</v>
      </c>
      <c r="AA176" s="20">
        <v>1</v>
      </c>
      <c r="AB176" s="20">
        <v>0.91020000000000001</v>
      </c>
      <c r="AC176" s="20">
        <v>0.82220000000000004</v>
      </c>
      <c r="AD176" s="20">
        <v>106.28</v>
      </c>
      <c r="AE176" s="21">
        <f t="shared" si="67"/>
        <v>43708</v>
      </c>
      <c r="AF176" s="22" cm="1">
        <f t="array" ref="AF176">IF(INDEX(calc_types,1,AF$7)="INDEX",C176/C175-1,IF(INDEX(calc_types,1,AF$7)="CASH", C175/1200,C175/C176-1))</f>
        <v>2.8828391767581341E-3</v>
      </c>
      <c r="AG176" s="22" cm="1">
        <f t="array" ref="AG176">IF(INDEX(calc_types,1,AG$7)="INDEX",D176/D175-1,IF(INDEX(calc_types,1,AG$7)="CASH", D175/1200,D175/D176-1))</f>
        <v>8.0651942026881418E-3</v>
      </c>
      <c r="AH176" s="22" cm="1">
        <f t="array" ref="AH176">IF(INDEX(calc_types,1,AH$7)="INDEX",E176/E175-1,IF(INDEX(calc_types,1,AH$7)="CASH", E175/1200,E175/E176-1))</f>
        <v>1.7511668353271004E-2</v>
      </c>
      <c r="AI176" s="22" cm="1">
        <f t="array" ref="AI176">IF(INDEX(calc_types,1,AI$7)="INDEX",F176/F175-1,IF(INDEX(calc_types,1,AI$7)="CASH", F175/1200,F175/F176-1))</f>
        <v>7.590990648397522E-3</v>
      </c>
      <c r="AJ176" s="22" cm="1">
        <f t="array" ref="AJ176">IF(INDEX(calc_types,1,AJ$7)="INDEX",G176/G175-1,IF(INDEX(calc_types,1,AJ$7)="CASH", G175/1200,G175/G176-1))</f>
        <v>1.3908439018965879E-2</v>
      </c>
      <c r="AK176" s="22" cm="1">
        <f t="array" ref="AK176">IF(INDEX(calc_types,1,AK$7)="INDEX",H176/H175-1,IF(INDEX(calc_types,1,AK$7)="CASH", H175/1200,H175/H176-1))</f>
        <v>-2.2035042826173967E-4</v>
      </c>
      <c r="AL176" s="22" cm="1">
        <f t="array" ref="AL176">IF(INDEX(calc_types,1,AL$7)="INDEX",I176/I175-1,IF(INDEX(calc_types,1,AL$7)="CASH", I175/1200,I175/I176-1))</f>
        <v>1.8976949881599481E-3</v>
      </c>
      <c r="AM176" s="22" cm="1">
        <f t="array" ref="AM176">IF(INDEX(calc_types,1,AM$7)="INDEX",J176/J175-1,IF(INDEX(calc_types,1,AM$7)="CASH", J175/1200,J175/J176-1))</f>
        <v>6.134656894045909E-3</v>
      </c>
      <c r="AN176" s="22" cm="1">
        <f t="array" ref="AN176">IF(INDEX(calc_types,1,AN$7)="INDEX",K176/K175-1,IF(INDEX(calc_types,1,AN$7)="CASH", K175/1200,K175/K176-1))</f>
        <v>4.8606461908118348E-4</v>
      </c>
      <c r="AO176" s="22" cm="1">
        <f t="array" ref="AO176">IF(INDEX(calc_types,1,AO$7)="INDEX",L176/L175-1,IF(INDEX(calc_types,1,AO$7)="CASH", L175/1200,L175/L176-1))</f>
        <v>4.2980664629288512E-4</v>
      </c>
      <c r="AP176" s="22" cm="1">
        <f t="array" ref="AP176">IF(INDEX(calc_types,1,AP$7)="INDEX",M176/M175-1,IF(INDEX(calc_types,1,AP$7)="CASH", M175/1200,M175/M176-1))</f>
        <v>1.672570864637013E-3</v>
      </c>
      <c r="AQ176" s="22" cm="1">
        <f t="array" ref="AQ176">IF(INDEX(calc_types,1,AQ$7)="INDEX",N176/N175-1,IF(INDEX(calc_types,1,AQ$7)="CASH", N175/1200,N175/N176-1))</f>
        <v>5.7436313264402905E-4</v>
      </c>
      <c r="AR176" s="22" cm="1">
        <f t="array" ref="AR176">IF(INDEX(calc_types,1,AR$7)="INDEX",O176/O175-1,IF(INDEX(calc_types,1,AR$7)="CASH", O175/1200,O175/O176-1))</f>
        <v>1.0988084614065308E-3</v>
      </c>
      <c r="AS176" s="22" cm="1">
        <f t="array" ref="AS176">IF(INDEX(calc_types,1,AS$7)="INDEX",P176/P175-1,IF(INDEX(calc_types,1,AS$7)="CASH", P175/1200,P175/P176-1))</f>
        <v>1.0664908572666221E-4</v>
      </c>
      <c r="AT176" s="22" cm="1">
        <f t="array" ref="AT176">IF(INDEX(calc_types,1,AT$7)="INDEX",Q176/Q175-1,IF(INDEX(calc_types,1,AT$7)="CASH", Q175/1200,Q175/Q176-1))</f>
        <v>1.6057890754876958E-3</v>
      </c>
      <c r="AU176" s="22" cm="1">
        <f t="array" ref="AU176">IF(INDEX(calc_types,1,AU$7)="INDEX",R176/R175-1,IF(INDEX(calc_types,1,AU$7)="CASH", R175/1200,R175/R176-1))</f>
        <v>3.9150770889073705E-3</v>
      </c>
      <c r="AV176" s="22" cm="1">
        <f t="array" ref="AV176">IF(INDEX(calc_types,1,AV$7)="INDEX",S176/S175-1,IF(INDEX(calc_types,1,AV$7)="CASH", S175/1200,S175/S176-1))</f>
        <v>-1.6516209031215645E-2</v>
      </c>
      <c r="AW176" s="22" cm="1">
        <f t="array" ref="AW176">IF(INDEX(calc_types,1,AW$7)="INDEX",T176/T175-1,IF(INDEX(calc_types,1,AW$7)="CASH", T175/1200,T175/T176-1))</f>
        <v>-1.1563811529197832E-2</v>
      </c>
      <c r="AX176" s="22" cm="1">
        <f t="array" ref="AX176">IF(INDEX(calc_types,1,AX$7)="INDEX",U176/U175-1,IF(INDEX(calc_types,1,AX$7)="CASH", U175/1200,U175/U176-1))</f>
        <v>-5.0034401946543738E-2</v>
      </c>
      <c r="AY176" s="22" cm="1">
        <f t="array" ref="AY176">IF(INDEX(calc_types,1,AY$7)="INDEX",V176/V175-1,IF(INDEX(calc_types,1,AY$7)="CASH", V175/1200,V175/V176-1))</f>
        <v>-3.7969419460419429E-2</v>
      </c>
      <c r="AZ176" s="22" cm="1">
        <f t="array" ref="AZ176">IF(INDEX(calc_types,1,AZ$7)="INDEX",W176/W175-1,IF(INDEX(calc_types,1,AZ$7)="CASH", W175/1200,W175/W176-1))</f>
        <v>1.8535416666666667E-3</v>
      </c>
      <c r="BA176" s="22" cm="1">
        <f t="array" ref="BA176">IF(INDEX(calc_types,1,BA$7)="INDEX",X176/X175-1,IF(INDEX(calc_types,1,BA$7)="CASH", X175/1200,X175/X176-1))</f>
        <v>-5.0325000000000001E-4</v>
      </c>
      <c r="BB176" s="22" cm="1">
        <f t="array" ref="BB176">IF(INDEX(calc_types,1,BB$7)="INDEX",Y176/Y175-1,IF(INDEX(calc_types,1,BB$7)="CASH", Y175/1200,Y175/Y176-1))</f>
        <v>4.3791666666666664E-4</v>
      </c>
      <c r="BC176" s="22" cm="1">
        <f t="array" ref="BC176">IF(INDEX(calc_types,1,BC$7)="INDEX",Z176/Z175-1,IF(INDEX(calc_types,1,BC$7)="CASH", Z175/1200,Z175/Z176-1))</f>
        <v>-2.7141666666666666E-4</v>
      </c>
      <c r="BD176" s="22" cm="1">
        <f t="array" ref="BD176">IF(INDEX(calc_types,1,BD$7)="INDEX",AA176/AA175-1,IF(INDEX(calc_types,1,BD$7)="CASH", AA175/1200,AA175/AA176-1))</f>
        <v>0</v>
      </c>
      <c r="BE176" s="22" cm="1">
        <f t="array" ref="BE176">IF(INDEX(calc_types,1,BE$7)="INDEX",AB176/AB175-1,IF(INDEX(calc_types,1,BE$7)="CASH", AB175/1200,AB175/AB176-1))</f>
        <v>-8.1300813008129413E-3</v>
      </c>
      <c r="BF176" s="22" cm="1">
        <f t="array" ref="BF176">IF(INDEX(calc_types,1,BF$7)="INDEX",AC176/AC175-1,IF(INDEX(calc_types,1,BF$7)="CASH", AC175/1200,AC175/AC176-1))</f>
        <v>3.6487472634383344E-4</v>
      </c>
      <c r="BG176" s="22" cm="1">
        <f t="array" ref="BG176">IF(INDEX(calc_types,1,BG$7)="INDEX",AD176/AD175-1,IF(INDEX(calc_types,1,BG$7)="CASH", AD175/1200,AD175/AD176-1))</f>
        <v>2.3522770041400021E-2</v>
      </c>
      <c r="BH176" s="23">
        <f t="shared" si="68"/>
        <v>1.3480365911372897E-3</v>
      </c>
      <c r="BI176" s="23">
        <f t="shared" si="69"/>
        <v>6.3131211178368077E-3</v>
      </c>
      <c r="BJ176" s="23">
        <f t="shared" si="70"/>
        <v>1.5103813276630997E-2</v>
      </c>
      <c r="BK176" s="23">
        <f t="shared" si="71"/>
        <v>4.940994135164912E-3</v>
      </c>
      <c r="BL176" s="23">
        <f t="shared" si="72"/>
        <v>1.0528604353413773E-2</v>
      </c>
      <c r="BM176" s="23">
        <f t="shared" si="73"/>
        <v>-9.6346345720213088E-4</v>
      </c>
      <c r="BN176" s="23">
        <f t="shared" si="74"/>
        <v>1.0331269105430473E-3</v>
      </c>
      <c r="BO176" s="23">
        <f t="shared" si="75"/>
        <v>4.8122790999541882E-3</v>
      </c>
      <c r="BP176" s="23">
        <f t="shared" si="76"/>
        <v>-8.8149053539985007E-4</v>
      </c>
      <c r="BQ176" s="23">
        <f t="shared" si="77"/>
        <v>-1.2578949663646741E-3</v>
      </c>
      <c r="BR176" s="23">
        <f t="shared" si="78"/>
        <v>-4.8961578332845906E-4</v>
      </c>
      <c r="BS176" s="23">
        <f t="shared" si="79"/>
        <v>-2.208702689262652E-3</v>
      </c>
      <c r="BT176" s="23">
        <f t="shared" si="80"/>
        <v>-2.1922627179784427E-3</v>
      </c>
      <c r="BU176" s="23">
        <f t="shared" si="81"/>
        <v>4.4728509005876696E-5</v>
      </c>
      <c r="BV176" s="23">
        <f t="shared" si="82"/>
        <v>1.4667304573568805E-3</v>
      </c>
      <c r="BW176" s="23">
        <f t="shared" si="83"/>
        <v>3.5756844330524502E-3</v>
      </c>
      <c r="BX176" s="23">
        <f t="shared" si="84"/>
        <v>-2.5698142203263531E-2</v>
      </c>
      <c r="BY176" s="23">
        <f t="shared" si="85"/>
        <v>-1.4778503128994728E-2</v>
      </c>
      <c r="BZ176" s="23">
        <f t="shared" si="86"/>
        <v>-5.2971327168840739E-2</v>
      </c>
      <c r="CA176" s="23">
        <f t="shared" si="87"/>
        <v>-4.4386981171785876E-2</v>
      </c>
      <c r="CB176" s="23">
        <f t="shared" si="88"/>
        <v>2.8941295138888994E-4</v>
      </c>
      <c r="CC176" s="23">
        <f t="shared" si="89"/>
        <v>-1.2678152777777772E-3</v>
      </c>
      <c r="CD176" s="23">
        <f t="shared" si="90"/>
        <v>-1.1035284722222222E-3</v>
      </c>
      <c r="CE176" s="23">
        <f t="shared" si="91"/>
        <v>-2.2187083333333337E-4</v>
      </c>
      <c r="CF176" s="23">
        <f t="shared" si="92"/>
        <v>0</v>
      </c>
      <c r="CG176" s="23">
        <f t="shared" si="93"/>
        <v>-8.3790811703593308E-3</v>
      </c>
      <c r="CH176" s="23">
        <f t="shared" si="94"/>
        <v>1.182500630961078E-3</v>
      </c>
      <c r="CI176" s="23">
        <f t="shared" si="95"/>
        <v>2.4241985058873677E-2</v>
      </c>
    </row>
    <row r="177" spans="1:87" x14ac:dyDescent="0.2">
      <c r="A177" s="20">
        <v>168</v>
      </c>
      <c r="B177" s="21">
        <v>43738</v>
      </c>
      <c r="C177" s="20">
        <v>215.31200000000001</v>
      </c>
      <c r="D177" s="20">
        <v>1221.5419999999999</v>
      </c>
      <c r="E177" s="20">
        <v>2106.1210000000001</v>
      </c>
      <c r="F177" s="20">
        <v>1798.5450000000001</v>
      </c>
      <c r="G177" s="20">
        <v>2350.761</v>
      </c>
      <c r="H177" s="20">
        <v>140.49799999999999</v>
      </c>
      <c r="I177" s="20">
        <v>363.06099999999998</v>
      </c>
      <c r="J177" s="20">
        <v>510.22399999999999</v>
      </c>
      <c r="K177" s="20">
        <v>109.101</v>
      </c>
      <c r="L177" s="20">
        <v>675.58699999999999</v>
      </c>
      <c r="M177" s="20">
        <v>879.86699999999996</v>
      </c>
      <c r="N177" s="20">
        <v>296.57400000000001</v>
      </c>
      <c r="O177" s="20">
        <v>345.32799999999997</v>
      </c>
      <c r="P177" s="20">
        <v>103.15300000000001</v>
      </c>
      <c r="Q177" s="20">
        <v>194.63800000000001</v>
      </c>
      <c r="R177" s="20">
        <v>260.834</v>
      </c>
      <c r="S177" s="20">
        <v>5330.28</v>
      </c>
      <c r="T177" s="20">
        <v>3569.45</v>
      </c>
      <c r="U177" s="20">
        <v>7408.21</v>
      </c>
      <c r="V177" s="20">
        <v>21755.84</v>
      </c>
      <c r="W177" s="20">
        <v>2.0156299999999998</v>
      </c>
      <c r="X177" s="20">
        <v>-0.626</v>
      </c>
      <c r="Y177" s="20">
        <v>0.61960000000000004</v>
      </c>
      <c r="Z177" s="20">
        <v>-0.26740000000000003</v>
      </c>
      <c r="AA177" s="20">
        <v>1</v>
      </c>
      <c r="AB177" s="20">
        <v>0.91759999999999997</v>
      </c>
      <c r="AC177" s="20">
        <v>0.8135</v>
      </c>
      <c r="AD177" s="20">
        <v>108.08</v>
      </c>
      <c r="AE177" s="21">
        <f t="shared" si="67"/>
        <v>43738</v>
      </c>
      <c r="AF177" s="22" cm="1">
        <f t="array" ref="AF177">IF(INDEX(calc_types,1,AF$7)="INDEX",C177/C176-1,IF(INDEX(calc_types,1,AF$7)="CASH", C176/1200,C176/C177-1))</f>
        <v>1.4977440811201337E-3</v>
      </c>
      <c r="AG177" s="22" cm="1">
        <f t="array" ref="AG177">IF(INDEX(calc_types,1,AG$7)="INDEX",D177/D176-1,IF(INDEX(calc_types,1,AG$7)="CASH", D176/1200,D176/D177-1))</f>
        <v>-1.1088414569325744E-3</v>
      </c>
      <c r="AH177" s="22" cm="1">
        <f t="array" ref="AH177">IF(INDEX(calc_types,1,AH$7)="INDEX",E177/E176-1,IF(INDEX(calc_types,1,AH$7)="CASH", E176/1200,E176/E177-1))</f>
        <v>-4.450879374834682E-3</v>
      </c>
      <c r="AI177" s="22" cm="1">
        <f t="array" ref="AI177">IF(INDEX(calc_types,1,AI$7)="INDEX",F177/F176-1,IF(INDEX(calc_types,1,AI$7)="CASH", F176/1200,F176/F177-1))</f>
        <v>1.1734338582427561E-3</v>
      </c>
      <c r="AJ177" s="22" cm="1">
        <f t="array" ref="AJ177">IF(INDEX(calc_types,1,AJ$7)="INDEX",G177/G176-1,IF(INDEX(calc_types,1,AJ$7)="CASH", G176/1200,G176/G177-1))</f>
        <v>-7.4643456349088311E-4</v>
      </c>
      <c r="AK177" s="22" cm="1">
        <f t="array" ref="AK177">IF(INDEX(calc_types,1,AK$7)="INDEX",H177/H176-1,IF(INDEX(calc_types,1,AK$7)="CASH", H176/1200,H176/H177-1))</f>
        <v>-1.1091046113157477E-3</v>
      </c>
      <c r="AL177" s="22" cm="1">
        <f t="array" ref="AL177">IF(INDEX(calc_types,1,AL$7)="INDEX",I177/I176-1,IF(INDEX(calc_types,1,AL$7)="CASH", I176/1200,I176/I177-1))</f>
        <v>-3.3709499875099747E-3</v>
      </c>
      <c r="AM177" s="22" cm="1">
        <f t="array" ref="AM177">IF(INDEX(calc_types,1,AM$7)="INDEX",J177/J176-1,IF(INDEX(calc_types,1,AM$7)="CASH", J176/1200,J176/J177-1))</f>
        <v>-6.7163220252532962E-3</v>
      </c>
      <c r="AN177" s="22" cm="1">
        <f t="array" ref="AN177">IF(INDEX(calc_types,1,AN$7)="INDEX",K177/K176-1,IF(INDEX(calc_types,1,AN$7)="CASH", K176/1200,K176/K177-1))</f>
        <v>8.2499175008354797E-5</v>
      </c>
      <c r="AO177" s="22" cm="1">
        <f t="array" ref="AO177">IF(INDEX(calc_types,1,AO$7)="INDEX",L177/L176-1,IF(INDEX(calc_types,1,AO$7)="CASH", L176/1200,L176/L177-1))</f>
        <v>8.5183670808830492E-4</v>
      </c>
      <c r="AP177" s="22" cm="1">
        <f t="array" ref="AP177">IF(INDEX(calc_types,1,AP$7)="INDEX",M177/M176-1,IF(INDEX(calc_types,1,AP$7)="CASH", M176/1200,M176/M177-1))</f>
        <v>2.1709392558437735E-3</v>
      </c>
      <c r="AQ177" s="22" cm="1">
        <f t="array" ref="AQ177">IF(INDEX(calc_types,1,AQ$7)="INDEX",N177/N176-1,IF(INDEX(calc_types,1,AQ$7)="CASH", N176/1200,N176/N177-1))</f>
        <v>1.4317069052847131E-3</v>
      </c>
      <c r="AR177" s="22" cm="1">
        <f t="array" ref="AR177">IF(INDEX(calc_types,1,AR$7)="INDEX",O177/O176-1,IF(INDEX(calc_types,1,AR$7)="CASH", O176/1200,O176/O177-1))</f>
        <v>2.7323911762058284E-3</v>
      </c>
      <c r="AS177" s="22" cm="1">
        <f t="array" ref="AS177">IF(INDEX(calc_types,1,AS$7)="INDEX",P177/P176-1,IF(INDEX(calc_types,1,AS$7)="CASH", P176/1200,P176/P177-1))</f>
        <v>0</v>
      </c>
      <c r="AT177" s="22" cm="1">
        <f t="array" ref="AT177">IF(INDEX(calc_types,1,AT$7)="INDEX",Q177/Q176-1,IF(INDEX(calc_types,1,AT$7)="CASH", Q176/1200,Q176/Q177-1))</f>
        <v>1.49016746399111E-4</v>
      </c>
      <c r="AU177" s="22" cm="1">
        <f t="array" ref="AU177">IF(INDEX(calc_types,1,AU$7)="INDEX",R177/R176-1,IF(INDEX(calc_types,1,AU$7)="CASH", R176/1200,R176/R177-1))</f>
        <v>1.9940026535580913E-4</v>
      </c>
      <c r="AV177" s="22" cm="1">
        <f t="array" ref="AV177">IF(INDEX(calc_types,1,AV$7)="INDEX",S177/S176-1,IF(INDEX(calc_types,1,AV$7)="CASH", S176/1200,S176/S177-1))</f>
        <v>1.8251145233574073E-2</v>
      </c>
      <c r="AW177" s="22" cm="1">
        <f t="array" ref="AW177">IF(INDEX(calc_types,1,AW$7)="INDEX",T177/T176-1,IF(INDEX(calc_types,1,AW$7)="CASH", T176/1200,T176/T177-1))</f>
        <v>4.1639916422509859E-2</v>
      </c>
      <c r="AX177" s="22" cm="1">
        <f t="array" ref="AX177">IF(INDEX(calc_types,1,AX$7)="INDEX",U177/U176-1,IF(INDEX(calc_types,1,AX$7)="CASH", U176/1200,U176/U177-1))</f>
        <v>2.7893017796142061E-2</v>
      </c>
      <c r="AY177" s="22" cm="1">
        <f t="array" ref="AY177">IF(INDEX(calc_types,1,AY$7)="INDEX",V177/V176-1,IF(INDEX(calc_types,1,AY$7)="CASH", V176/1200,V176/V177-1))</f>
        <v>5.0784930910720893E-2</v>
      </c>
      <c r="AZ177" s="22" cm="1">
        <f t="array" ref="AZ177">IF(INDEX(calc_types,1,AZ$7)="INDEX",W177/W176-1,IF(INDEX(calc_types,1,AZ$7)="CASH", W176/1200,W176/W177-1))</f>
        <v>1.7408333333333334E-3</v>
      </c>
      <c r="BA177" s="22" cm="1">
        <f t="array" ref="BA177">IF(INDEX(calc_types,1,BA$7)="INDEX",X177/X176-1,IF(INDEX(calc_types,1,BA$7)="CASH", X176/1200,X176/X177-1))</f>
        <v>-5.9691666666666671E-4</v>
      </c>
      <c r="BB177" s="22" cm="1">
        <f t="array" ref="BB177">IF(INDEX(calc_types,1,BB$7)="INDEX",Y177/Y176-1,IF(INDEX(calc_types,1,BB$7)="CASH", Y176/1200,Y176/Y177-1))</f>
        <v>4.6200000000000001E-4</v>
      </c>
      <c r="BC177" s="22" cm="1">
        <f t="array" ref="BC177">IF(INDEX(calc_types,1,BC$7)="INDEX",Z177/Z176-1,IF(INDEX(calc_types,1,BC$7)="CASH", Z176/1200,Z176/Z177-1))</f>
        <v>-4.6983333333333333E-4</v>
      </c>
      <c r="BD177" s="22" cm="1">
        <f t="array" ref="BD177">IF(INDEX(calc_types,1,BD$7)="INDEX",AA177/AA176-1,IF(INDEX(calc_types,1,BD$7)="CASH", AA176/1200,AA176/AA177-1))</f>
        <v>0</v>
      </c>
      <c r="BE177" s="22" cm="1">
        <f t="array" ref="BE177">IF(INDEX(calc_types,1,BE$7)="INDEX",AB177/AB176-1,IF(INDEX(calc_types,1,BE$7)="CASH", AB176/1200,AB176/AB177-1))</f>
        <v>-8.0645161290322509E-3</v>
      </c>
      <c r="BF177" s="22" cm="1">
        <f t="array" ref="BF177">IF(INDEX(calc_types,1,BF$7)="INDEX",AC177/AC176-1,IF(INDEX(calc_types,1,BF$7)="CASH", AC176/1200,AC176/AC177-1))</f>
        <v>1.0694529809465392E-2</v>
      </c>
      <c r="BG177" s="22" cm="1">
        <f t="array" ref="BG177">IF(INDEX(calc_types,1,BG$7)="INDEX",AD177/AD176-1,IF(INDEX(calc_types,1,BG$7)="CASH", AD176/1200,AD176/AD177-1))</f>
        <v>-1.6654330125832728E-2</v>
      </c>
      <c r="BH177" s="23">
        <f t="shared" si="68"/>
        <v>-3.7058504500710708E-5</v>
      </c>
      <c r="BI177" s="23">
        <f t="shared" si="69"/>
        <v>-2.8609145417839085E-3</v>
      </c>
      <c r="BJ177" s="23">
        <f t="shared" si="70"/>
        <v>-6.8587344514746892E-3</v>
      </c>
      <c r="BK177" s="23">
        <f t="shared" si="71"/>
        <v>-1.4765626549898539E-3</v>
      </c>
      <c r="BL177" s="23">
        <f t="shared" si="72"/>
        <v>-4.1262692290429896E-3</v>
      </c>
      <c r="BM177" s="23">
        <f t="shared" si="73"/>
        <v>-1.8522176402561389E-3</v>
      </c>
      <c r="BN177" s="23">
        <f t="shared" si="74"/>
        <v>-4.235518065126875E-3</v>
      </c>
      <c r="BO177" s="23">
        <f t="shared" si="75"/>
        <v>-8.038699819345017E-3</v>
      </c>
      <c r="BP177" s="23">
        <f t="shared" si="76"/>
        <v>-1.2850559794726788E-3</v>
      </c>
      <c r="BQ177" s="23">
        <f t="shared" si="77"/>
        <v>-8.3586490456925432E-4</v>
      </c>
      <c r="BR177" s="23">
        <f t="shared" si="78"/>
        <v>8.7526078783014064E-6</v>
      </c>
      <c r="BS177" s="23">
        <f t="shared" si="79"/>
        <v>-1.351358916621968E-3</v>
      </c>
      <c r="BT177" s="23">
        <f t="shared" si="80"/>
        <v>-5.5868000317914508E-4</v>
      </c>
      <c r="BU177" s="23">
        <f t="shared" si="81"/>
        <v>-6.1920576720785511E-5</v>
      </c>
      <c r="BV177" s="23">
        <f t="shared" si="82"/>
        <v>9.9581282682957128E-6</v>
      </c>
      <c r="BW177" s="23">
        <f t="shared" si="83"/>
        <v>-1.3999239049911121E-4</v>
      </c>
      <c r="BX177" s="23">
        <f t="shared" si="84"/>
        <v>9.069212061526187E-3</v>
      </c>
      <c r="BY177" s="23">
        <f t="shared" si="85"/>
        <v>3.8425224822712961E-2</v>
      </c>
      <c r="BZ177" s="23">
        <f t="shared" si="86"/>
        <v>2.4956092573845064E-2</v>
      </c>
      <c r="CA177" s="23">
        <f t="shared" si="87"/>
        <v>4.4367369199354446E-2</v>
      </c>
      <c r="CB177" s="23">
        <f t="shared" si="88"/>
        <v>1.7670461805555657E-4</v>
      </c>
      <c r="CC177" s="23">
        <f t="shared" si="89"/>
        <v>-1.361481944444444E-3</v>
      </c>
      <c r="CD177" s="23">
        <f t="shared" si="90"/>
        <v>-1.0794451388888889E-3</v>
      </c>
      <c r="CE177" s="23">
        <f t="shared" si="91"/>
        <v>-4.2028750000000004E-4</v>
      </c>
      <c r="CF177" s="23">
        <f t="shared" si="92"/>
        <v>0</v>
      </c>
      <c r="CG177" s="23">
        <f t="shared" si="93"/>
        <v>-8.3135159985786404E-3</v>
      </c>
      <c r="CH177" s="23">
        <f t="shared" si="94"/>
        <v>1.1512155714082636E-2</v>
      </c>
      <c r="CI177" s="23">
        <f t="shared" si="95"/>
        <v>-1.5935115108359071E-2</v>
      </c>
    </row>
    <row r="178" spans="1:87" x14ac:dyDescent="0.2">
      <c r="A178" s="20">
        <v>169</v>
      </c>
      <c r="B178" s="21">
        <v>43769</v>
      </c>
      <c r="C178" s="20">
        <v>215.881</v>
      </c>
      <c r="D178" s="20">
        <v>1225.566</v>
      </c>
      <c r="E178" s="20">
        <v>2112.4520000000002</v>
      </c>
      <c r="F178" s="20">
        <v>1806.4849999999999</v>
      </c>
      <c r="G178" s="20">
        <v>2364.3879999999999</v>
      </c>
      <c r="H178" s="20">
        <v>140.37100000000001</v>
      </c>
      <c r="I178" s="20">
        <v>362.09199999999998</v>
      </c>
      <c r="J178" s="20">
        <v>507.14</v>
      </c>
      <c r="K178" s="20">
        <v>109.068</v>
      </c>
      <c r="L178" s="20">
        <v>673.822</v>
      </c>
      <c r="M178" s="20">
        <v>874.84699999999998</v>
      </c>
      <c r="N178" s="20">
        <v>296.57</v>
      </c>
      <c r="O178" s="20">
        <v>345.42500000000001</v>
      </c>
      <c r="P178" s="20">
        <v>103.08799999999999</v>
      </c>
      <c r="Q178" s="20">
        <v>194.249</v>
      </c>
      <c r="R178" s="20">
        <v>259.721</v>
      </c>
      <c r="S178" s="20">
        <v>5443.77</v>
      </c>
      <c r="T178" s="20">
        <v>3604.41</v>
      </c>
      <c r="U178" s="20">
        <v>7248.38</v>
      </c>
      <c r="V178" s="20">
        <v>22927.040000000001</v>
      </c>
      <c r="W178" s="20">
        <v>1.78488</v>
      </c>
      <c r="X178" s="20">
        <v>-0.42699999999999999</v>
      </c>
      <c r="Y178" s="20">
        <v>0.80449999999999999</v>
      </c>
      <c r="Z178" s="20">
        <v>-0.157</v>
      </c>
      <c r="AA178" s="20">
        <v>1</v>
      </c>
      <c r="AB178" s="20">
        <v>0.89670000000000005</v>
      </c>
      <c r="AC178" s="20">
        <v>0.77280000000000004</v>
      </c>
      <c r="AD178" s="20">
        <v>108.03</v>
      </c>
      <c r="AE178" s="21">
        <f t="shared" si="67"/>
        <v>43769</v>
      </c>
      <c r="AF178" s="22" cm="1">
        <f t="array" ref="AF178">IF(INDEX(calc_types,1,AF$7)="INDEX",C178/C177-1,IF(INDEX(calc_types,1,AF$7)="CASH", C177/1200,C177/C178-1))</f>
        <v>2.6426766738500973E-3</v>
      </c>
      <c r="AG178" s="22" cm="1">
        <f t="array" ref="AG178">IF(INDEX(calc_types,1,AG$7)="INDEX",D178/D177-1,IF(INDEX(calc_types,1,AG$7)="CASH", D177/1200,D177/D178-1))</f>
        <v>3.2941970067341675E-3</v>
      </c>
      <c r="AH178" s="22" cm="1">
        <f t="array" ref="AH178">IF(INDEX(calc_types,1,AH$7)="INDEX",E178/E177-1,IF(INDEX(calc_types,1,AH$7)="CASH", E177/1200,E177/E178-1))</f>
        <v>3.0060001300971084E-3</v>
      </c>
      <c r="AI178" s="22" cm="1">
        <f t="array" ref="AI178">IF(INDEX(calc_types,1,AI$7)="INDEX",F178/F177-1,IF(INDEX(calc_types,1,AI$7)="CASH", F177/1200,F177/F178-1))</f>
        <v>4.4146796438231384E-3</v>
      </c>
      <c r="AJ178" s="22" cm="1">
        <f t="array" ref="AJ178">IF(INDEX(calc_types,1,AJ$7)="INDEX",G178/G177-1,IF(INDEX(calc_types,1,AJ$7)="CASH", G177/1200,G177/G178-1))</f>
        <v>5.7968462127795384E-3</v>
      </c>
      <c r="AK178" s="22" cm="1">
        <f t="array" ref="AK178">IF(INDEX(calc_types,1,AK$7)="INDEX",H178/H177-1,IF(INDEX(calc_types,1,AK$7)="CASH", H177/1200,H177/H178-1))</f>
        <v>-9.0392745804201979E-4</v>
      </c>
      <c r="AL178" s="22" cm="1">
        <f t="array" ref="AL178">IF(INDEX(calc_types,1,AL$7)="INDEX",I178/I177-1,IF(INDEX(calc_types,1,AL$7)="CASH", I177/1200,I177/I178-1))</f>
        <v>-2.6689729825015718E-3</v>
      </c>
      <c r="AM178" s="22" cm="1">
        <f t="array" ref="AM178">IF(INDEX(calc_types,1,AM$7)="INDEX",J178/J177-1,IF(INDEX(calc_types,1,AM$7)="CASH", J177/1200,J177/J178-1))</f>
        <v>-6.0444040264667764E-3</v>
      </c>
      <c r="AN178" s="22" cm="1">
        <f t="array" ref="AN178">IF(INDEX(calc_types,1,AN$7)="INDEX",K178/K177-1,IF(INDEX(calc_types,1,AN$7)="CASH", K177/1200,K177/K178-1))</f>
        <v>-3.0247202133804052E-4</v>
      </c>
      <c r="AO178" s="22" cm="1">
        <f t="array" ref="AO178">IF(INDEX(calc_types,1,AO$7)="INDEX",L178/L177-1,IF(INDEX(calc_types,1,AO$7)="CASH", L177/1200,L177/L178-1))</f>
        <v>-2.6125428701262443E-3</v>
      </c>
      <c r="AP178" s="22" cm="1">
        <f t="array" ref="AP178">IF(INDEX(calc_types,1,AP$7)="INDEX",M178/M177-1,IF(INDEX(calc_types,1,AP$7)="CASH", M177/1200,M177/M178-1))</f>
        <v>-5.7054077491256461E-3</v>
      </c>
      <c r="AQ178" s="22" cm="1">
        <f t="array" ref="AQ178">IF(INDEX(calc_types,1,AQ$7)="INDEX",N178/N177-1,IF(INDEX(calc_types,1,AQ$7)="CASH", N177/1200,N177/N178-1))</f>
        <v>-1.3487358972885666E-5</v>
      </c>
      <c r="AR178" s="22" cm="1">
        <f t="array" ref="AR178">IF(INDEX(calc_types,1,AR$7)="INDEX",O178/O177-1,IF(INDEX(calc_types,1,AR$7)="CASH", O177/1200,O177/O178-1))</f>
        <v>2.8089236899431214E-4</v>
      </c>
      <c r="AS178" s="22" cm="1">
        <f t="array" ref="AS178">IF(INDEX(calc_types,1,AS$7)="INDEX",P178/P177-1,IF(INDEX(calc_types,1,AS$7)="CASH", P177/1200,P177/P178-1))</f>
        <v>-6.3013193993399774E-4</v>
      </c>
      <c r="AT178" s="22" cm="1">
        <f t="array" ref="AT178">IF(INDEX(calc_types,1,AT$7)="INDEX",Q178/Q177-1,IF(INDEX(calc_types,1,AT$7)="CASH", Q177/1200,Q177/Q178-1))</f>
        <v>-1.9985819829633211E-3</v>
      </c>
      <c r="AU178" s="22" cm="1">
        <f t="array" ref="AU178">IF(INDEX(calc_types,1,AU$7)="INDEX",R178/R177-1,IF(INDEX(calc_types,1,AU$7)="CASH", R177/1200,R177/R178-1))</f>
        <v>-4.267081745477963E-3</v>
      </c>
      <c r="AV178" s="22" cm="1">
        <f t="array" ref="AV178">IF(INDEX(calc_types,1,AV$7)="INDEX",S178/S177-1,IF(INDEX(calc_types,1,AV$7)="CASH", S177/1200,S177/S178-1))</f>
        <v>2.1291564420630849E-2</v>
      </c>
      <c r="AW178" s="22" cm="1">
        <f t="array" ref="AW178">IF(INDEX(calc_types,1,AW$7)="INDEX",T178/T177-1,IF(INDEX(calc_types,1,AW$7)="CASH", T177/1200,T177/T178-1))</f>
        <v>9.79422600120472E-3</v>
      </c>
      <c r="AX178" s="22" cm="1">
        <f t="array" ref="AX178">IF(INDEX(calc_types,1,AX$7)="INDEX",U178/U177-1,IF(INDEX(calc_types,1,AX$7)="CASH", U177/1200,U177/U178-1))</f>
        <v>-2.1574712379913596E-2</v>
      </c>
      <c r="AY178" s="22" cm="1">
        <f t="array" ref="AY178">IF(INDEX(calc_types,1,AY$7)="INDEX",V178/V177-1,IF(INDEX(calc_types,1,AY$7)="CASH", V177/1200,V177/V178-1))</f>
        <v>5.3833821171694662E-2</v>
      </c>
      <c r="AZ178" s="22" cm="1">
        <f t="array" ref="AZ178">IF(INDEX(calc_types,1,AZ$7)="INDEX",W178/W177-1,IF(INDEX(calc_types,1,AZ$7)="CASH", W177/1200,W177/W178-1))</f>
        <v>1.6796916666666666E-3</v>
      </c>
      <c r="BA178" s="22" cm="1">
        <f t="array" ref="BA178">IF(INDEX(calc_types,1,BA$7)="INDEX",X178/X177-1,IF(INDEX(calc_types,1,BA$7)="CASH", X177/1200,X177/X178-1))</f>
        <v>-5.216666666666667E-4</v>
      </c>
      <c r="BB178" s="22" cm="1">
        <f t="array" ref="BB178">IF(INDEX(calc_types,1,BB$7)="INDEX",Y178/Y177-1,IF(INDEX(calc_types,1,BB$7)="CASH", Y177/1200,Y177/Y178-1))</f>
        <v>5.1633333333333338E-4</v>
      </c>
      <c r="BC178" s="22" cm="1">
        <f t="array" ref="BC178">IF(INDEX(calc_types,1,BC$7)="INDEX",Z178/Z177-1,IF(INDEX(calc_types,1,BC$7)="CASH", Z177/1200,Z177/Z178-1))</f>
        <v>-2.2283333333333335E-4</v>
      </c>
      <c r="BD178" s="22" cm="1">
        <f t="array" ref="BD178">IF(INDEX(calc_types,1,BD$7)="INDEX",AA178/AA177-1,IF(INDEX(calc_types,1,BD$7)="CASH", AA177/1200,AA177/AA178-1))</f>
        <v>0</v>
      </c>
      <c r="BE178" s="22" cm="1">
        <f t="array" ref="BE178">IF(INDEX(calc_types,1,BE$7)="INDEX",AB178/AB177-1,IF(INDEX(calc_types,1,BE$7)="CASH", AB177/1200,AB177/AB178-1))</f>
        <v>2.3307683729229201E-2</v>
      </c>
      <c r="BF178" s="22" cm="1">
        <f t="array" ref="BF178">IF(INDEX(calc_types,1,BF$7)="INDEX",AC178/AC177-1,IF(INDEX(calc_types,1,BF$7)="CASH", AC177/1200,AC177/AC178-1))</f>
        <v>5.2665631469979157E-2</v>
      </c>
      <c r="BG178" s="22" cm="1">
        <f t="array" ref="BG178">IF(INDEX(calc_types,1,BG$7)="INDEX",AD178/AD177-1,IF(INDEX(calc_types,1,BG$7)="CASH", AD177/1200,AD177/AD178-1))</f>
        <v>4.6283439785232972E-4</v>
      </c>
      <c r="BH178" s="23">
        <f t="shared" si="68"/>
        <v>1.1078740882292529E-3</v>
      </c>
      <c r="BI178" s="23">
        <f t="shared" si="69"/>
        <v>1.5421239218828334E-3</v>
      </c>
      <c r="BJ178" s="23">
        <f t="shared" si="70"/>
        <v>5.9814505345710161E-4</v>
      </c>
      <c r="BK178" s="23">
        <f t="shared" si="71"/>
        <v>1.7646831305905284E-3</v>
      </c>
      <c r="BL178" s="23">
        <f t="shared" si="72"/>
        <v>2.4170115472274324E-3</v>
      </c>
      <c r="BM178" s="23">
        <f t="shared" si="73"/>
        <v>-1.647040486982411E-3</v>
      </c>
      <c r="BN178" s="23">
        <f t="shared" si="74"/>
        <v>-3.5335410601184726E-3</v>
      </c>
      <c r="BO178" s="23">
        <f t="shared" si="75"/>
        <v>-7.3667818205584972E-3</v>
      </c>
      <c r="BP178" s="23">
        <f t="shared" si="76"/>
        <v>-1.6700271758190741E-3</v>
      </c>
      <c r="BQ178" s="23">
        <f t="shared" si="77"/>
        <v>-4.3002444827838033E-3</v>
      </c>
      <c r="BR178" s="23">
        <f t="shared" si="78"/>
        <v>-7.867594397091119E-3</v>
      </c>
      <c r="BS178" s="23">
        <f t="shared" si="79"/>
        <v>-2.7965531808795668E-3</v>
      </c>
      <c r="BT178" s="23">
        <f t="shared" si="80"/>
        <v>-3.0101788103906613E-3</v>
      </c>
      <c r="BU178" s="23">
        <f t="shared" si="81"/>
        <v>-6.9205251665478327E-4</v>
      </c>
      <c r="BV178" s="23">
        <f t="shared" si="82"/>
        <v>-2.1376406010941364E-3</v>
      </c>
      <c r="BW178" s="23">
        <f t="shared" si="83"/>
        <v>-4.6064744013328838E-3</v>
      </c>
      <c r="BX178" s="23">
        <f t="shared" si="84"/>
        <v>1.2109631248582962E-2</v>
      </c>
      <c r="BY178" s="23">
        <f t="shared" si="85"/>
        <v>6.5795344014078234E-3</v>
      </c>
      <c r="BZ178" s="23">
        <f t="shared" si="86"/>
        <v>-2.4511637602210593E-2</v>
      </c>
      <c r="CA178" s="23">
        <f t="shared" si="87"/>
        <v>4.7416259460328215E-2</v>
      </c>
      <c r="CB178" s="23">
        <f t="shared" si="88"/>
        <v>1.155629513888898E-4</v>
      </c>
      <c r="CC178" s="23">
        <f t="shared" si="89"/>
        <v>-1.286231944444444E-3</v>
      </c>
      <c r="CD178" s="23">
        <f t="shared" si="90"/>
        <v>-1.0251118055555554E-3</v>
      </c>
      <c r="CE178" s="23">
        <f t="shared" si="91"/>
        <v>-1.7328750000000006E-4</v>
      </c>
      <c r="CF178" s="23">
        <f t="shared" si="92"/>
        <v>0</v>
      </c>
      <c r="CG178" s="23">
        <f t="shared" si="93"/>
        <v>2.3058683859682811E-2</v>
      </c>
      <c r="CH178" s="23">
        <f t="shared" si="94"/>
        <v>5.3483257374596402E-2</v>
      </c>
      <c r="CI178" s="23">
        <f t="shared" si="95"/>
        <v>1.1820494153259868E-3</v>
      </c>
    </row>
    <row r="179" spans="1:87" x14ac:dyDescent="0.2">
      <c r="A179" s="20">
        <v>170</v>
      </c>
      <c r="B179" s="21">
        <v>43799</v>
      </c>
      <c r="C179" s="20">
        <v>216.11799999999999</v>
      </c>
      <c r="D179" s="20">
        <v>1225.174</v>
      </c>
      <c r="E179" s="20">
        <v>2107.761</v>
      </c>
      <c r="F179" s="20">
        <v>1808.1179999999999</v>
      </c>
      <c r="G179" s="20">
        <v>2364.9499999999998</v>
      </c>
      <c r="H179" s="20">
        <v>140.28299999999999</v>
      </c>
      <c r="I179" s="20">
        <v>361.62799999999999</v>
      </c>
      <c r="J179" s="20">
        <v>505.976</v>
      </c>
      <c r="K179" s="20">
        <v>109.10299999999999</v>
      </c>
      <c r="L179" s="20">
        <v>673.17399999999998</v>
      </c>
      <c r="M179" s="20">
        <v>872.26800000000003</v>
      </c>
      <c r="N179" s="20">
        <v>296.892</v>
      </c>
      <c r="O179" s="20">
        <v>345.66899999999998</v>
      </c>
      <c r="P179" s="20">
        <v>103.048</v>
      </c>
      <c r="Q179" s="20">
        <v>194.01400000000001</v>
      </c>
      <c r="R179" s="20">
        <v>258.97699999999998</v>
      </c>
      <c r="S179" s="20">
        <v>5637.69</v>
      </c>
      <c r="T179" s="20">
        <v>3703.58</v>
      </c>
      <c r="U179" s="20">
        <v>7346.53</v>
      </c>
      <c r="V179" s="20">
        <v>23293.91</v>
      </c>
      <c r="W179" s="20">
        <v>1.69713</v>
      </c>
      <c r="X179" s="20">
        <v>-1.0136000000000001</v>
      </c>
      <c r="Y179" s="20">
        <v>0.45669999999999999</v>
      </c>
      <c r="Z179" s="20">
        <v>-1.1156999999999999</v>
      </c>
      <c r="AA179" s="20">
        <v>1</v>
      </c>
      <c r="AB179" s="20">
        <v>0.90759999999999996</v>
      </c>
      <c r="AC179" s="20">
        <v>0.77329999999999999</v>
      </c>
      <c r="AD179" s="20">
        <v>109.49</v>
      </c>
      <c r="AE179" s="21">
        <f t="shared" si="67"/>
        <v>43799</v>
      </c>
      <c r="AF179" s="22" cm="1">
        <f t="array" ref="AF179">IF(INDEX(calc_types,1,AF$7)="INDEX",C179/C178-1,IF(INDEX(calc_types,1,AF$7)="CASH", C178/1200,C178/C179-1))</f>
        <v>1.0978270436026172E-3</v>
      </c>
      <c r="AG179" s="22" cm="1">
        <f t="array" ref="AG179">IF(INDEX(calc_types,1,AG$7)="INDEX",D179/D178-1,IF(INDEX(calc_types,1,AG$7)="CASH", D178/1200,D178/D179-1))</f>
        <v>-3.1985221522146112E-4</v>
      </c>
      <c r="AH179" s="22" cm="1">
        <f t="array" ref="AH179">IF(INDEX(calc_types,1,AH$7)="INDEX",E179/E178-1,IF(INDEX(calc_types,1,AH$7)="CASH", E178/1200,E178/E179-1))</f>
        <v>-2.2206421731714165E-3</v>
      </c>
      <c r="AI179" s="22" cm="1">
        <f t="array" ref="AI179">IF(INDEX(calc_types,1,AI$7)="INDEX",F179/F178-1,IF(INDEX(calc_types,1,AI$7)="CASH", F178/1200,F178/F179-1))</f>
        <v>9.0396543563886489E-4</v>
      </c>
      <c r="AJ179" s="22" cm="1">
        <f t="array" ref="AJ179">IF(INDEX(calc_types,1,AJ$7)="INDEX",G179/G178-1,IF(INDEX(calc_types,1,AJ$7)="CASH", G178/1200,G178/G179-1))</f>
        <v>2.3769364419035099E-4</v>
      </c>
      <c r="AK179" s="22" cm="1">
        <f t="array" ref="AK179">IF(INDEX(calc_types,1,AK$7)="INDEX",H179/H178-1,IF(INDEX(calc_types,1,AK$7)="CASH", H178/1200,H178/H179-1))</f>
        <v>-6.2691011676219155E-4</v>
      </c>
      <c r="AL179" s="22" cm="1">
        <f t="array" ref="AL179">IF(INDEX(calc_types,1,AL$7)="INDEX",I179/I178-1,IF(INDEX(calc_types,1,AL$7)="CASH", I178/1200,I178/I179-1))</f>
        <v>-1.2814422853860696E-3</v>
      </c>
      <c r="AM179" s="22" cm="1">
        <f t="array" ref="AM179">IF(INDEX(calc_types,1,AM$7)="INDEX",J179/J178-1,IF(INDEX(calc_types,1,AM$7)="CASH", J178/1200,J178/J179-1))</f>
        <v>-2.2952241984461885E-3</v>
      </c>
      <c r="AN179" s="22" cm="1">
        <f t="array" ref="AN179">IF(INDEX(calc_types,1,AN$7)="INDEX",K179/K178-1,IF(INDEX(calc_types,1,AN$7)="CASH", K178/1200,K178/K179-1))</f>
        <v>3.2090072248491808E-4</v>
      </c>
      <c r="AO179" s="22" cm="1">
        <f t="array" ref="AO179">IF(INDEX(calc_types,1,AO$7)="INDEX",L179/L178-1,IF(INDEX(calc_types,1,AO$7)="CASH", L178/1200,L178/L179-1))</f>
        <v>-9.6167830673388188E-4</v>
      </c>
      <c r="AP179" s="22" cm="1">
        <f t="array" ref="AP179">IF(INDEX(calc_types,1,AP$7)="INDEX",M179/M178-1,IF(INDEX(calc_types,1,AP$7)="CASH", M178/1200,M178/M179-1))</f>
        <v>-2.947944040500694E-3</v>
      </c>
      <c r="AQ179" s="22" cm="1">
        <f t="array" ref="AQ179">IF(INDEX(calc_types,1,AQ$7)="INDEX",N179/N178-1,IF(INDEX(calc_types,1,AQ$7)="CASH", N178/1200,N178/N179-1))</f>
        <v>1.0857470411707038E-3</v>
      </c>
      <c r="AR179" s="22" cm="1">
        <f t="array" ref="AR179">IF(INDEX(calc_types,1,AR$7)="INDEX",O179/O178-1,IF(INDEX(calc_types,1,AR$7)="CASH", O178/1200,O178/O179-1))</f>
        <v>7.063762032277765E-4</v>
      </c>
      <c r="AS179" s="22" cm="1">
        <f t="array" ref="AS179">IF(INDEX(calc_types,1,AS$7)="INDEX",P179/P178-1,IF(INDEX(calc_types,1,AS$7)="CASH", P178/1200,P178/P179-1))</f>
        <v>-3.8801800403531761E-4</v>
      </c>
      <c r="AT179" s="22" cm="1">
        <f t="array" ref="AT179">IF(INDEX(calc_types,1,AT$7)="INDEX",Q179/Q178-1,IF(INDEX(calc_types,1,AT$7)="CASH", Q178/1200,Q178/Q179-1))</f>
        <v>-1.2097874377731133E-3</v>
      </c>
      <c r="AU179" s="22" cm="1">
        <f t="array" ref="AU179">IF(INDEX(calc_types,1,AU$7)="INDEX",R179/R178-1,IF(INDEX(calc_types,1,AU$7)="CASH", R178/1200,R178/R179-1))</f>
        <v>-2.8646124110104365E-3</v>
      </c>
      <c r="AV179" s="22" cm="1">
        <f t="array" ref="AV179">IF(INDEX(calc_types,1,AV$7)="INDEX",S179/S178-1,IF(INDEX(calc_types,1,AV$7)="CASH", S178/1200,S178/S179-1))</f>
        <v>3.56223719958777E-2</v>
      </c>
      <c r="AW179" s="22" cm="1">
        <f t="array" ref="AW179">IF(INDEX(calc_types,1,AW$7)="INDEX",T179/T178-1,IF(INDEX(calc_types,1,AW$7)="CASH", T178/1200,T178/T179-1))</f>
        <v>2.7513518162473272E-2</v>
      </c>
      <c r="AX179" s="22" cm="1">
        <f t="array" ref="AX179">IF(INDEX(calc_types,1,AX$7)="INDEX",U179/U178-1,IF(INDEX(calc_types,1,AX$7)="CASH", U178/1200,U178/U179-1))</f>
        <v>1.3540956737919219E-2</v>
      </c>
      <c r="AY179" s="22" cm="1">
        <f t="array" ref="AY179">IF(INDEX(calc_types,1,AY$7)="INDEX",V179/V178-1,IF(INDEX(calc_types,1,AY$7)="CASH", V178/1200,V178/V179-1))</f>
        <v>1.6001629516937177E-2</v>
      </c>
      <c r="AZ179" s="22" cm="1">
        <f t="array" ref="AZ179">IF(INDEX(calc_types,1,AZ$7)="INDEX",W179/W178-1,IF(INDEX(calc_types,1,AZ$7)="CASH", W178/1200,W178/W179-1))</f>
        <v>1.4874000000000001E-3</v>
      </c>
      <c r="BA179" s="22" cm="1">
        <f t="array" ref="BA179">IF(INDEX(calc_types,1,BA$7)="INDEX",X179/X178-1,IF(INDEX(calc_types,1,BA$7)="CASH", X178/1200,X178/X179-1))</f>
        <v>-3.5583333333333333E-4</v>
      </c>
      <c r="BB179" s="22" cm="1">
        <f t="array" ref="BB179">IF(INDEX(calc_types,1,BB$7)="INDEX",Y179/Y178-1,IF(INDEX(calc_types,1,BB$7)="CASH", Y178/1200,Y178/Y179-1))</f>
        <v>6.7041666666666671E-4</v>
      </c>
      <c r="BC179" s="22" cm="1">
        <f t="array" ref="BC179">IF(INDEX(calc_types,1,BC$7)="INDEX",Z179/Z178-1,IF(INDEX(calc_types,1,BC$7)="CASH", Z178/1200,Z178/Z179-1))</f>
        <v>-1.3083333333333333E-4</v>
      </c>
      <c r="BD179" s="22" cm="1">
        <f t="array" ref="BD179">IF(INDEX(calc_types,1,BD$7)="INDEX",AA179/AA178-1,IF(INDEX(calc_types,1,BD$7)="CASH", AA178/1200,AA178/AA179-1))</f>
        <v>0</v>
      </c>
      <c r="BE179" s="22" cm="1">
        <f t="array" ref="BE179">IF(INDEX(calc_types,1,BE$7)="INDEX",AB179/AB178-1,IF(INDEX(calc_types,1,BE$7)="CASH", AB178/1200,AB178/AB179-1))</f>
        <v>-1.2009695901277984E-2</v>
      </c>
      <c r="BF179" s="22" cm="1">
        <f t="array" ref="BF179">IF(INDEX(calc_types,1,BF$7)="INDEX",AC179/AC178-1,IF(INDEX(calc_types,1,BF$7)="CASH", AC178/1200,AC178/AC179-1))</f>
        <v>-6.4657959394798237E-4</v>
      </c>
      <c r="BG179" s="22" cm="1">
        <f t="array" ref="BG179">IF(INDEX(calc_types,1,BG$7)="INDEX",AD179/AD178-1,IF(INDEX(calc_types,1,BG$7)="CASH", AD178/1200,AD178/AD179-1))</f>
        <v>-1.3334551100557035E-2</v>
      </c>
      <c r="BH179" s="23">
        <f t="shared" si="68"/>
        <v>-4.3697554201822721E-4</v>
      </c>
      <c r="BI179" s="23">
        <f t="shared" si="69"/>
        <v>-2.0719253000727952E-3</v>
      </c>
      <c r="BJ179" s="23">
        <f t="shared" si="70"/>
        <v>-4.6284972498114238E-3</v>
      </c>
      <c r="BK179" s="23">
        <f t="shared" si="71"/>
        <v>-1.7460310775937451E-3</v>
      </c>
      <c r="BL179" s="23">
        <f t="shared" si="72"/>
        <v>-3.142141021361755E-3</v>
      </c>
      <c r="BM179" s="23">
        <f t="shared" si="73"/>
        <v>-1.3700231457025828E-3</v>
      </c>
      <c r="BN179" s="23">
        <f t="shared" si="74"/>
        <v>-2.1460103630029704E-3</v>
      </c>
      <c r="BO179" s="23">
        <f t="shared" si="75"/>
        <v>-3.6176019925379093E-3</v>
      </c>
      <c r="BP179" s="23">
        <f t="shared" si="76"/>
        <v>-1.0466544319961155E-3</v>
      </c>
      <c r="BQ179" s="23">
        <f t="shared" si="77"/>
        <v>-2.6493799193914409E-3</v>
      </c>
      <c r="BR179" s="23">
        <f t="shared" si="78"/>
        <v>-5.1101306884661661E-3</v>
      </c>
      <c r="BS179" s="23">
        <f t="shared" si="79"/>
        <v>-1.6973187807359773E-3</v>
      </c>
      <c r="BT179" s="23">
        <f t="shared" si="80"/>
        <v>-2.584694976157197E-3</v>
      </c>
      <c r="BU179" s="23">
        <f t="shared" si="81"/>
        <v>-4.4993858075610313E-4</v>
      </c>
      <c r="BV179" s="23">
        <f t="shared" si="82"/>
        <v>-1.3488460559039285E-3</v>
      </c>
      <c r="BW179" s="23">
        <f t="shared" si="83"/>
        <v>-3.2040050668653568E-3</v>
      </c>
      <c r="BX179" s="23">
        <f t="shared" si="84"/>
        <v>2.6440438823829814E-2</v>
      </c>
      <c r="BY179" s="23">
        <f t="shared" si="85"/>
        <v>2.4298826562676373E-2</v>
      </c>
      <c r="BZ179" s="23">
        <f t="shared" si="86"/>
        <v>1.060403151562222E-2</v>
      </c>
      <c r="CA179" s="23">
        <f t="shared" si="87"/>
        <v>9.5840678055707298E-3</v>
      </c>
      <c r="CB179" s="23">
        <f t="shared" si="88"/>
        <v>-7.6728715277776761E-5</v>
      </c>
      <c r="CC179" s="23">
        <f t="shared" si="89"/>
        <v>-1.1203986111111106E-3</v>
      </c>
      <c r="CD179" s="23">
        <f t="shared" si="90"/>
        <v>-8.7102847222222219E-4</v>
      </c>
      <c r="CE179" s="23">
        <f t="shared" si="91"/>
        <v>-8.1287500000000031E-5</v>
      </c>
      <c r="CF179" s="23">
        <f t="shared" si="92"/>
        <v>0</v>
      </c>
      <c r="CG179" s="23">
        <f t="shared" si="93"/>
        <v>-1.2258695770824373E-2</v>
      </c>
      <c r="CH179" s="23">
        <f t="shared" si="94"/>
        <v>1.7104631066926224E-4</v>
      </c>
      <c r="CI179" s="23">
        <f t="shared" si="95"/>
        <v>-1.2615336083083378E-2</v>
      </c>
    </row>
    <row r="180" spans="1:87" x14ac:dyDescent="0.2">
      <c r="A180" s="20">
        <v>171</v>
      </c>
      <c r="B180" s="21">
        <v>43830</v>
      </c>
      <c r="C180" s="20">
        <v>216.459</v>
      </c>
      <c r="D180" s="20">
        <v>1227.7719999999999</v>
      </c>
      <c r="E180" s="20">
        <v>2108.3330000000001</v>
      </c>
      <c r="F180" s="20">
        <v>1814.39</v>
      </c>
      <c r="G180" s="20">
        <v>2376.2280000000001</v>
      </c>
      <c r="H180" s="20">
        <v>140.244</v>
      </c>
      <c r="I180" s="20">
        <v>361.26600000000002</v>
      </c>
      <c r="J180" s="20">
        <v>504.00400000000002</v>
      </c>
      <c r="K180" s="20">
        <v>109.221</v>
      </c>
      <c r="L180" s="20">
        <v>673.56100000000004</v>
      </c>
      <c r="M180" s="20">
        <v>870.28599999999994</v>
      </c>
      <c r="N180" s="20">
        <v>297.91899999999998</v>
      </c>
      <c r="O180" s="20">
        <v>346.89800000000002</v>
      </c>
      <c r="P180" s="20">
        <v>103.021</v>
      </c>
      <c r="Q180" s="20">
        <v>193.827</v>
      </c>
      <c r="R180" s="20">
        <v>258.37799999999999</v>
      </c>
      <c r="S180" s="20">
        <v>5805.15</v>
      </c>
      <c r="T180" s="20">
        <v>3745.15</v>
      </c>
      <c r="U180" s="20">
        <v>7542.44</v>
      </c>
      <c r="V180" s="20">
        <v>23656.62</v>
      </c>
      <c r="W180" s="20">
        <v>1.7625</v>
      </c>
      <c r="X180" s="20">
        <v>-0.33310000000000001</v>
      </c>
      <c r="Y180" s="20">
        <v>0.87639999999999996</v>
      </c>
      <c r="Z180" s="20">
        <v>-6.7299999999999999E-2</v>
      </c>
      <c r="AA180" s="20">
        <v>1</v>
      </c>
      <c r="AB180" s="20">
        <v>0.89190000000000003</v>
      </c>
      <c r="AC180" s="20">
        <v>0.75429999999999997</v>
      </c>
      <c r="AD180" s="20">
        <v>108.61</v>
      </c>
      <c r="AE180" s="21">
        <f t="shared" si="67"/>
        <v>43830</v>
      </c>
      <c r="AF180" s="22" cm="1">
        <f t="array" ref="AF180">IF(INDEX(calc_types,1,AF$7)="INDEX",C180/C179-1,IF(INDEX(calc_types,1,AF$7)="CASH", C179/1200,C179/C180-1))</f>
        <v>1.5778417346079543E-3</v>
      </c>
      <c r="AG180" s="22" cm="1">
        <f t="array" ref="AG180">IF(INDEX(calc_types,1,AG$7)="INDEX",D180/D179-1,IF(INDEX(calc_types,1,AG$7)="CASH", D179/1200,D179/D180-1))</f>
        <v>2.1205151268308686E-3</v>
      </c>
      <c r="AH180" s="22" cm="1">
        <f t="array" ref="AH180">IF(INDEX(calc_types,1,AH$7)="INDEX",E180/E179-1,IF(INDEX(calc_types,1,AH$7)="CASH", E179/1200,E179/E180-1))</f>
        <v>2.7137801676757611E-4</v>
      </c>
      <c r="AI180" s="22" cm="1">
        <f t="array" ref="AI180">IF(INDEX(calc_types,1,AI$7)="INDEX",F180/F179-1,IF(INDEX(calc_types,1,AI$7)="CASH", F179/1200,F179/F180-1))</f>
        <v>3.4688001557421355E-3</v>
      </c>
      <c r="AJ180" s="22" cm="1">
        <f t="array" ref="AJ180">IF(INDEX(calc_types,1,AJ$7)="INDEX",G180/G179-1,IF(INDEX(calc_types,1,AJ$7)="CASH", G179/1200,G179/G180-1))</f>
        <v>4.7688111799404354E-3</v>
      </c>
      <c r="AK180" s="22" cm="1">
        <f t="array" ref="AK180">IF(INDEX(calc_types,1,AK$7)="INDEX",H180/H179-1,IF(INDEX(calc_types,1,AK$7)="CASH", H179/1200,H179/H180-1))</f>
        <v>-2.7800945232125951E-4</v>
      </c>
      <c r="AL180" s="22" cm="1">
        <f t="array" ref="AL180">IF(INDEX(calc_types,1,AL$7)="INDEX",I180/I179-1,IF(INDEX(calc_types,1,AL$7)="CASH", I179/1200,I179/I180-1))</f>
        <v>-1.0010286814072789E-3</v>
      </c>
      <c r="AM180" s="22" cm="1">
        <f t="array" ref="AM180">IF(INDEX(calc_types,1,AM$7)="INDEX",J180/J179-1,IF(INDEX(calc_types,1,AM$7)="CASH", J179/1200,J179/J180-1))</f>
        <v>-3.8974180593545071E-3</v>
      </c>
      <c r="AN180" s="22" cm="1">
        <f t="array" ref="AN180">IF(INDEX(calc_types,1,AN$7)="INDEX",K180/K179-1,IF(INDEX(calc_types,1,AN$7)="CASH", K179/1200,K179/K180-1))</f>
        <v>1.0815467952303148E-3</v>
      </c>
      <c r="AO180" s="22" cm="1">
        <f t="array" ref="AO180">IF(INDEX(calc_types,1,AO$7)="INDEX",L180/L179-1,IF(INDEX(calc_types,1,AO$7)="CASH", L179/1200,L179/L180-1))</f>
        <v>5.7488851322262668E-4</v>
      </c>
      <c r="AP180" s="22" cm="1">
        <f t="array" ref="AP180">IF(INDEX(calc_types,1,AP$7)="INDEX",M180/M179-1,IF(INDEX(calc_types,1,AP$7)="CASH", M179/1200,M179/M180-1))</f>
        <v>-2.2722374316151983E-3</v>
      </c>
      <c r="AQ180" s="22" cm="1">
        <f t="array" ref="AQ180">IF(INDEX(calc_types,1,AQ$7)="INDEX",N180/N179-1,IF(INDEX(calc_types,1,AQ$7)="CASH", N179/1200,N179/N180-1))</f>
        <v>3.4591703380353334E-3</v>
      </c>
      <c r="AR180" s="22" cm="1">
        <f t="array" ref="AR180">IF(INDEX(calc_types,1,AR$7)="INDEX",O180/O179-1,IF(INDEX(calc_types,1,AR$7)="CASH", O179/1200,O179/O180-1))</f>
        <v>3.5554244088999987E-3</v>
      </c>
      <c r="AS180" s="22" cm="1">
        <f t="array" ref="AS180">IF(INDEX(calc_types,1,AS$7)="INDEX",P180/P179-1,IF(INDEX(calc_types,1,AS$7)="CASH", P179/1200,P179/P180-1))</f>
        <v>-2.6201381880286423E-4</v>
      </c>
      <c r="AT180" s="22" cm="1">
        <f t="array" ref="AT180">IF(INDEX(calc_types,1,AT$7)="INDEX",Q180/Q179-1,IF(INDEX(calc_types,1,AT$7)="CASH", Q179/1200,Q179/Q180-1))</f>
        <v>-9.6384796973425502E-4</v>
      </c>
      <c r="AU180" s="22" cm="1">
        <f t="array" ref="AU180">IF(INDEX(calc_types,1,AU$7)="INDEX",R180/R179-1,IF(INDEX(calc_types,1,AU$7)="CASH", R179/1200,R179/R180-1))</f>
        <v>-2.3129467095532874E-3</v>
      </c>
      <c r="AV180" s="22" cm="1">
        <f t="array" ref="AV180">IF(INDEX(calc_types,1,AV$7)="INDEX",S180/S179-1,IF(INDEX(calc_types,1,AV$7)="CASH", S179/1200,S179/S180-1))</f>
        <v>2.9703655220489233E-2</v>
      </c>
      <c r="AW180" s="22" cm="1">
        <f t="array" ref="AW180">IF(INDEX(calc_types,1,AW$7)="INDEX",T180/T179-1,IF(INDEX(calc_types,1,AW$7)="CASH", T179/1200,T179/T180-1))</f>
        <v>1.1224274890781372E-2</v>
      </c>
      <c r="AX180" s="22" cm="1">
        <f t="array" ref="AX180">IF(INDEX(calc_types,1,AX$7)="INDEX",U180/U179-1,IF(INDEX(calc_types,1,AX$7)="CASH", U179/1200,U179/U180-1))</f>
        <v>2.6667011500667748E-2</v>
      </c>
      <c r="AY180" s="22" cm="1">
        <f t="array" ref="AY180">IF(INDEX(calc_types,1,AY$7)="INDEX",V180/V179-1,IF(INDEX(calc_types,1,AY$7)="CASH", V179/1200,V179/V180-1))</f>
        <v>1.5571022640681553E-2</v>
      </c>
      <c r="AZ180" s="22" cm="1">
        <f t="array" ref="AZ180">IF(INDEX(calc_types,1,AZ$7)="INDEX",W180/W179-1,IF(INDEX(calc_types,1,AZ$7)="CASH", W179/1200,W179/W180-1))</f>
        <v>1.414275E-3</v>
      </c>
      <c r="BA180" s="22" cm="1">
        <f t="array" ref="BA180">IF(INDEX(calc_types,1,BA$7)="INDEX",X180/X179-1,IF(INDEX(calc_types,1,BA$7)="CASH", X179/1200,X179/X180-1))</f>
        <v>-8.4466666666666674E-4</v>
      </c>
      <c r="BB180" s="22" cm="1">
        <f t="array" ref="BB180">IF(INDEX(calc_types,1,BB$7)="INDEX",Y180/Y179-1,IF(INDEX(calc_types,1,BB$7)="CASH", Y179/1200,Y179/Y180-1))</f>
        <v>3.8058333333333331E-4</v>
      </c>
      <c r="BC180" s="22" cm="1">
        <f t="array" ref="BC180">IF(INDEX(calc_types,1,BC$7)="INDEX",Z180/Z179-1,IF(INDEX(calc_types,1,BC$7)="CASH", Z179/1200,Z179/Z180-1))</f>
        <v>-9.2974999999999991E-4</v>
      </c>
      <c r="BD180" s="22" cm="1">
        <f t="array" ref="BD180">IF(INDEX(calc_types,1,BD$7)="INDEX",AA180/AA179-1,IF(INDEX(calc_types,1,BD$7)="CASH", AA179/1200,AA179/AA180-1))</f>
        <v>0</v>
      </c>
      <c r="BE180" s="22" cm="1">
        <f t="array" ref="BE180">IF(INDEX(calc_types,1,BE$7)="INDEX",AB180/AB179-1,IF(INDEX(calc_types,1,BE$7)="CASH", AB179/1200,AB179/AB180-1))</f>
        <v>1.7602870276936855E-2</v>
      </c>
      <c r="BF180" s="22" cm="1">
        <f t="array" ref="BF180">IF(INDEX(calc_types,1,BF$7)="INDEX",AC180/AC179-1,IF(INDEX(calc_types,1,BF$7)="CASH", AC179/1200,AC179/AC180-1))</f>
        <v>2.518891687657443E-2</v>
      </c>
      <c r="BG180" s="22" cm="1">
        <f t="array" ref="BG180">IF(INDEX(calc_types,1,BG$7)="INDEX",AD180/AD179-1,IF(INDEX(calc_types,1,BG$7)="CASH", AD179/1200,AD179/AD180-1))</f>
        <v>8.1023846791270504E-3</v>
      </c>
      <c r="BH180" s="23">
        <f t="shared" si="68"/>
        <v>4.30391489871099E-5</v>
      </c>
      <c r="BI180" s="23">
        <f t="shared" si="69"/>
        <v>3.6844204197953451E-4</v>
      </c>
      <c r="BJ180" s="23">
        <f t="shared" si="70"/>
        <v>-2.1364770598724307E-3</v>
      </c>
      <c r="BK180" s="23">
        <f t="shared" si="71"/>
        <v>8.1880364250952551E-4</v>
      </c>
      <c r="BL180" s="23">
        <f t="shared" si="72"/>
        <v>1.3889765143883293E-3</v>
      </c>
      <c r="BM180" s="23">
        <f t="shared" si="73"/>
        <v>-1.0211224812616507E-3</v>
      </c>
      <c r="BN180" s="23">
        <f t="shared" si="74"/>
        <v>-1.8655967590241796E-3</v>
      </c>
      <c r="BO180" s="23">
        <f t="shared" si="75"/>
        <v>-5.2197958534462279E-3</v>
      </c>
      <c r="BP180" s="23">
        <f t="shared" si="76"/>
        <v>-2.8600835925071872E-4</v>
      </c>
      <c r="BQ180" s="23">
        <f t="shared" si="77"/>
        <v>-1.1128130994349326E-3</v>
      </c>
      <c r="BR180" s="23">
        <f t="shared" si="78"/>
        <v>-4.4344240795806704E-3</v>
      </c>
      <c r="BS180" s="23">
        <f t="shared" si="79"/>
        <v>6.7610451612865226E-4</v>
      </c>
      <c r="BT180" s="23">
        <f t="shared" si="80"/>
        <v>2.643532295150252E-4</v>
      </c>
      <c r="BU180" s="23">
        <f t="shared" si="81"/>
        <v>-3.2393439552364975E-4</v>
      </c>
      <c r="BV180" s="23">
        <f t="shared" si="82"/>
        <v>-1.1029065878650703E-3</v>
      </c>
      <c r="BW180" s="23">
        <f t="shared" si="83"/>
        <v>-2.6523393654082077E-3</v>
      </c>
      <c r="BX180" s="23">
        <f t="shared" si="84"/>
        <v>2.0521722048441347E-2</v>
      </c>
      <c r="BY180" s="23">
        <f t="shared" si="85"/>
        <v>8.009583290984475E-3</v>
      </c>
      <c r="BZ180" s="23">
        <f t="shared" si="86"/>
        <v>2.3730086278370751E-2</v>
      </c>
      <c r="CA180" s="23">
        <f t="shared" si="87"/>
        <v>9.1534609293151062E-3</v>
      </c>
      <c r="CB180" s="23">
        <f t="shared" si="88"/>
        <v>-1.4985371527777682E-4</v>
      </c>
      <c r="CC180" s="23">
        <f t="shared" si="89"/>
        <v>-1.6092319444444441E-3</v>
      </c>
      <c r="CD180" s="23">
        <f t="shared" si="90"/>
        <v>-1.1608618055555556E-3</v>
      </c>
      <c r="CE180" s="23">
        <f t="shared" si="91"/>
        <v>-8.8020416666666657E-4</v>
      </c>
      <c r="CF180" s="23">
        <f t="shared" si="92"/>
        <v>0</v>
      </c>
      <c r="CG180" s="23">
        <f t="shared" si="93"/>
        <v>1.7353870407390466E-2</v>
      </c>
      <c r="CH180" s="23">
        <f t="shared" si="94"/>
        <v>2.6006542781191674E-2</v>
      </c>
      <c r="CI180" s="23">
        <f t="shared" si="95"/>
        <v>8.8215996966007071E-3</v>
      </c>
    </row>
    <row r="181" spans="1:87" x14ac:dyDescent="0.2">
      <c r="A181" s="20">
        <v>172</v>
      </c>
      <c r="B181" s="21">
        <v>43861</v>
      </c>
      <c r="C181" s="20">
        <v>216.81200000000001</v>
      </c>
      <c r="D181" s="20">
        <v>1234.414</v>
      </c>
      <c r="E181" s="20">
        <v>2137.6759999999999</v>
      </c>
      <c r="F181" s="20">
        <v>1824.752</v>
      </c>
      <c r="G181" s="20">
        <v>2406.8440000000001</v>
      </c>
      <c r="H181" s="20">
        <v>140.11600000000001</v>
      </c>
      <c r="I181" s="20">
        <v>361.41399999999999</v>
      </c>
      <c r="J181" s="20">
        <v>506.92599999999999</v>
      </c>
      <c r="K181" s="20">
        <v>109.253</v>
      </c>
      <c r="L181" s="20">
        <v>674.61599999999999</v>
      </c>
      <c r="M181" s="20">
        <v>876.36699999999996</v>
      </c>
      <c r="N181" s="20">
        <v>299.03300000000002</v>
      </c>
      <c r="O181" s="20">
        <v>350.29500000000002</v>
      </c>
      <c r="P181" s="20">
        <v>103.014</v>
      </c>
      <c r="Q181" s="20">
        <v>193.90100000000001</v>
      </c>
      <c r="R181" s="20">
        <v>258.77999999999997</v>
      </c>
      <c r="S181" s="20">
        <v>5800.72</v>
      </c>
      <c r="T181" s="20">
        <v>3640.91</v>
      </c>
      <c r="U181" s="20">
        <v>7286.01</v>
      </c>
      <c r="V181" s="20">
        <v>23205.18</v>
      </c>
      <c r="W181" s="20">
        <v>1.66188</v>
      </c>
      <c r="X181" s="20">
        <v>-0.45129999999999998</v>
      </c>
      <c r="Y181" s="20">
        <v>0.80640000000000001</v>
      </c>
      <c r="Z181" s="20">
        <v>-0.15079999999999999</v>
      </c>
      <c r="AA181" s="20">
        <v>1</v>
      </c>
      <c r="AB181" s="20">
        <v>0.90149999999999997</v>
      </c>
      <c r="AC181" s="20">
        <v>0.75719999999999998</v>
      </c>
      <c r="AD181" s="20">
        <v>108.35</v>
      </c>
      <c r="AE181" s="21">
        <f t="shared" si="67"/>
        <v>43861</v>
      </c>
      <c r="AF181" s="22" cm="1">
        <f t="array" ref="AF181">IF(INDEX(calc_types,1,AF$7)="INDEX",C181/C180-1,IF(INDEX(calc_types,1,AF$7)="CASH", C180/1200,C180/C181-1))</f>
        <v>1.6307938223867335E-3</v>
      </c>
      <c r="AG181" s="22" cm="1">
        <f t="array" ref="AG181">IF(INDEX(calc_types,1,AG$7)="INDEX",D181/D180-1,IF(INDEX(calc_types,1,AG$7)="CASH", D180/1200,D180/D181-1))</f>
        <v>5.4097992135349049E-3</v>
      </c>
      <c r="AH181" s="22" cm="1">
        <f t="array" ref="AH181">IF(INDEX(calc_types,1,AH$7)="INDEX",E181/E180-1,IF(INDEX(calc_types,1,AH$7)="CASH", E180/1200,E180/E181-1))</f>
        <v>1.3917630658913938E-2</v>
      </c>
      <c r="AI181" s="22" cm="1">
        <f t="array" ref="AI181">IF(INDEX(calc_types,1,AI$7)="INDEX",F181/F180-1,IF(INDEX(calc_types,1,AI$7)="CASH", F180/1200,F180/F181-1))</f>
        <v>5.7110103120057154E-3</v>
      </c>
      <c r="AJ181" s="22" cm="1">
        <f t="array" ref="AJ181">IF(INDEX(calc_types,1,AJ$7)="INDEX",G181/G180-1,IF(INDEX(calc_types,1,AJ$7)="CASH", G180/1200,G180/G181-1))</f>
        <v>1.2884285514689564E-2</v>
      </c>
      <c r="AK181" s="22" cm="1">
        <f t="array" ref="AK181">IF(INDEX(calc_types,1,AK$7)="INDEX",H181/H180-1,IF(INDEX(calc_types,1,AK$7)="CASH", H180/1200,H180/H181-1))</f>
        <v>-9.1269501725554925E-4</v>
      </c>
      <c r="AL181" s="22" cm="1">
        <f t="array" ref="AL181">IF(INDEX(calc_types,1,AL$7)="INDEX",I181/I180-1,IF(INDEX(calc_types,1,AL$7)="CASH", I180/1200,I180/I181-1))</f>
        <v>4.096704367417825E-4</v>
      </c>
      <c r="AM181" s="22" cm="1">
        <f t="array" ref="AM181">IF(INDEX(calc_types,1,AM$7)="INDEX",J181/J180-1,IF(INDEX(calc_types,1,AM$7)="CASH", J180/1200,J180/J181-1))</f>
        <v>5.7975730351345067E-3</v>
      </c>
      <c r="AN181" s="22" cm="1">
        <f t="array" ref="AN181">IF(INDEX(calc_types,1,AN$7)="INDEX",K181/K180-1,IF(INDEX(calc_types,1,AN$7)="CASH", K180/1200,K180/K181-1))</f>
        <v>2.9298394997301358E-4</v>
      </c>
      <c r="AO181" s="22" cm="1">
        <f t="array" ref="AO181">IF(INDEX(calc_types,1,AO$7)="INDEX",L181/L180-1,IF(INDEX(calc_types,1,AO$7)="CASH", L180/1200,L180/L181-1))</f>
        <v>1.5663020869676192E-3</v>
      </c>
      <c r="AP181" s="22" cm="1">
        <f t="array" ref="AP181">IF(INDEX(calc_types,1,AP$7)="INDEX",M181/M180-1,IF(INDEX(calc_types,1,AP$7)="CASH", M180/1200,M180/M181-1))</f>
        <v>6.9873581788055805E-3</v>
      </c>
      <c r="AQ181" s="22" cm="1">
        <f t="array" ref="AQ181">IF(INDEX(calc_types,1,AQ$7)="INDEX",N181/N180-1,IF(INDEX(calc_types,1,AQ$7)="CASH", N180/1200,N180/N181-1))</f>
        <v>3.7392714126995852E-3</v>
      </c>
      <c r="AR181" s="22" cm="1">
        <f t="array" ref="AR181">IF(INDEX(calc_types,1,AR$7)="INDEX",O181/O180-1,IF(INDEX(calc_types,1,AR$7)="CASH", O180/1200,O180/O181-1))</f>
        <v>9.7925038483934745E-3</v>
      </c>
      <c r="AS181" s="22" cm="1">
        <f t="array" ref="AS181">IF(INDEX(calc_types,1,AS$7)="INDEX",P181/P180-1,IF(INDEX(calc_types,1,AS$7)="CASH", P180/1200,P180/P181-1))</f>
        <v>-6.7947311713223435E-5</v>
      </c>
      <c r="AT181" s="22" cm="1">
        <f t="array" ref="AT181">IF(INDEX(calc_types,1,AT$7)="INDEX",Q181/Q180-1,IF(INDEX(calc_types,1,AT$7)="CASH", Q180/1200,Q180/Q181-1))</f>
        <v>3.8178375561725986E-4</v>
      </c>
      <c r="AU181" s="22" cm="1">
        <f t="array" ref="AU181">IF(INDEX(calc_types,1,AU$7)="INDEX",R181/R180-1,IF(INDEX(calc_types,1,AU$7)="CASH", R180/1200,R180/R181-1))</f>
        <v>1.5558600190417327E-3</v>
      </c>
      <c r="AV181" s="22" cm="1">
        <f t="array" ref="AV181">IF(INDEX(calc_types,1,AV$7)="INDEX",S181/S180-1,IF(INDEX(calc_types,1,AV$7)="CASH", S180/1200,S180/S181-1))</f>
        <v>-7.6311550950436402E-4</v>
      </c>
      <c r="AW181" s="22" cm="1">
        <f t="array" ref="AW181">IF(INDEX(calc_types,1,AW$7)="INDEX",T181/T180-1,IF(INDEX(calc_types,1,AW$7)="CASH", T180/1200,T180/T181-1))</f>
        <v>-2.7833331108233383E-2</v>
      </c>
      <c r="AX181" s="22" cm="1">
        <f t="array" ref="AX181">IF(INDEX(calc_types,1,AX$7)="INDEX",U181/U180-1,IF(INDEX(calc_types,1,AX$7)="CASH", U180/1200,U180/U181-1))</f>
        <v>-3.3998281723155777E-2</v>
      </c>
      <c r="AY181" s="22" cm="1">
        <f t="array" ref="AY181">IF(INDEX(calc_types,1,AY$7)="INDEX",V181/V180-1,IF(INDEX(calc_types,1,AY$7)="CASH", V180/1200,V180/V181-1))</f>
        <v>-1.9083030458281858E-2</v>
      </c>
      <c r="AZ181" s="22" cm="1">
        <f t="array" ref="AZ181">IF(INDEX(calc_types,1,AZ$7)="INDEX",W181/W180-1,IF(INDEX(calc_types,1,AZ$7)="CASH", W180/1200,W180/W181-1))</f>
        <v>1.46875E-3</v>
      </c>
      <c r="BA181" s="22" cm="1">
        <f t="array" ref="BA181">IF(INDEX(calc_types,1,BA$7)="INDEX",X181/X180-1,IF(INDEX(calc_types,1,BA$7)="CASH", X180/1200,X180/X181-1))</f>
        <v>-2.7758333333333335E-4</v>
      </c>
      <c r="BB181" s="22" cm="1">
        <f t="array" ref="BB181">IF(INDEX(calc_types,1,BB$7)="INDEX",Y181/Y180-1,IF(INDEX(calc_types,1,BB$7)="CASH", Y180/1200,Y180/Y181-1))</f>
        <v>7.3033333333333327E-4</v>
      </c>
      <c r="BC181" s="22" cm="1">
        <f t="array" ref="BC181">IF(INDEX(calc_types,1,BC$7)="INDEX",Z181/Z180-1,IF(INDEX(calc_types,1,BC$7)="CASH", Z180/1200,Z180/Z181-1))</f>
        <v>-5.6083333333333332E-5</v>
      </c>
      <c r="BD181" s="22" cm="1">
        <f t="array" ref="BD181">IF(INDEX(calc_types,1,BD$7)="INDEX",AA181/AA180-1,IF(INDEX(calc_types,1,BD$7)="CASH", AA180/1200,AA180/AA181-1))</f>
        <v>0</v>
      </c>
      <c r="BE181" s="22" cm="1">
        <f t="array" ref="BE181">IF(INDEX(calc_types,1,BE$7)="INDEX",AB181/AB180-1,IF(INDEX(calc_types,1,BE$7)="CASH", AB180/1200,AB180/AB181-1))</f>
        <v>-1.0648918469217894E-2</v>
      </c>
      <c r="BF181" s="22" cm="1">
        <f t="array" ref="BF181">IF(INDEX(calc_types,1,BF$7)="INDEX",AC181/AC180-1,IF(INDEX(calc_types,1,BF$7)="CASH", AC180/1200,AC180/AC181-1))</f>
        <v>-3.8298996302166266E-3</v>
      </c>
      <c r="BG181" s="22" cm="1">
        <f t="array" ref="BG181">IF(INDEX(calc_types,1,BG$7)="INDEX",AD181/AD180-1,IF(INDEX(calc_types,1,BG$7)="CASH", AD180/1200,AD180/AD181-1))</f>
        <v>2.3996308260267885E-3</v>
      </c>
      <c r="BH181" s="23">
        <f t="shared" si="68"/>
        <v>9.5991236765889144E-5</v>
      </c>
      <c r="BI181" s="23">
        <f t="shared" si="69"/>
        <v>3.6577261286835708E-3</v>
      </c>
      <c r="BJ181" s="23">
        <f t="shared" si="70"/>
        <v>1.150977558227393E-2</v>
      </c>
      <c r="BK181" s="23">
        <f t="shared" si="71"/>
        <v>3.0610137987731054E-3</v>
      </c>
      <c r="BL181" s="23">
        <f t="shared" si="72"/>
        <v>9.5044508491374576E-3</v>
      </c>
      <c r="BM181" s="23">
        <f t="shared" si="73"/>
        <v>-1.6558080461959405E-3</v>
      </c>
      <c r="BN181" s="23">
        <f t="shared" si="74"/>
        <v>-4.5489764087511817E-4</v>
      </c>
      <c r="BO181" s="23">
        <f t="shared" si="75"/>
        <v>4.4751952410427859E-3</v>
      </c>
      <c r="BP181" s="23">
        <f t="shared" si="76"/>
        <v>-1.07457120450802E-3</v>
      </c>
      <c r="BQ181" s="23">
        <f t="shared" si="77"/>
        <v>-1.2139952568994005E-4</v>
      </c>
      <c r="BR181" s="23">
        <f t="shared" si="78"/>
        <v>4.8251715308401085E-3</v>
      </c>
      <c r="BS181" s="23">
        <f t="shared" si="79"/>
        <v>9.5620559079290408E-4</v>
      </c>
      <c r="BT181" s="23">
        <f t="shared" si="80"/>
        <v>6.5014326690085011E-3</v>
      </c>
      <c r="BU181" s="23">
        <f t="shared" si="81"/>
        <v>-1.2986788843400896E-4</v>
      </c>
      <c r="BV181" s="23">
        <f t="shared" si="82"/>
        <v>2.4272513748644457E-4</v>
      </c>
      <c r="BW181" s="23">
        <f t="shared" si="83"/>
        <v>1.2164673631868124E-3</v>
      </c>
      <c r="BX181" s="23">
        <f t="shared" si="84"/>
        <v>-9.9450486815522501E-3</v>
      </c>
      <c r="BY181" s="23">
        <f t="shared" si="85"/>
        <v>-3.1048022708030282E-2</v>
      </c>
      <c r="BZ181" s="23">
        <f t="shared" si="86"/>
        <v>-3.6935206945452777E-2</v>
      </c>
      <c r="CA181" s="23">
        <f t="shared" si="87"/>
        <v>-2.5500592169648305E-2</v>
      </c>
      <c r="CB181" s="23">
        <f t="shared" si="88"/>
        <v>-9.5378715277776808E-5</v>
      </c>
      <c r="CC181" s="23">
        <f t="shared" si="89"/>
        <v>-1.0421486111111106E-3</v>
      </c>
      <c r="CD181" s="23">
        <f t="shared" si="90"/>
        <v>-8.1111180555555563E-4</v>
      </c>
      <c r="CE181" s="23">
        <f t="shared" si="91"/>
        <v>-6.5375000000000302E-6</v>
      </c>
      <c r="CF181" s="23">
        <f t="shared" si="92"/>
        <v>0</v>
      </c>
      <c r="CG181" s="23">
        <f t="shared" si="93"/>
        <v>-1.0897918338764283E-2</v>
      </c>
      <c r="CH181" s="23">
        <f t="shared" si="94"/>
        <v>-3.012273725599382E-3</v>
      </c>
      <c r="CI181" s="23">
        <f t="shared" si="95"/>
        <v>3.1188458435004456E-3</v>
      </c>
    </row>
    <row r="182" spans="1:87" x14ac:dyDescent="0.2">
      <c r="A182" s="20">
        <v>173</v>
      </c>
      <c r="B182" s="21">
        <v>43890</v>
      </c>
      <c r="C182" s="20">
        <v>217.39500000000001</v>
      </c>
      <c r="D182" s="20">
        <v>1245.163</v>
      </c>
      <c r="E182" s="20">
        <v>2172.6559999999999</v>
      </c>
      <c r="F182" s="20">
        <v>1835.27</v>
      </c>
      <c r="G182" s="20">
        <v>2428.6239999999998</v>
      </c>
      <c r="H182" s="20">
        <v>140.09800000000001</v>
      </c>
      <c r="I182" s="20">
        <v>361.88799999999998</v>
      </c>
      <c r="J182" s="20">
        <v>508.654</v>
      </c>
      <c r="K182" s="20">
        <v>109.36499999999999</v>
      </c>
      <c r="L182" s="20">
        <v>676.44200000000001</v>
      </c>
      <c r="M182" s="20">
        <v>880.01599999999996</v>
      </c>
      <c r="N182" s="20">
        <v>299.10000000000002</v>
      </c>
      <c r="O182" s="20">
        <v>349.99</v>
      </c>
      <c r="P182" s="20">
        <v>103.027</v>
      </c>
      <c r="Q182" s="20">
        <v>194.19800000000001</v>
      </c>
      <c r="R182" s="20">
        <v>259.69799999999998</v>
      </c>
      <c r="S182" s="20">
        <v>5320.09</v>
      </c>
      <c r="T182" s="20">
        <v>3329.49</v>
      </c>
      <c r="U182" s="20">
        <v>6580.61</v>
      </c>
      <c r="V182" s="20">
        <v>21142.959999999999</v>
      </c>
      <c r="W182" s="20">
        <v>1.51525</v>
      </c>
      <c r="X182" s="20">
        <v>-0.76559999999999995</v>
      </c>
      <c r="Y182" s="20">
        <v>0.4607</v>
      </c>
      <c r="Z182" s="20">
        <v>-0.51280000000000003</v>
      </c>
      <c r="AA182" s="20">
        <v>1</v>
      </c>
      <c r="AB182" s="20">
        <v>0.90690000000000004</v>
      </c>
      <c r="AC182" s="20">
        <v>0.78010000000000002</v>
      </c>
      <c r="AD182" s="20">
        <v>107.89</v>
      </c>
      <c r="AE182" s="21">
        <f t="shared" si="67"/>
        <v>43890</v>
      </c>
      <c r="AF182" s="22" cm="1">
        <f t="array" ref="AF182">IF(INDEX(calc_types,1,AF$7)="INDEX",C182/C181-1,IF(INDEX(calc_types,1,AF$7)="CASH", C181/1200,C181/C182-1))</f>
        <v>2.6889655554120928E-3</v>
      </c>
      <c r="AG182" s="22" cm="1">
        <f t="array" ref="AG182">IF(INDEX(calc_types,1,AG$7)="INDEX",D182/D181-1,IF(INDEX(calc_types,1,AG$7)="CASH", D181/1200,D181/D182-1))</f>
        <v>8.7077755112952016E-3</v>
      </c>
      <c r="AH182" s="22" cm="1">
        <f t="array" ref="AH182">IF(INDEX(calc_types,1,AH$7)="INDEX",E182/E181-1,IF(INDEX(calc_types,1,AH$7)="CASH", E181/1200,E181/E182-1))</f>
        <v>1.6363564918163487E-2</v>
      </c>
      <c r="AI182" s="22" cm="1">
        <f t="array" ref="AI182">IF(INDEX(calc_types,1,AI$7)="INDEX",F182/F181-1,IF(INDEX(calc_types,1,AI$7)="CASH", F181/1200,F181/F182-1))</f>
        <v>5.7640709532034151E-3</v>
      </c>
      <c r="AJ182" s="22" cm="1">
        <f t="array" ref="AJ182">IF(INDEX(calc_types,1,AJ$7)="INDEX",G182/G181-1,IF(INDEX(calc_types,1,AJ$7)="CASH", G181/1200,G181/G182-1))</f>
        <v>9.0491947130764139E-3</v>
      </c>
      <c r="AK182" s="22" cm="1">
        <f t="array" ref="AK182">IF(INDEX(calc_types,1,AK$7)="INDEX",H182/H181-1,IF(INDEX(calc_types,1,AK$7)="CASH", H181/1200,H181/H182-1))</f>
        <v>-1.2846498615437518E-4</v>
      </c>
      <c r="AL182" s="22" cm="1">
        <f t="array" ref="AL182">IF(INDEX(calc_types,1,AL$7)="INDEX",I182/I181-1,IF(INDEX(calc_types,1,AL$7)="CASH", I181/1200,I181/I182-1))</f>
        <v>1.3115153259142254E-3</v>
      </c>
      <c r="AM182" s="22" cm="1">
        <f t="array" ref="AM182">IF(INDEX(calc_types,1,AM$7)="INDEX",J182/J181-1,IF(INDEX(calc_types,1,AM$7)="CASH", J181/1200,J181/J182-1))</f>
        <v>3.4087815578605074E-3</v>
      </c>
      <c r="AN182" s="22" cm="1">
        <f t="array" ref="AN182">IF(INDEX(calc_types,1,AN$7)="INDEX",K182/K181-1,IF(INDEX(calc_types,1,AN$7)="CASH", K181/1200,K181/K182-1))</f>
        <v>1.025143474320922E-3</v>
      </c>
      <c r="AO182" s="22" cm="1">
        <f t="array" ref="AO182">IF(INDEX(calc_types,1,AO$7)="INDEX",L182/L181-1,IF(INDEX(calc_types,1,AO$7)="CASH", L181/1200,L181/L182-1))</f>
        <v>2.7067250109691354E-3</v>
      </c>
      <c r="AP182" s="22" cm="1">
        <f t="array" ref="AP182">IF(INDEX(calc_types,1,AP$7)="INDEX",M182/M181-1,IF(INDEX(calc_types,1,AP$7)="CASH", M181/1200,M181/M182-1))</f>
        <v>4.1637806991818849E-3</v>
      </c>
      <c r="AQ182" s="22" cm="1">
        <f t="array" ref="AQ182">IF(INDEX(calc_types,1,AQ$7)="INDEX",N182/N181-1,IF(INDEX(calc_types,1,AQ$7)="CASH", N181/1200,N181/N182-1))</f>
        <v>2.2405553902071773E-4</v>
      </c>
      <c r="AR182" s="22" cm="1">
        <f t="array" ref="AR182">IF(INDEX(calc_types,1,AR$7)="INDEX",O182/O181-1,IF(INDEX(calc_types,1,AR$7)="CASH", O181/1200,O181/O182-1))</f>
        <v>-8.7069470018130701E-4</v>
      </c>
      <c r="AS182" s="22" cm="1">
        <f t="array" ref="AS182">IF(INDEX(calc_types,1,AS$7)="INDEX",P182/P181-1,IF(INDEX(calc_types,1,AS$7)="CASH", P181/1200,P181/P182-1))</f>
        <v>1.2619643931888191E-4</v>
      </c>
      <c r="AT182" s="22" cm="1">
        <f t="array" ref="AT182">IF(INDEX(calc_types,1,AT$7)="INDEX",Q182/Q181-1,IF(INDEX(calc_types,1,AT$7)="CASH", Q181/1200,Q181/Q182-1))</f>
        <v>1.5317094806113207E-3</v>
      </c>
      <c r="AU182" s="22" cm="1">
        <f t="array" ref="AU182">IF(INDEX(calc_types,1,AU$7)="INDEX",R182/R181-1,IF(INDEX(calc_types,1,AU$7)="CASH", R181/1200,R181/R182-1))</f>
        <v>3.5474147924878796E-3</v>
      </c>
      <c r="AV182" s="22" cm="1">
        <f t="array" ref="AV182">IF(INDEX(calc_types,1,AV$7)="INDEX",S182/S181-1,IF(INDEX(calc_types,1,AV$7)="CASH", S181/1200,S181/S182-1))</f>
        <v>-8.2856955688259348E-2</v>
      </c>
      <c r="AW182" s="22" cm="1">
        <f t="array" ref="AW182">IF(INDEX(calc_types,1,AW$7)="INDEX",T182/T181-1,IF(INDEX(calc_types,1,AW$7)="CASH", T181/1200,T181/T182-1))</f>
        <v>-8.5533561664528968E-2</v>
      </c>
      <c r="AX182" s="22" cm="1">
        <f t="array" ref="AX182">IF(INDEX(calc_types,1,AX$7)="INDEX",U182/U181-1,IF(INDEX(calc_types,1,AX$7)="CASH", U181/1200,U181/U182-1))</f>
        <v>-9.6815678265607774E-2</v>
      </c>
      <c r="AY182" s="22" cm="1">
        <f t="array" ref="AY182">IF(INDEX(calc_types,1,AY$7)="INDEX",V182/V181-1,IF(INDEX(calc_types,1,AY$7)="CASH", V181/1200,V181/V182-1))</f>
        <v>-8.8868950811844649E-2</v>
      </c>
      <c r="AZ182" s="22" cm="1">
        <f t="array" ref="AZ182">IF(INDEX(calc_types,1,AZ$7)="INDEX",W182/W181-1,IF(INDEX(calc_types,1,AZ$7)="CASH", W181/1200,W181/W182-1))</f>
        <v>1.3849000000000001E-3</v>
      </c>
      <c r="BA182" s="22" cm="1">
        <f t="array" ref="BA182">IF(INDEX(calc_types,1,BA$7)="INDEX",X182/X181-1,IF(INDEX(calc_types,1,BA$7)="CASH", X181/1200,X181/X182-1))</f>
        <v>-3.760833333333333E-4</v>
      </c>
      <c r="BB182" s="22" cm="1">
        <f t="array" ref="BB182">IF(INDEX(calc_types,1,BB$7)="INDEX",Y182/Y181-1,IF(INDEX(calc_types,1,BB$7)="CASH", Y181/1200,Y181/Y182-1))</f>
        <v>6.7199999999999996E-4</v>
      </c>
      <c r="BC182" s="22" cm="1">
        <f t="array" ref="BC182">IF(INDEX(calc_types,1,BC$7)="INDEX",Z182/Z181-1,IF(INDEX(calc_types,1,BC$7)="CASH", Z181/1200,Z181/Z182-1))</f>
        <v>-1.2566666666666667E-4</v>
      </c>
      <c r="BD182" s="22" cm="1">
        <f t="array" ref="BD182">IF(INDEX(calc_types,1,BD$7)="INDEX",AA182/AA181-1,IF(INDEX(calc_types,1,BD$7)="CASH", AA181/1200,AA181/AA182-1))</f>
        <v>0</v>
      </c>
      <c r="BE182" s="22" cm="1">
        <f t="array" ref="BE182">IF(INDEX(calc_types,1,BE$7)="INDEX",AB182/AB181-1,IF(INDEX(calc_types,1,BE$7)="CASH", AB181/1200,AB181/AB182-1))</f>
        <v>-5.9543499834602276E-3</v>
      </c>
      <c r="BF182" s="22" cm="1">
        <f t="array" ref="BF182">IF(INDEX(calc_types,1,BF$7)="INDEX",AC182/AC181-1,IF(INDEX(calc_types,1,BF$7)="CASH", AC181/1200,AC181/AC182-1))</f>
        <v>-2.9355210870401272E-2</v>
      </c>
      <c r="BG182" s="22" cm="1">
        <f t="array" ref="BG182">IF(INDEX(calc_types,1,BG$7)="INDEX",AD182/AD181-1,IF(INDEX(calc_types,1,BG$7)="CASH", AD181/1200,AD181/AD182-1))</f>
        <v>4.2636018166650747E-3</v>
      </c>
      <c r="BH182" s="23">
        <f t="shared" si="68"/>
        <v>1.1541629697912484E-3</v>
      </c>
      <c r="BI182" s="23">
        <f t="shared" si="69"/>
        <v>6.9557024264438674E-3</v>
      </c>
      <c r="BJ182" s="23">
        <f t="shared" si="70"/>
        <v>1.395570984152348E-2</v>
      </c>
      <c r="BK182" s="23">
        <f t="shared" si="71"/>
        <v>3.1140744399708051E-3</v>
      </c>
      <c r="BL182" s="23">
        <f t="shared" si="72"/>
        <v>5.6693600475243074E-3</v>
      </c>
      <c r="BM182" s="23">
        <f t="shared" si="73"/>
        <v>-8.7157801509476639E-4</v>
      </c>
      <c r="BN182" s="23">
        <f t="shared" si="74"/>
        <v>4.4694724829732471E-4</v>
      </c>
      <c r="BO182" s="23">
        <f t="shared" si="75"/>
        <v>2.0864037637687866E-3</v>
      </c>
      <c r="BP182" s="23">
        <f t="shared" si="76"/>
        <v>-3.4241168016011154E-4</v>
      </c>
      <c r="BQ182" s="23">
        <f t="shared" si="77"/>
        <v>1.0190233983115762E-3</v>
      </c>
      <c r="BR182" s="23">
        <f t="shared" si="78"/>
        <v>2.0015940512164128E-3</v>
      </c>
      <c r="BS182" s="23">
        <f t="shared" si="79"/>
        <v>-2.5590102828859634E-3</v>
      </c>
      <c r="BT182" s="23">
        <f t="shared" si="80"/>
        <v>-4.1617658795662805E-3</v>
      </c>
      <c r="BU182" s="23">
        <f t="shared" si="81"/>
        <v>6.4275862598096403E-5</v>
      </c>
      <c r="BV182" s="23">
        <f t="shared" si="82"/>
        <v>1.3926508624805055E-3</v>
      </c>
      <c r="BW182" s="23">
        <f t="shared" si="83"/>
        <v>3.2080221366329593E-3</v>
      </c>
      <c r="BX182" s="23">
        <f t="shared" si="84"/>
        <v>-9.2038888860307227E-2</v>
      </c>
      <c r="BY182" s="23">
        <f t="shared" si="85"/>
        <v>-8.8748253264325866E-2</v>
      </c>
      <c r="BZ182" s="23">
        <f t="shared" si="86"/>
        <v>-9.9752603487904767E-2</v>
      </c>
      <c r="CA182" s="23">
        <f t="shared" si="87"/>
        <v>-9.5286512523211089E-2</v>
      </c>
      <c r="CB182" s="23">
        <f t="shared" si="88"/>
        <v>-1.792287152777767E-4</v>
      </c>
      <c r="CC182" s="23">
        <f t="shared" si="89"/>
        <v>-1.1406486111111107E-3</v>
      </c>
      <c r="CD182" s="23">
        <f t="shared" si="90"/>
        <v>-8.6944513888888894E-4</v>
      </c>
      <c r="CE182" s="23">
        <f t="shared" si="91"/>
        <v>-7.6120833333333365E-5</v>
      </c>
      <c r="CF182" s="23">
        <f t="shared" si="92"/>
        <v>0</v>
      </c>
      <c r="CG182" s="23">
        <f t="shared" si="93"/>
        <v>-6.2033498530066171E-3</v>
      </c>
      <c r="CH182" s="23">
        <f t="shared" si="94"/>
        <v>-2.8537584965784027E-2</v>
      </c>
      <c r="CI182" s="23">
        <f t="shared" si="95"/>
        <v>4.9828168341387313E-3</v>
      </c>
    </row>
    <row r="183" spans="1:87" x14ac:dyDescent="0.2">
      <c r="A183" s="20">
        <v>174</v>
      </c>
      <c r="B183" s="21">
        <v>43921</v>
      </c>
      <c r="C183" s="20">
        <v>218.70400000000001</v>
      </c>
      <c r="D183" s="20">
        <v>1262.2449999999999</v>
      </c>
      <c r="E183" s="20">
        <v>2221.3620000000001</v>
      </c>
      <c r="F183" s="20">
        <v>1783.9929999999999</v>
      </c>
      <c r="G183" s="20">
        <v>2300.1819999999998</v>
      </c>
      <c r="H183" s="20">
        <v>140.005</v>
      </c>
      <c r="I183" s="20">
        <v>361.03100000000001</v>
      </c>
      <c r="J183" s="20">
        <v>506.26400000000001</v>
      </c>
      <c r="K183" s="20">
        <v>109.64</v>
      </c>
      <c r="L183" s="20">
        <v>679.06899999999996</v>
      </c>
      <c r="M183" s="20">
        <v>885.029</v>
      </c>
      <c r="N183" s="20">
        <v>290.11900000000003</v>
      </c>
      <c r="O183" s="20">
        <v>331.00900000000001</v>
      </c>
      <c r="P183" s="20">
        <v>102.985</v>
      </c>
      <c r="Q183" s="20">
        <v>193.76300000000001</v>
      </c>
      <c r="R183" s="20">
        <v>258.20499999999998</v>
      </c>
      <c r="S183" s="20">
        <v>4660.43</v>
      </c>
      <c r="T183" s="20">
        <v>2786.9</v>
      </c>
      <c r="U183" s="20">
        <v>5671.96</v>
      </c>
      <c r="V183" s="20">
        <v>18917.009999999998</v>
      </c>
      <c r="W183" s="20">
        <v>0.99287999999999998</v>
      </c>
      <c r="X183" s="20">
        <v>5.7200000000000001E-2</v>
      </c>
      <c r="Y183" s="20">
        <v>0.6956</v>
      </c>
      <c r="Z183" s="20">
        <v>-0.2072</v>
      </c>
      <c r="AA183" s="20">
        <v>1</v>
      </c>
      <c r="AB183" s="20">
        <v>0.90639999999999998</v>
      </c>
      <c r="AC183" s="20">
        <v>0.80559999999999998</v>
      </c>
      <c r="AD183" s="20">
        <v>107.54</v>
      </c>
      <c r="AE183" s="21">
        <f t="shared" si="67"/>
        <v>43921</v>
      </c>
      <c r="AF183" s="22" cm="1">
        <f t="array" ref="AF183">IF(INDEX(calc_types,1,AF$7)="INDEX",C183/C182-1,IF(INDEX(calc_types,1,AF$7)="CASH", C182/1200,C182/C183-1))</f>
        <v>6.0212976379401262E-3</v>
      </c>
      <c r="AG183" s="22" cm="1">
        <f t="array" ref="AG183">IF(INDEX(calc_types,1,AG$7)="INDEX",D183/D182-1,IF(INDEX(calc_types,1,AG$7)="CASH", D182/1200,D182/D183-1))</f>
        <v>1.3718685826674903E-2</v>
      </c>
      <c r="AH183" s="22" cm="1">
        <f t="array" ref="AH183">IF(INDEX(calc_types,1,AH$7)="INDEX",E183/E182-1,IF(INDEX(calc_types,1,AH$7)="CASH", E182/1200,E182/E183-1))</f>
        <v>2.241772282404586E-2</v>
      </c>
      <c r="AI183" s="22" cm="1">
        <f t="array" ref="AI183">IF(INDEX(calc_types,1,AI$7)="INDEX",F183/F182-1,IF(INDEX(calc_types,1,AI$7)="CASH", F182/1200,F182/F183-1))</f>
        <v>-2.7939758182719765E-2</v>
      </c>
      <c r="AJ183" s="22" cm="1">
        <f t="array" ref="AJ183">IF(INDEX(calc_types,1,AJ$7)="INDEX",G183/G182-1,IF(INDEX(calc_types,1,AJ$7)="CASH", G182/1200,G182/G183-1))</f>
        <v>-5.2886737510623338E-2</v>
      </c>
      <c r="AK183" s="22" cm="1">
        <f t="array" ref="AK183">IF(INDEX(calc_types,1,AK$7)="INDEX",H183/H182-1,IF(INDEX(calc_types,1,AK$7)="CASH", H182/1200,H182/H183-1))</f>
        <v>-6.6382103955819893E-4</v>
      </c>
      <c r="AL183" s="22" cm="1">
        <f t="array" ref="AL183">IF(INDEX(calc_types,1,AL$7)="INDEX",I183/I182-1,IF(INDEX(calc_types,1,AL$7)="CASH", I182/1200,I182/I183-1))</f>
        <v>-2.3681359978776628E-3</v>
      </c>
      <c r="AM183" s="22" cm="1">
        <f t="array" ref="AM183">IF(INDEX(calc_types,1,AM$7)="INDEX",J183/J182-1,IF(INDEX(calc_types,1,AM$7)="CASH", J182/1200,J182/J183-1))</f>
        <v>-4.6986753274327331E-3</v>
      </c>
      <c r="AN183" s="22" cm="1">
        <f t="array" ref="AN183">IF(INDEX(calc_types,1,AN$7)="INDEX",K183/K182-1,IF(INDEX(calc_types,1,AN$7)="CASH", K182/1200,K182/K183-1))</f>
        <v>2.5145156128560942E-3</v>
      </c>
      <c r="AO183" s="22" cm="1">
        <f t="array" ref="AO183">IF(INDEX(calc_types,1,AO$7)="INDEX",L183/L182-1,IF(INDEX(calc_types,1,AO$7)="CASH", L182/1200,L182/L183-1))</f>
        <v>3.8835554267770966E-3</v>
      </c>
      <c r="AP183" s="22" cm="1">
        <f t="array" ref="AP183">IF(INDEX(calc_types,1,AP$7)="INDEX",M183/M182-1,IF(INDEX(calc_types,1,AP$7)="CASH", M182/1200,M182/M183-1))</f>
        <v>5.6964873365938917E-3</v>
      </c>
      <c r="AQ183" s="22" cm="1">
        <f t="array" ref="AQ183">IF(INDEX(calc_types,1,AQ$7)="INDEX",N183/N182-1,IF(INDEX(calc_types,1,AQ$7)="CASH", N182/1200,N182/N183-1))</f>
        <v>-3.0026746907388824E-2</v>
      </c>
      <c r="AR183" s="22" cm="1">
        <f t="array" ref="AR183">IF(INDEX(calc_types,1,AR$7)="INDEX",O183/O182-1,IF(INDEX(calc_types,1,AR$7)="CASH", O182/1200,O182/O183-1))</f>
        <v>-5.423297808508809E-2</v>
      </c>
      <c r="AS183" s="22" cm="1">
        <f t="array" ref="AS183">IF(INDEX(calc_types,1,AS$7)="INDEX",P183/P182-1,IF(INDEX(calc_types,1,AS$7)="CASH", P182/1200,P182/P183-1))</f>
        <v>-4.0766012792770034E-4</v>
      </c>
      <c r="AT183" s="22" cm="1">
        <f t="array" ref="AT183">IF(INDEX(calc_types,1,AT$7)="INDEX",Q183/Q182-1,IF(INDEX(calc_types,1,AT$7)="CASH", Q182/1200,Q182/Q183-1))</f>
        <v>-2.2399818741696276E-3</v>
      </c>
      <c r="AU183" s="22" cm="1">
        <f t="array" ref="AU183">IF(INDEX(calc_types,1,AU$7)="INDEX",R183/R182-1,IF(INDEX(calc_types,1,AU$7)="CASH", R182/1200,R182/R183-1))</f>
        <v>-5.7489853599180796E-3</v>
      </c>
      <c r="AV183" s="22" cm="1">
        <f t="array" ref="AV183">IF(INDEX(calc_types,1,AV$7)="INDEX",S183/S182-1,IF(INDEX(calc_types,1,AV$7)="CASH", S182/1200,S182/S183-1))</f>
        <v>-0.12399414295622813</v>
      </c>
      <c r="AW183" s="22" cm="1">
        <f t="array" ref="AW183">IF(INDEX(calc_types,1,AW$7)="INDEX",T183/T182-1,IF(INDEX(calc_types,1,AW$7)="CASH", T182/1200,T182/T183-1))</f>
        <v>-0.16296489852800267</v>
      </c>
      <c r="AX183" s="22" cm="1">
        <f t="array" ref="AX183">IF(INDEX(calc_types,1,AX$7)="INDEX",U183/U182-1,IF(INDEX(calc_types,1,AX$7)="CASH", U182/1200,U182/U183-1))</f>
        <v>-0.13807990444654827</v>
      </c>
      <c r="AY183" s="22" cm="1">
        <f t="array" ref="AY183">IF(INDEX(calc_types,1,AY$7)="INDEX",V183/V182-1,IF(INDEX(calc_types,1,AY$7)="CASH", V182/1200,V182/V183-1))</f>
        <v>-0.10528090674153479</v>
      </c>
      <c r="AZ183" s="22" cm="1">
        <f t="array" ref="AZ183">IF(INDEX(calc_types,1,AZ$7)="INDEX",W183/W182-1,IF(INDEX(calc_types,1,AZ$7)="CASH", W182/1200,W182/W183-1))</f>
        <v>1.2627083333333333E-3</v>
      </c>
      <c r="BA183" s="22" cm="1">
        <f t="array" ref="BA183">IF(INDEX(calc_types,1,BA$7)="INDEX",X183/X182-1,IF(INDEX(calc_types,1,BA$7)="CASH", X182/1200,X182/X183-1))</f>
        <v>-6.38E-4</v>
      </c>
      <c r="BB183" s="22" cm="1">
        <f t="array" ref="BB183">IF(INDEX(calc_types,1,BB$7)="INDEX",Y183/Y182-1,IF(INDEX(calc_types,1,BB$7)="CASH", Y182/1200,Y182/Y183-1))</f>
        <v>3.8391666666666668E-4</v>
      </c>
      <c r="BC183" s="22" cm="1">
        <f t="array" ref="BC183">IF(INDEX(calc_types,1,BC$7)="INDEX",Z183/Z182-1,IF(INDEX(calc_types,1,BC$7)="CASH", Z182/1200,Z182/Z183-1))</f>
        <v>-4.2733333333333338E-4</v>
      </c>
      <c r="BD183" s="22" cm="1">
        <f t="array" ref="BD183">IF(INDEX(calc_types,1,BD$7)="INDEX",AA183/AA182-1,IF(INDEX(calc_types,1,BD$7)="CASH", AA182/1200,AA182/AA183-1))</f>
        <v>0</v>
      </c>
      <c r="BE183" s="22" cm="1">
        <f t="array" ref="BE183">IF(INDEX(calc_types,1,BE$7)="INDEX",AB183/AB182-1,IF(INDEX(calc_types,1,BE$7)="CASH", AB182/1200,AB182/AB183-1))</f>
        <v>5.5163283318626632E-4</v>
      </c>
      <c r="BF183" s="22" cm="1">
        <f t="array" ref="BF183">IF(INDEX(calc_types,1,BF$7)="INDEX",AC183/AC182-1,IF(INDEX(calc_types,1,BF$7)="CASH", AC182/1200,AC182/AC183-1))</f>
        <v>-3.1653426017874797E-2</v>
      </c>
      <c r="BG183" s="22" cm="1">
        <f t="array" ref="BG183">IF(INDEX(calc_types,1,BG$7)="INDEX",AD183/AD182-1,IF(INDEX(calc_types,1,BG$7)="CASH", AD182/1200,AD182/AD183-1))</f>
        <v>3.2546029384414865E-3</v>
      </c>
      <c r="BH183" s="23">
        <f t="shared" si="68"/>
        <v>4.4864950523192818E-3</v>
      </c>
      <c r="BI183" s="23">
        <f t="shared" si="69"/>
        <v>1.1966612741823569E-2</v>
      </c>
      <c r="BJ183" s="23">
        <f t="shared" si="70"/>
        <v>2.0009867747405853E-2</v>
      </c>
      <c r="BK183" s="23">
        <f t="shared" si="71"/>
        <v>-3.0589754695952376E-2</v>
      </c>
      <c r="BL183" s="23">
        <f t="shared" si="72"/>
        <v>-5.6266572176175443E-2</v>
      </c>
      <c r="BM183" s="23">
        <f t="shared" si="73"/>
        <v>-1.4069340684985901E-3</v>
      </c>
      <c r="BN183" s="23">
        <f t="shared" si="74"/>
        <v>-3.2327040754945636E-3</v>
      </c>
      <c r="BO183" s="23">
        <f t="shared" si="75"/>
        <v>-6.0210531215244539E-3</v>
      </c>
      <c r="BP183" s="23">
        <f t="shared" si="76"/>
        <v>1.1469604583750606E-3</v>
      </c>
      <c r="BQ183" s="23">
        <f t="shared" si="77"/>
        <v>2.1958538141195376E-3</v>
      </c>
      <c r="BR183" s="23">
        <f t="shared" si="78"/>
        <v>3.5343006886284197E-3</v>
      </c>
      <c r="BS183" s="23">
        <f t="shared" si="79"/>
        <v>-3.2809812729295507E-2</v>
      </c>
      <c r="BT183" s="23">
        <f t="shared" si="80"/>
        <v>-5.7524049264473062E-2</v>
      </c>
      <c r="BU183" s="23">
        <f t="shared" si="81"/>
        <v>-4.6958070464848587E-4</v>
      </c>
      <c r="BV183" s="23">
        <f t="shared" si="82"/>
        <v>-2.3790404923004428E-3</v>
      </c>
      <c r="BW183" s="23">
        <f t="shared" si="83"/>
        <v>-6.0883780157730003E-3</v>
      </c>
      <c r="BX183" s="23">
        <f t="shared" si="84"/>
        <v>-0.13317607612827601</v>
      </c>
      <c r="BY183" s="23">
        <f t="shared" si="85"/>
        <v>-0.16617959012779956</v>
      </c>
      <c r="BZ183" s="23">
        <f t="shared" si="86"/>
        <v>-0.14101682966884527</v>
      </c>
      <c r="CA183" s="23">
        <f t="shared" si="87"/>
        <v>-0.11169846845290123</v>
      </c>
      <c r="CB183" s="23">
        <f t="shared" si="88"/>
        <v>-3.0142038194444346E-4</v>
      </c>
      <c r="CC183" s="23">
        <f t="shared" si="89"/>
        <v>-1.4025652777777773E-3</v>
      </c>
      <c r="CD183" s="23">
        <f t="shared" si="90"/>
        <v>-1.1575284722222222E-3</v>
      </c>
      <c r="CE183" s="23">
        <f t="shared" si="91"/>
        <v>-3.777875000000001E-4</v>
      </c>
      <c r="CF183" s="23">
        <f t="shared" si="92"/>
        <v>0</v>
      </c>
      <c r="CG183" s="23">
        <f t="shared" si="93"/>
        <v>3.0263296363987661E-4</v>
      </c>
      <c r="CH183" s="23">
        <f t="shared" si="94"/>
        <v>-3.0835800113257553E-2</v>
      </c>
      <c r="CI183" s="23">
        <f t="shared" si="95"/>
        <v>3.9738179559151432E-3</v>
      </c>
    </row>
    <row r="184" spans="1:87" x14ac:dyDescent="0.2">
      <c r="A184" s="20">
        <v>175</v>
      </c>
      <c r="B184" s="21">
        <v>43951</v>
      </c>
      <c r="C184" s="20">
        <v>218.68199999999999</v>
      </c>
      <c r="D184" s="20">
        <v>1262.7729999999999</v>
      </c>
      <c r="E184" s="20">
        <v>2224.6869999999999</v>
      </c>
      <c r="F184" s="20">
        <v>1826.3219999999999</v>
      </c>
      <c r="G184" s="20">
        <v>2388.7179999999998</v>
      </c>
      <c r="H184" s="20">
        <v>139.875</v>
      </c>
      <c r="I184" s="20">
        <v>360.96699999999998</v>
      </c>
      <c r="J184" s="20">
        <v>507.48200000000003</v>
      </c>
      <c r="K184" s="20">
        <v>109.676</v>
      </c>
      <c r="L184" s="20">
        <v>680.42899999999997</v>
      </c>
      <c r="M184" s="20">
        <v>888.42600000000004</v>
      </c>
      <c r="N184" s="20">
        <v>294.62900000000002</v>
      </c>
      <c r="O184" s="20">
        <v>340.46100000000001</v>
      </c>
      <c r="P184" s="20">
        <v>102.986</v>
      </c>
      <c r="Q184" s="20">
        <v>193.91300000000001</v>
      </c>
      <c r="R184" s="20">
        <v>258.69799999999998</v>
      </c>
      <c r="S184" s="20">
        <v>5255.98</v>
      </c>
      <c r="T184" s="20">
        <v>2927.93</v>
      </c>
      <c r="U184" s="20">
        <v>5901.21</v>
      </c>
      <c r="V184" s="20">
        <v>20193.689999999999</v>
      </c>
      <c r="W184" s="20">
        <v>0.32962999999999998</v>
      </c>
      <c r="X184" s="20">
        <v>-0.1331</v>
      </c>
      <c r="Y184" s="20">
        <v>0.43309999999999998</v>
      </c>
      <c r="Z184" s="20">
        <v>9.2299999999999993E-2</v>
      </c>
      <c r="AA184" s="20">
        <v>1</v>
      </c>
      <c r="AB184" s="20">
        <v>0.91310000000000002</v>
      </c>
      <c r="AC184" s="20">
        <v>0.79400000000000004</v>
      </c>
      <c r="AD184" s="20">
        <v>107.18</v>
      </c>
      <c r="AE184" s="21">
        <f t="shared" si="67"/>
        <v>43951</v>
      </c>
      <c r="AF184" s="22" cm="1">
        <f t="array" ref="AF184">IF(INDEX(calc_types,1,AF$7)="INDEX",C184/C183-1,IF(INDEX(calc_types,1,AF$7)="CASH", C183/1200,C183/C184-1))</f>
        <v>-1.0059258175443286E-4</v>
      </c>
      <c r="AG184" s="22" cm="1">
        <f t="array" ref="AG184">IF(INDEX(calc_types,1,AG$7)="INDEX",D184/D183-1,IF(INDEX(calc_types,1,AG$7)="CASH", D183/1200,D183/D184-1))</f>
        <v>4.1830231056572131E-4</v>
      </c>
      <c r="AH184" s="22" cm="1">
        <f t="array" ref="AH184">IF(INDEX(calc_types,1,AH$7)="INDEX",E184/E183-1,IF(INDEX(calc_types,1,AH$7)="CASH", E183/1200,E183/E184-1))</f>
        <v>1.4968294226693768E-3</v>
      </c>
      <c r="AI184" s="22" cm="1">
        <f t="array" ref="AI184">IF(INDEX(calc_types,1,AI$7)="INDEX",F184/F183-1,IF(INDEX(calc_types,1,AI$7)="CASH", F183/1200,F183/F184-1))</f>
        <v>2.3727111036870641E-2</v>
      </c>
      <c r="AJ184" s="22" cm="1">
        <f t="array" ref="AJ184">IF(INDEX(calc_types,1,AJ$7)="INDEX",G184/G183-1,IF(INDEX(calc_types,1,AJ$7)="CASH", G183/1200,G183/G184-1))</f>
        <v>3.849086724441797E-2</v>
      </c>
      <c r="AK184" s="22" cm="1">
        <f t="array" ref="AK184">IF(INDEX(calc_types,1,AK$7)="INDEX",H184/H183-1,IF(INDEX(calc_types,1,AK$7)="CASH", H183/1200,H183/H184-1))</f>
        <v>-9.2853826649041959E-4</v>
      </c>
      <c r="AL184" s="22" cm="1">
        <f t="array" ref="AL184">IF(INDEX(calc_types,1,AL$7)="INDEX",I184/I183-1,IF(INDEX(calc_types,1,AL$7)="CASH", I183/1200,I183/I184-1))</f>
        <v>-1.7727009591983478E-4</v>
      </c>
      <c r="AM184" s="22" cm="1">
        <f t="array" ref="AM184">IF(INDEX(calc_types,1,AM$7)="INDEX",J184/J183-1,IF(INDEX(calc_types,1,AM$7)="CASH", J183/1200,J183/J184-1))</f>
        <v>2.4058593935181172E-3</v>
      </c>
      <c r="AN184" s="22" cm="1">
        <f t="array" ref="AN184">IF(INDEX(calc_types,1,AN$7)="INDEX",K184/K183-1,IF(INDEX(calc_types,1,AN$7)="CASH", K183/1200,K183/K184-1))</f>
        <v>3.2834731849695764E-4</v>
      </c>
      <c r="AO184" s="22" cm="1">
        <f t="array" ref="AO184">IF(INDEX(calc_types,1,AO$7)="INDEX",L184/L183-1,IF(INDEX(calc_types,1,AO$7)="CASH", L183/1200,L183/L184-1))</f>
        <v>2.002741989400203E-3</v>
      </c>
      <c r="AP184" s="22" cm="1">
        <f t="array" ref="AP184">IF(INDEX(calc_types,1,AP$7)="INDEX",M184/M183-1,IF(INDEX(calc_types,1,AP$7)="CASH", M183/1200,M183/M184-1))</f>
        <v>3.8382923045459094E-3</v>
      </c>
      <c r="AQ184" s="22" cm="1">
        <f t="array" ref="AQ184">IF(INDEX(calc_types,1,AQ$7)="INDEX",N184/N183-1,IF(INDEX(calc_types,1,AQ$7)="CASH", N183/1200,N183/N184-1))</f>
        <v>1.5545345185940862E-2</v>
      </c>
      <c r="AR184" s="22" cm="1">
        <f t="array" ref="AR184">IF(INDEX(calc_types,1,AR$7)="INDEX",O184/O183-1,IF(INDEX(calc_types,1,AR$7)="CASH", O183/1200,O183/O184-1))</f>
        <v>2.8555114815609128E-2</v>
      </c>
      <c r="AS184" s="22" cm="1">
        <f t="array" ref="AS184">IF(INDEX(calc_types,1,AS$7)="INDEX",P184/P183-1,IF(INDEX(calc_types,1,AS$7)="CASH", P183/1200,P183/P184-1))</f>
        <v>9.7101519638265188E-6</v>
      </c>
      <c r="AT184" s="22" cm="1">
        <f t="array" ref="AT184">IF(INDEX(calc_types,1,AT$7)="INDEX",Q184/Q183-1,IF(INDEX(calc_types,1,AT$7)="CASH", Q183/1200,Q183/Q184-1))</f>
        <v>7.7414160598254789E-4</v>
      </c>
      <c r="AU184" s="22" cm="1">
        <f t="array" ref="AU184">IF(INDEX(calc_types,1,AU$7)="INDEX",R184/R183-1,IF(INDEX(calc_types,1,AU$7)="CASH", R183/1200,R183/R184-1))</f>
        <v>1.9093356054298294E-3</v>
      </c>
      <c r="AV184" s="22" cm="1">
        <f t="array" ref="AV184">IF(INDEX(calc_types,1,AV$7)="INDEX",S184/S183-1,IF(INDEX(calc_types,1,AV$7)="CASH", S183/1200,S183/S184-1))</f>
        <v>0.12778863752915481</v>
      </c>
      <c r="AW184" s="22" cm="1">
        <f t="array" ref="AW184">IF(INDEX(calc_types,1,AW$7)="INDEX",T184/T183-1,IF(INDEX(calc_types,1,AW$7)="CASH", T183/1200,T183/T184-1))</f>
        <v>5.0604614446158713E-2</v>
      </c>
      <c r="AX184" s="22" cm="1">
        <f t="array" ref="AX184">IF(INDEX(calc_types,1,AX$7)="INDEX",U184/U183-1,IF(INDEX(calc_types,1,AX$7)="CASH", U183/1200,U183/U184-1))</f>
        <v>4.0418127067186616E-2</v>
      </c>
      <c r="AY184" s="22" cm="1">
        <f t="array" ref="AY184">IF(INDEX(calc_types,1,AY$7)="INDEX",V184/V183-1,IF(INDEX(calc_types,1,AY$7)="CASH", V183/1200,V183/V184-1))</f>
        <v>6.7488466729150209E-2</v>
      </c>
      <c r="AZ184" s="22" cm="1">
        <f t="array" ref="AZ184">IF(INDEX(calc_types,1,AZ$7)="INDEX",W184/W183-1,IF(INDEX(calc_types,1,AZ$7)="CASH", W183/1200,W183/W184-1))</f>
        <v>8.2739999999999995E-4</v>
      </c>
      <c r="BA184" s="22" cm="1">
        <f t="array" ref="BA184">IF(INDEX(calc_types,1,BA$7)="INDEX",X184/X183-1,IF(INDEX(calc_types,1,BA$7)="CASH", X183/1200,X183/X184-1))</f>
        <v>4.7666666666666669E-5</v>
      </c>
      <c r="BB184" s="22" cm="1">
        <f t="array" ref="BB184">IF(INDEX(calc_types,1,BB$7)="INDEX",Y184/Y183-1,IF(INDEX(calc_types,1,BB$7)="CASH", Y183/1200,Y183/Y184-1))</f>
        <v>5.796666666666667E-4</v>
      </c>
      <c r="BC184" s="22" cm="1">
        <f t="array" ref="BC184">IF(INDEX(calc_types,1,BC$7)="INDEX",Z184/Z183-1,IF(INDEX(calc_types,1,BC$7)="CASH", Z183/1200,Z183/Z184-1))</f>
        <v>-1.7266666666666667E-4</v>
      </c>
      <c r="BD184" s="22" cm="1">
        <f t="array" ref="BD184">IF(INDEX(calc_types,1,BD$7)="INDEX",AA184/AA183-1,IF(INDEX(calc_types,1,BD$7)="CASH", AA183/1200,AA183/AA184-1))</f>
        <v>0</v>
      </c>
      <c r="BE184" s="22" cm="1">
        <f t="array" ref="BE184">IF(INDEX(calc_types,1,BE$7)="INDEX",AB184/AB183-1,IF(INDEX(calc_types,1,BE$7)="CASH", AB183/1200,AB183/AB184-1))</f>
        <v>-7.3376410031760209E-3</v>
      </c>
      <c r="BF184" s="22" cm="1">
        <f t="array" ref="BF184">IF(INDEX(calc_types,1,BF$7)="INDEX",AC184/AC183-1,IF(INDEX(calc_types,1,BF$7)="CASH", AC183/1200,AC183/AC184-1))</f>
        <v>1.4609571788412934E-2</v>
      </c>
      <c r="BG184" s="22" cm="1">
        <f t="array" ref="BG184">IF(INDEX(calc_types,1,BG$7)="INDEX",AD184/AD183-1,IF(INDEX(calc_types,1,BG$7)="CASH", AD183/1200,AD183/AD184-1))</f>
        <v>3.3588356036573508E-3</v>
      </c>
      <c r="BH184" s="23">
        <f t="shared" si="68"/>
        <v>-1.6353951673752773E-3</v>
      </c>
      <c r="BI184" s="23">
        <f t="shared" si="69"/>
        <v>-1.3337707742856128E-3</v>
      </c>
      <c r="BJ184" s="23">
        <f t="shared" si="70"/>
        <v>-9.1102565397063002E-4</v>
      </c>
      <c r="BK184" s="23">
        <f t="shared" si="71"/>
        <v>2.107711452363803E-2</v>
      </c>
      <c r="BL184" s="23">
        <f t="shared" si="72"/>
        <v>3.5111032578865865E-2</v>
      </c>
      <c r="BM184" s="23">
        <f t="shared" si="73"/>
        <v>-1.6716512954308108E-3</v>
      </c>
      <c r="BN184" s="23">
        <f t="shared" si="74"/>
        <v>-1.0418381735367356E-3</v>
      </c>
      <c r="BO184" s="23">
        <f t="shared" si="75"/>
        <v>1.0834815994263966E-3</v>
      </c>
      <c r="BP184" s="23">
        <f t="shared" si="76"/>
        <v>-1.0392078359840759E-3</v>
      </c>
      <c r="BQ184" s="23">
        <f t="shared" si="77"/>
        <v>3.1504037674264375E-4</v>
      </c>
      <c r="BR184" s="23">
        <f t="shared" si="78"/>
        <v>1.6761056565804374E-3</v>
      </c>
      <c r="BS184" s="23">
        <f t="shared" si="79"/>
        <v>1.2762279364034181E-2</v>
      </c>
      <c r="BT184" s="23">
        <f t="shared" si="80"/>
        <v>2.5264043636224157E-2</v>
      </c>
      <c r="BU184" s="23">
        <f t="shared" si="81"/>
        <v>-5.2210424756958992E-5</v>
      </c>
      <c r="BV184" s="23">
        <f t="shared" si="82"/>
        <v>6.3508298785173263E-4</v>
      </c>
      <c r="BW184" s="23">
        <f t="shared" si="83"/>
        <v>1.5699429495749091E-3</v>
      </c>
      <c r="BX184" s="23">
        <f t="shared" si="84"/>
        <v>0.11860670435710693</v>
      </c>
      <c r="BY184" s="23">
        <f t="shared" si="85"/>
        <v>4.7389922846361815E-2</v>
      </c>
      <c r="BZ184" s="23">
        <f t="shared" si="86"/>
        <v>3.7481201844889615E-2</v>
      </c>
      <c r="CA184" s="23">
        <f t="shared" si="87"/>
        <v>6.1070905017783762E-2</v>
      </c>
      <c r="CB184" s="23">
        <f t="shared" si="88"/>
        <v>-7.3672871527777687E-4</v>
      </c>
      <c r="CC184" s="23">
        <f t="shared" si="89"/>
        <v>-7.168986111111106E-4</v>
      </c>
      <c r="CD184" s="23">
        <f t="shared" si="90"/>
        <v>-9.617784722222222E-4</v>
      </c>
      <c r="CE184" s="23">
        <f t="shared" si="91"/>
        <v>-1.2312083333333338E-4</v>
      </c>
      <c r="CF184" s="23">
        <f t="shared" si="92"/>
        <v>0</v>
      </c>
      <c r="CG184" s="23">
        <f t="shared" si="93"/>
        <v>-7.5866408727224104E-3</v>
      </c>
      <c r="CH184" s="23">
        <f t="shared" si="94"/>
        <v>1.5427197693030179E-2</v>
      </c>
      <c r="CI184" s="23">
        <f t="shared" si="95"/>
        <v>4.0780506211310075E-3</v>
      </c>
    </row>
    <row r="185" spans="1:87" x14ac:dyDescent="0.2">
      <c r="A185" s="20">
        <v>176</v>
      </c>
      <c r="B185" s="21">
        <v>43982</v>
      </c>
      <c r="C185" s="20">
        <v>218.648</v>
      </c>
      <c r="D185" s="20">
        <v>1263.598</v>
      </c>
      <c r="E185" s="20">
        <v>2230.3409999999999</v>
      </c>
      <c r="F185" s="20">
        <v>1847.3440000000001</v>
      </c>
      <c r="G185" s="20">
        <v>2435.3969999999999</v>
      </c>
      <c r="H185" s="20">
        <v>139.83600000000001</v>
      </c>
      <c r="I185" s="20">
        <v>360.15899999999999</v>
      </c>
      <c r="J185" s="20">
        <v>504.96199999999999</v>
      </c>
      <c r="K185" s="20">
        <v>109.694</v>
      </c>
      <c r="L185" s="20">
        <v>681.10799999999995</v>
      </c>
      <c r="M185" s="20">
        <v>891.87699999999995</v>
      </c>
      <c r="N185" s="20">
        <v>296.822</v>
      </c>
      <c r="O185" s="20">
        <v>344.74299999999999</v>
      </c>
      <c r="P185" s="20">
        <v>102.96299999999999</v>
      </c>
      <c r="Q185" s="20">
        <v>193.79599999999999</v>
      </c>
      <c r="R185" s="20">
        <v>258.38099999999997</v>
      </c>
      <c r="S185" s="20">
        <v>5502.6</v>
      </c>
      <c r="T185" s="20">
        <v>3050.2</v>
      </c>
      <c r="U185" s="20">
        <v>6076.6</v>
      </c>
      <c r="V185" s="20">
        <v>21877.89</v>
      </c>
      <c r="W185" s="20">
        <v>0.1825</v>
      </c>
      <c r="X185" s="20">
        <v>-0.38550000000000001</v>
      </c>
      <c r="Y185" s="20">
        <v>0.2014</v>
      </c>
      <c r="Z185" s="20">
        <v>-0.18490000000000001</v>
      </c>
      <c r="AA185" s="20">
        <v>1</v>
      </c>
      <c r="AB185" s="20">
        <v>0.90059999999999996</v>
      </c>
      <c r="AC185" s="20">
        <v>0.8095</v>
      </c>
      <c r="AD185" s="20">
        <v>107.83</v>
      </c>
      <c r="AE185" s="21">
        <f t="shared" si="67"/>
        <v>43982</v>
      </c>
      <c r="AF185" s="22" cm="1">
        <f t="array" ref="AF185">IF(INDEX(calc_types,1,AF$7)="INDEX",C185/C184-1,IF(INDEX(calc_types,1,AF$7)="CASH", C184/1200,C184/C185-1))</f>
        <v>-1.5547690253425728E-4</v>
      </c>
      <c r="AG185" s="22" cm="1">
        <f t="array" ref="AG185">IF(INDEX(calc_types,1,AG$7)="INDEX",D185/D184-1,IF(INDEX(calc_types,1,AG$7)="CASH", D184/1200,D184/D185-1))</f>
        <v>6.5332407328955178E-4</v>
      </c>
      <c r="AH185" s="22" cm="1">
        <f t="array" ref="AH185">IF(INDEX(calc_types,1,AH$7)="INDEX",E185/E184-1,IF(INDEX(calc_types,1,AH$7)="CASH", E184/1200,E184/E185-1))</f>
        <v>2.5414811162198792E-3</v>
      </c>
      <c r="AI185" s="22" cm="1">
        <f t="array" ref="AI185">IF(INDEX(calc_types,1,AI$7)="INDEX",F185/F184-1,IF(INDEX(calc_types,1,AI$7)="CASH", F184/1200,F184/F185-1))</f>
        <v>1.1510566044761195E-2</v>
      </c>
      <c r="AJ185" s="22" cm="1">
        <f t="array" ref="AJ185">IF(INDEX(calc_types,1,AJ$7)="INDEX",G185/G184-1,IF(INDEX(calc_types,1,AJ$7)="CASH", G184/1200,G184/G185-1))</f>
        <v>1.9541444406581343E-2</v>
      </c>
      <c r="AK185" s="22" cm="1">
        <f t="array" ref="AK185">IF(INDEX(calc_types,1,AK$7)="INDEX",H185/H184-1,IF(INDEX(calc_types,1,AK$7)="CASH", H184/1200,H184/H185-1))</f>
        <v>-2.7882037533499826E-4</v>
      </c>
      <c r="AL185" s="22" cm="1">
        <f t="array" ref="AL185">IF(INDEX(calc_types,1,AL$7)="INDEX",I185/I184-1,IF(INDEX(calc_types,1,AL$7)="CASH", I184/1200,I184/I185-1))</f>
        <v>-2.2384317680009813E-3</v>
      </c>
      <c r="AM185" s="22" cm="1">
        <f t="array" ref="AM185">IF(INDEX(calc_types,1,AM$7)="INDEX",J185/J184-1,IF(INDEX(calc_types,1,AM$7)="CASH", J184/1200,J184/J185-1))</f>
        <v>-4.9656933644938173E-3</v>
      </c>
      <c r="AN185" s="22" cm="1">
        <f t="array" ref="AN185">IF(INDEX(calc_types,1,AN$7)="INDEX",K185/K184-1,IF(INDEX(calc_types,1,AN$7)="CASH", K184/1200,K184/K185-1))</f>
        <v>1.6411977096164598E-4</v>
      </c>
      <c r="AO185" s="22" cm="1">
        <f t="array" ref="AO185">IF(INDEX(calc_types,1,AO$7)="INDEX",L185/L184-1,IF(INDEX(calc_types,1,AO$7)="CASH", L184/1200,L184/L185-1))</f>
        <v>9.9789985435649875E-4</v>
      </c>
      <c r="AP185" s="22" cm="1">
        <f t="array" ref="AP185">IF(INDEX(calc_types,1,AP$7)="INDEX",M185/M184-1,IF(INDEX(calc_types,1,AP$7)="CASH", M184/1200,M184/M185-1))</f>
        <v>3.8843978001543711E-3</v>
      </c>
      <c r="AQ185" s="22" cm="1">
        <f t="array" ref="AQ185">IF(INDEX(calc_types,1,AQ$7)="INDEX",N185/N184-1,IF(INDEX(calc_types,1,AQ$7)="CASH", N184/1200,N184/N185-1))</f>
        <v>7.4432591496422784E-3</v>
      </c>
      <c r="AR185" s="22" cm="1">
        <f t="array" ref="AR185">IF(INDEX(calc_types,1,AR$7)="INDEX",O185/O184-1,IF(INDEX(calc_types,1,AR$7)="CASH", O184/1200,O184/O185-1))</f>
        <v>1.2577064627079082E-2</v>
      </c>
      <c r="AS185" s="22" cm="1">
        <f t="array" ref="AS185">IF(INDEX(calc_types,1,AS$7)="INDEX",P185/P184-1,IF(INDEX(calc_types,1,AS$7)="CASH", P184/1200,P184/P185-1))</f>
        <v>-2.233313265881387E-4</v>
      </c>
      <c r="AT185" s="22" cm="1">
        <f t="array" ref="AT185">IF(INDEX(calc_types,1,AT$7)="INDEX",Q185/Q184-1,IF(INDEX(calc_types,1,AT$7)="CASH", Q184/1200,Q184/Q185-1))</f>
        <v>-6.0336336398292278E-4</v>
      </c>
      <c r="AU185" s="22" cm="1">
        <f t="array" ref="AU185">IF(INDEX(calc_types,1,AU$7)="INDEX",R185/R184-1,IF(INDEX(calc_types,1,AU$7)="CASH", R184/1200,R184/R185-1))</f>
        <v>-1.2253670302824204E-3</v>
      </c>
      <c r="AV185" s="22" cm="1">
        <f t="array" ref="AV185">IF(INDEX(calc_types,1,AV$7)="INDEX",S185/S184-1,IF(INDEX(calc_types,1,AV$7)="CASH", S184/1200,S184/S185-1))</f>
        <v>4.692179193984769E-2</v>
      </c>
      <c r="AW185" s="22" cm="1">
        <f t="array" ref="AW185">IF(INDEX(calc_types,1,AW$7)="INDEX",T185/T184-1,IF(INDEX(calc_types,1,AW$7)="CASH", T184/1200,T184/T185-1))</f>
        <v>4.1759878139163265E-2</v>
      </c>
      <c r="AX185" s="22" cm="1">
        <f t="array" ref="AX185">IF(INDEX(calc_types,1,AX$7)="INDEX",U185/U184-1,IF(INDEX(calc_types,1,AX$7)="CASH", U184/1200,U184/U185-1))</f>
        <v>2.9721023315557371E-2</v>
      </c>
      <c r="AY185" s="22" cm="1">
        <f t="array" ref="AY185">IF(INDEX(calc_types,1,AY$7)="INDEX",V185/V184-1,IF(INDEX(calc_types,1,AY$7)="CASH", V184/1200,V184/V185-1))</f>
        <v>8.340229051748338E-2</v>
      </c>
      <c r="AZ185" s="22" cm="1">
        <f t="array" ref="AZ185">IF(INDEX(calc_types,1,AZ$7)="INDEX",W185/W184-1,IF(INDEX(calc_types,1,AZ$7)="CASH", W184/1200,W184/W185-1))</f>
        <v>2.7469166666666667E-4</v>
      </c>
      <c r="BA185" s="22" cm="1">
        <f t="array" ref="BA185">IF(INDEX(calc_types,1,BA$7)="INDEX",X185/X184-1,IF(INDEX(calc_types,1,BA$7)="CASH", X184/1200,X184/X185-1))</f>
        <v>-1.1091666666666666E-4</v>
      </c>
      <c r="BB185" s="22" cm="1">
        <f t="array" ref="BB185">IF(INDEX(calc_types,1,BB$7)="INDEX",Y185/Y184-1,IF(INDEX(calc_types,1,BB$7)="CASH", Y184/1200,Y184/Y185-1))</f>
        <v>3.6091666666666667E-4</v>
      </c>
      <c r="BC185" s="22" cm="1">
        <f t="array" ref="BC185">IF(INDEX(calc_types,1,BC$7)="INDEX",Z185/Z184-1,IF(INDEX(calc_types,1,BC$7)="CASH", Z184/1200,Z184/Z185-1))</f>
        <v>7.6916666666666662E-5</v>
      </c>
      <c r="BD185" s="22" cm="1">
        <f t="array" ref="BD185">IF(INDEX(calc_types,1,BD$7)="INDEX",AA185/AA184-1,IF(INDEX(calc_types,1,BD$7)="CASH", AA184/1200,AA184/AA185-1))</f>
        <v>0</v>
      </c>
      <c r="BE185" s="22" cm="1">
        <f t="array" ref="BE185">IF(INDEX(calc_types,1,BE$7)="INDEX",AB185/AB184-1,IF(INDEX(calc_types,1,BE$7)="CASH", AB184/1200,AB184/AB185-1))</f>
        <v>1.3879635798356826E-2</v>
      </c>
      <c r="BF185" s="22" cm="1">
        <f t="array" ref="BF185">IF(INDEX(calc_types,1,BF$7)="INDEX",AC185/AC184-1,IF(INDEX(calc_types,1,BF$7)="CASH", AC184/1200,AC184/AC185-1))</f>
        <v>-1.914762198888198E-2</v>
      </c>
      <c r="BG185" s="22" cm="1">
        <f t="array" ref="BG185">IF(INDEX(calc_types,1,BG$7)="INDEX",AD185/AD184-1,IF(INDEX(calc_types,1,BG$7)="CASH", AD184/1200,AD184/AD185-1))</f>
        <v>-6.0280070481312231E-3</v>
      </c>
      <c r="BH185" s="23">
        <f t="shared" si="68"/>
        <v>-1.6902794881551017E-3</v>
      </c>
      <c r="BI185" s="23">
        <f t="shared" si="69"/>
        <v>-1.0987490115617823E-3</v>
      </c>
      <c r="BJ185" s="23">
        <f t="shared" si="70"/>
        <v>1.3362603957987234E-4</v>
      </c>
      <c r="BK185" s="23">
        <f t="shared" si="71"/>
        <v>8.8605695315285837E-3</v>
      </c>
      <c r="BL185" s="23">
        <f t="shared" si="72"/>
        <v>1.6161609741029238E-2</v>
      </c>
      <c r="BM185" s="23">
        <f t="shared" si="73"/>
        <v>-1.0219334042753895E-3</v>
      </c>
      <c r="BN185" s="23">
        <f t="shared" si="74"/>
        <v>-3.1029998456178821E-3</v>
      </c>
      <c r="BO185" s="23">
        <f t="shared" si="75"/>
        <v>-6.288071158585538E-3</v>
      </c>
      <c r="BP185" s="23">
        <f t="shared" si="76"/>
        <v>-1.2034353835193876E-3</v>
      </c>
      <c r="BQ185" s="23">
        <f t="shared" si="77"/>
        <v>-6.8980175830106048E-4</v>
      </c>
      <c r="BR185" s="23">
        <f t="shared" si="78"/>
        <v>1.722211152188899E-3</v>
      </c>
      <c r="BS185" s="23">
        <f t="shared" si="79"/>
        <v>4.6601933277355973E-3</v>
      </c>
      <c r="BT185" s="23">
        <f t="shared" si="80"/>
        <v>9.2859934476941085E-3</v>
      </c>
      <c r="BU185" s="23">
        <f t="shared" si="81"/>
        <v>-2.8525190330892423E-4</v>
      </c>
      <c r="BV185" s="23">
        <f t="shared" si="82"/>
        <v>-7.4242198211373804E-4</v>
      </c>
      <c r="BW185" s="23">
        <f t="shared" si="83"/>
        <v>-1.5647596861373407E-3</v>
      </c>
      <c r="BX185" s="23">
        <f t="shared" si="84"/>
        <v>3.7739858767799804E-2</v>
      </c>
      <c r="BY185" s="23">
        <f t="shared" si="85"/>
        <v>3.8545186539366366E-2</v>
      </c>
      <c r="BZ185" s="23">
        <f t="shared" si="86"/>
        <v>2.6784098093260374E-2</v>
      </c>
      <c r="CA185" s="23">
        <f t="shared" si="87"/>
        <v>7.6984728806116939E-2</v>
      </c>
      <c r="CB185" s="23">
        <f t="shared" si="88"/>
        <v>-1.2894370486111102E-3</v>
      </c>
      <c r="CC185" s="23">
        <f t="shared" si="89"/>
        <v>-8.7548194444444388E-4</v>
      </c>
      <c r="CD185" s="23">
        <f t="shared" si="90"/>
        <v>-1.1805284722222222E-3</v>
      </c>
      <c r="CE185" s="23">
        <f t="shared" si="91"/>
        <v>1.2646249999999996E-4</v>
      </c>
      <c r="CF185" s="23">
        <f t="shared" si="92"/>
        <v>0</v>
      </c>
      <c r="CG185" s="23">
        <f t="shared" si="93"/>
        <v>1.3630635928810437E-2</v>
      </c>
      <c r="CH185" s="23">
        <f t="shared" si="94"/>
        <v>-1.8329996084264735E-2</v>
      </c>
      <c r="CI185" s="23">
        <f t="shared" si="95"/>
        <v>-5.3087920306575664E-3</v>
      </c>
    </row>
    <row r="186" spans="1:87" x14ac:dyDescent="0.2">
      <c r="A186" s="20">
        <v>177</v>
      </c>
      <c r="B186" s="21">
        <v>44012</v>
      </c>
      <c r="C186" s="20">
        <v>218.68199999999999</v>
      </c>
      <c r="D186" s="20">
        <v>1263.923</v>
      </c>
      <c r="E186" s="20">
        <v>2233.1790000000001</v>
      </c>
      <c r="F186" s="20">
        <v>1862.251</v>
      </c>
      <c r="G186" s="20">
        <v>2472.0210000000002</v>
      </c>
      <c r="H186" s="20">
        <v>139.79400000000001</v>
      </c>
      <c r="I186" s="20">
        <v>360.339</v>
      </c>
      <c r="J186" s="20">
        <v>505.94099999999997</v>
      </c>
      <c r="K186" s="20">
        <v>109.702</v>
      </c>
      <c r="L186" s="20">
        <v>681.53099999999995</v>
      </c>
      <c r="M186" s="20">
        <v>893.04300000000001</v>
      </c>
      <c r="N186" s="20">
        <v>299.41699999999997</v>
      </c>
      <c r="O186" s="20">
        <v>349.91399999999999</v>
      </c>
      <c r="P186" s="20">
        <v>102.95099999999999</v>
      </c>
      <c r="Q186" s="20">
        <v>193.71199999999999</v>
      </c>
      <c r="R186" s="20">
        <v>258.108</v>
      </c>
      <c r="S186" s="20">
        <v>5609.56</v>
      </c>
      <c r="T186" s="20">
        <v>3234.07</v>
      </c>
      <c r="U186" s="20">
        <v>6169.74</v>
      </c>
      <c r="V186" s="20">
        <v>22288.14</v>
      </c>
      <c r="W186" s="20">
        <v>0.16225000000000001</v>
      </c>
      <c r="X186" s="20">
        <v>-0.47589999999999999</v>
      </c>
      <c r="Y186" s="20">
        <v>7.4700000000000003E-2</v>
      </c>
      <c r="Z186" s="20">
        <v>-0.14019999999999999</v>
      </c>
      <c r="AA186" s="20">
        <v>1</v>
      </c>
      <c r="AB186" s="20">
        <v>0.89019999999999999</v>
      </c>
      <c r="AC186" s="20">
        <v>0.80640000000000001</v>
      </c>
      <c r="AD186" s="20">
        <v>107.93</v>
      </c>
      <c r="AE186" s="21">
        <f t="shared" si="67"/>
        <v>44012</v>
      </c>
      <c r="AF186" s="22" cm="1">
        <f t="array" ref="AF186">IF(INDEX(calc_types,1,AF$7)="INDEX",C186/C185-1,IF(INDEX(calc_types,1,AF$7)="CASH", C185/1200,C185/C186-1))</f>
        <v>1.5550107936035396E-4</v>
      </c>
      <c r="AG186" s="22" cm="1">
        <f t="array" ref="AG186">IF(INDEX(calc_types,1,AG$7)="INDEX",D186/D185-1,IF(INDEX(calc_types,1,AG$7)="CASH", D185/1200,D185/D186-1))</f>
        <v>2.5720205318457978E-4</v>
      </c>
      <c r="AH186" s="22" cm="1">
        <f t="array" ref="AH186">IF(INDEX(calc_types,1,AH$7)="INDEX",E186/E185-1,IF(INDEX(calc_types,1,AH$7)="CASH", E185/1200,E185/E186-1))</f>
        <v>1.2724511632975499E-3</v>
      </c>
      <c r="AI186" s="22" cm="1">
        <f t="array" ref="AI186">IF(INDEX(calc_types,1,AI$7)="INDEX",F186/F185-1,IF(INDEX(calc_types,1,AI$7)="CASH", F185/1200,F185/F186-1))</f>
        <v>8.0694229120292782E-3</v>
      </c>
      <c r="AJ186" s="22" cm="1">
        <f t="array" ref="AJ186">IF(INDEX(calc_types,1,AJ$7)="INDEX",G186/G185-1,IF(INDEX(calc_types,1,AJ$7)="CASH", G185/1200,G185/G186-1))</f>
        <v>1.5038205270023752E-2</v>
      </c>
      <c r="AK186" s="22" cm="1">
        <f t="array" ref="AK186">IF(INDEX(calc_types,1,AK$7)="INDEX",H186/H185-1,IF(INDEX(calc_types,1,AK$7)="CASH", H185/1200,H185/H186-1))</f>
        <v>-3.0035184072774168E-4</v>
      </c>
      <c r="AL186" s="22" cm="1">
        <f t="array" ref="AL186">IF(INDEX(calc_types,1,AL$7)="INDEX",I186/I185-1,IF(INDEX(calc_types,1,AL$7)="CASH", I185/1200,I185/I186-1))</f>
        <v>4.9977926415833984E-4</v>
      </c>
      <c r="AM186" s="22" cm="1">
        <f t="array" ref="AM186">IF(INDEX(calc_types,1,AM$7)="INDEX",J186/J185-1,IF(INDEX(calc_types,1,AM$7)="CASH", J185/1200,J185/J186-1))</f>
        <v>1.9387597482583008E-3</v>
      </c>
      <c r="AN186" s="22" cm="1">
        <f t="array" ref="AN186">IF(INDEX(calc_types,1,AN$7)="INDEX",K186/K185-1,IF(INDEX(calc_types,1,AN$7)="CASH", K185/1200,K185/K186-1))</f>
        <v>7.2930151147732047E-5</v>
      </c>
      <c r="AO186" s="22" cm="1">
        <f t="array" ref="AO186">IF(INDEX(calc_types,1,AO$7)="INDEX",L186/L185-1,IF(INDEX(calc_types,1,AO$7)="CASH", L185/1200,L185/L186-1))</f>
        <v>6.2104688243280748E-4</v>
      </c>
      <c r="AP186" s="22" cm="1">
        <f t="array" ref="AP186">IF(INDEX(calc_types,1,AP$7)="INDEX",M186/M185-1,IF(INDEX(calc_types,1,AP$7)="CASH", M185/1200,M185/M186-1))</f>
        <v>1.3073551622029278E-3</v>
      </c>
      <c r="AQ186" s="22" cm="1">
        <f t="array" ref="AQ186">IF(INDEX(calc_types,1,AQ$7)="INDEX",N186/N185-1,IF(INDEX(calc_types,1,AQ$7)="CASH", N185/1200,N185/N186-1))</f>
        <v>8.7426134181427528E-3</v>
      </c>
      <c r="AR186" s="22" cm="1">
        <f t="array" ref="AR186">IF(INDEX(calc_types,1,AR$7)="INDEX",O186/O185-1,IF(INDEX(calc_types,1,AR$7)="CASH", O185/1200,O185/O186-1))</f>
        <v>1.4999579396826057E-2</v>
      </c>
      <c r="AS186" s="22" cm="1">
        <f t="array" ref="AS186">IF(INDEX(calc_types,1,AS$7)="INDEX",P186/P185-1,IF(INDEX(calc_types,1,AS$7)="CASH", P185/1200,P185/P186-1))</f>
        <v>-1.1654672066663263E-4</v>
      </c>
      <c r="AT186" s="22" cm="1">
        <f t="array" ref="AT186">IF(INDEX(calc_types,1,AT$7)="INDEX",Q186/Q185-1,IF(INDEX(calc_types,1,AT$7)="CASH", Q185/1200,Q185/Q186-1))</f>
        <v>-4.3344547875090456E-4</v>
      </c>
      <c r="AU186" s="22" cm="1">
        <f t="array" ref="AU186">IF(INDEX(calc_types,1,AU$7)="INDEX",R186/R185-1,IF(INDEX(calc_types,1,AU$7)="CASH", R185/1200,R185/R186-1))</f>
        <v>-1.0565792376373562E-3</v>
      </c>
      <c r="AV186" s="22" cm="1">
        <f t="array" ref="AV186">IF(INDEX(calc_types,1,AV$7)="INDEX",S186/S185-1,IF(INDEX(calc_types,1,AV$7)="CASH", S185/1200,S185/S186-1))</f>
        <v>1.9438083814923957E-2</v>
      </c>
      <c r="AW186" s="22" cm="1">
        <f t="array" ref="AW186">IF(INDEX(calc_types,1,AW$7)="INDEX",T186/T185-1,IF(INDEX(calc_types,1,AW$7)="CASH", T185/1200,T185/T186-1))</f>
        <v>6.0281293029965433E-2</v>
      </c>
      <c r="AX186" s="22" cm="1">
        <f t="array" ref="AX186">IF(INDEX(calc_types,1,AX$7)="INDEX",U186/U185-1,IF(INDEX(calc_types,1,AX$7)="CASH", U185/1200,U185/U186-1))</f>
        <v>1.5327650330776876E-2</v>
      </c>
      <c r="AY186" s="22" cm="1">
        <f t="array" ref="AY186">IF(INDEX(calc_types,1,AY$7)="INDEX",V186/V185-1,IF(INDEX(calc_types,1,AY$7)="CASH", V185/1200,V185/V186-1))</f>
        <v>1.8751808332521991E-2</v>
      </c>
      <c r="AZ186" s="22" cm="1">
        <f t="array" ref="AZ186">IF(INDEX(calc_types,1,AZ$7)="INDEX",W186/W185-1,IF(INDEX(calc_types,1,AZ$7)="CASH", W185/1200,W185/W186-1))</f>
        <v>1.5208333333333333E-4</v>
      </c>
      <c r="BA186" s="22" cm="1">
        <f t="array" ref="BA186">IF(INDEX(calc_types,1,BA$7)="INDEX",X186/X185-1,IF(INDEX(calc_types,1,BA$7)="CASH", X185/1200,X185/X186-1))</f>
        <v>-3.2125000000000003E-4</v>
      </c>
      <c r="BB186" s="22" cm="1">
        <f t="array" ref="BB186">IF(INDEX(calc_types,1,BB$7)="INDEX",Y186/Y185-1,IF(INDEX(calc_types,1,BB$7)="CASH", Y185/1200,Y185/Y186-1))</f>
        <v>1.6783333333333334E-4</v>
      </c>
      <c r="BC186" s="22" cm="1">
        <f t="array" ref="BC186">IF(INDEX(calc_types,1,BC$7)="INDEX",Z186/Z185-1,IF(INDEX(calc_types,1,BC$7)="CASH", Z185/1200,Z185/Z186-1))</f>
        <v>-1.5408333333333333E-4</v>
      </c>
      <c r="BD186" s="22" cm="1">
        <f t="array" ref="BD186">IF(INDEX(calc_types,1,BD$7)="INDEX",AA186/AA185-1,IF(INDEX(calc_types,1,BD$7)="CASH", AA185/1200,AA185/AA186-1))</f>
        <v>0</v>
      </c>
      <c r="BE186" s="22" cm="1">
        <f t="array" ref="BE186">IF(INDEX(calc_types,1,BE$7)="INDEX",AB186/AB185-1,IF(INDEX(calc_types,1,BE$7)="CASH", AB185/1200,AB185/AB186-1))</f>
        <v>1.1682767917321923E-2</v>
      </c>
      <c r="BF186" s="22" cm="1">
        <f t="array" ref="BF186">IF(INDEX(calc_types,1,BF$7)="INDEX",AC186/AC185-1,IF(INDEX(calc_types,1,BF$7)="CASH", AC185/1200,AC185/AC186-1))</f>
        <v>3.8442460317460458E-3</v>
      </c>
      <c r="BG186" s="22" cm="1">
        <f t="array" ref="BG186">IF(INDEX(calc_types,1,BG$7)="INDEX",AD186/AD185-1,IF(INDEX(calc_types,1,BG$7)="CASH", AD185/1200,AD185/AD186-1))</f>
        <v>-9.2652645233026742E-4</v>
      </c>
      <c r="BH186" s="23">
        <f t="shared" si="68"/>
        <v>-1.3793015062604904E-3</v>
      </c>
      <c r="BI186" s="23">
        <f t="shared" si="69"/>
        <v>-1.4948710316667543E-3</v>
      </c>
      <c r="BJ186" s="23">
        <f t="shared" si="70"/>
        <v>-1.1354039133424569E-3</v>
      </c>
      <c r="BK186" s="23">
        <f t="shared" si="71"/>
        <v>5.4194263987966682E-3</v>
      </c>
      <c r="BL186" s="23">
        <f t="shared" si="72"/>
        <v>1.1658370604471646E-2</v>
      </c>
      <c r="BM186" s="23">
        <f t="shared" si="73"/>
        <v>-1.0434648696681329E-3</v>
      </c>
      <c r="BN186" s="23">
        <f t="shared" si="74"/>
        <v>-3.6478881345856082E-4</v>
      </c>
      <c r="BO186" s="23">
        <f t="shared" si="75"/>
        <v>6.1638195416658021E-4</v>
      </c>
      <c r="BP186" s="23">
        <f t="shared" si="76"/>
        <v>-1.2946250033333015E-3</v>
      </c>
      <c r="BQ186" s="23">
        <f t="shared" si="77"/>
        <v>-1.0666547302247518E-3</v>
      </c>
      <c r="BR186" s="23">
        <f t="shared" si="78"/>
        <v>-8.5483148576254425E-4</v>
      </c>
      <c r="BS186" s="23">
        <f t="shared" si="79"/>
        <v>5.9595475962360717E-3</v>
      </c>
      <c r="BT186" s="23">
        <f t="shared" si="80"/>
        <v>1.1708508217441084E-2</v>
      </c>
      <c r="BU186" s="23">
        <f t="shared" si="81"/>
        <v>-1.7846729738741816E-4</v>
      </c>
      <c r="BV186" s="23">
        <f t="shared" si="82"/>
        <v>-5.7250409688171982E-4</v>
      </c>
      <c r="BW186" s="23">
        <f t="shared" si="83"/>
        <v>-1.3959718934922765E-3</v>
      </c>
      <c r="BX186" s="23">
        <f t="shared" si="84"/>
        <v>1.025615064287607E-2</v>
      </c>
      <c r="BY186" s="23">
        <f t="shared" si="85"/>
        <v>5.7066601430168534E-2</v>
      </c>
      <c r="BZ186" s="23">
        <f t="shared" si="86"/>
        <v>1.2390725108479878E-2</v>
      </c>
      <c r="CA186" s="23">
        <f t="shared" si="87"/>
        <v>1.2334246621155544E-2</v>
      </c>
      <c r="CB186" s="23">
        <f t="shared" si="88"/>
        <v>-1.4120453819444435E-3</v>
      </c>
      <c r="CC186" s="23">
        <f t="shared" si="89"/>
        <v>-1.0858152777777773E-3</v>
      </c>
      <c r="CD186" s="23">
        <f t="shared" si="90"/>
        <v>-1.3736118055555555E-3</v>
      </c>
      <c r="CE186" s="23">
        <f t="shared" si="91"/>
        <v>-1.0453750000000003E-4</v>
      </c>
      <c r="CF186" s="23">
        <f t="shared" si="92"/>
        <v>0</v>
      </c>
      <c r="CG186" s="23">
        <f t="shared" si="93"/>
        <v>1.1433768047775534E-2</v>
      </c>
      <c r="CH186" s="23">
        <f t="shared" si="94"/>
        <v>4.6618719363632904E-3</v>
      </c>
      <c r="CI186" s="23">
        <f t="shared" si="95"/>
        <v>-2.0731143485661031E-4</v>
      </c>
    </row>
    <row r="187" spans="1:87" x14ac:dyDescent="0.2">
      <c r="A187" s="20">
        <v>178</v>
      </c>
      <c r="B187" s="21">
        <v>44043</v>
      </c>
      <c r="C187" s="20">
        <v>218.75800000000001</v>
      </c>
      <c r="D187" s="20">
        <v>1265.2</v>
      </c>
      <c r="E187" s="20">
        <v>2238.7080000000001</v>
      </c>
      <c r="F187" s="20">
        <v>1871.549</v>
      </c>
      <c r="G187" s="20">
        <v>2502.6089999999999</v>
      </c>
      <c r="H187" s="20">
        <v>139.72200000000001</v>
      </c>
      <c r="I187" s="20">
        <v>360.33300000000003</v>
      </c>
      <c r="J187" s="20">
        <v>506.39600000000002</v>
      </c>
      <c r="K187" s="20">
        <v>109.68899999999999</v>
      </c>
      <c r="L187" s="20">
        <v>681.46900000000005</v>
      </c>
      <c r="M187" s="20">
        <v>895.226</v>
      </c>
      <c r="N187" s="20">
        <v>301.24099999999999</v>
      </c>
      <c r="O187" s="20">
        <v>354.25299999999999</v>
      </c>
      <c r="P187" s="20">
        <v>102.928</v>
      </c>
      <c r="Q187" s="20">
        <v>193.71</v>
      </c>
      <c r="R187" s="20">
        <v>258.33999999999997</v>
      </c>
      <c r="S187" s="20">
        <v>5923.7</v>
      </c>
      <c r="T187" s="20">
        <v>3174.32</v>
      </c>
      <c r="U187" s="20">
        <v>5897.76</v>
      </c>
      <c r="V187" s="20">
        <v>21710</v>
      </c>
      <c r="W187" s="20">
        <v>0.15487999999999999</v>
      </c>
      <c r="X187" s="20">
        <v>-0.51219999999999999</v>
      </c>
      <c r="Y187" s="20">
        <v>6.7400000000000002E-2</v>
      </c>
      <c r="Z187" s="20">
        <v>-0.14369999999999999</v>
      </c>
      <c r="AA187" s="20">
        <v>1</v>
      </c>
      <c r="AB187" s="20">
        <v>0.84899999999999998</v>
      </c>
      <c r="AC187" s="20">
        <v>0.76419999999999999</v>
      </c>
      <c r="AD187" s="20">
        <v>105.83</v>
      </c>
      <c r="AE187" s="21">
        <f t="shared" si="67"/>
        <v>44043</v>
      </c>
      <c r="AF187" s="22" cm="1">
        <f t="array" ref="AF187">IF(INDEX(calc_types,1,AF$7)="INDEX",C187/C186-1,IF(INDEX(calc_types,1,AF$7)="CASH", C186/1200,C186/C187-1))</f>
        <v>3.4753660566488875E-4</v>
      </c>
      <c r="AG187" s="22" cm="1">
        <f t="array" ref="AG187">IF(INDEX(calc_types,1,AG$7)="INDEX",D187/D186-1,IF(INDEX(calc_types,1,AG$7)="CASH", D186/1200,D186/D187-1))</f>
        <v>1.0103463581248029E-3</v>
      </c>
      <c r="AH187" s="22" cm="1">
        <f t="array" ref="AH187">IF(INDEX(calc_types,1,AH$7)="INDEX",E187/E186-1,IF(INDEX(calc_types,1,AH$7)="CASH", E186/1200,E186/E187-1))</f>
        <v>2.4758427336097899E-3</v>
      </c>
      <c r="AI187" s="22" cm="1">
        <f t="array" ref="AI187">IF(INDEX(calc_types,1,AI$7)="INDEX",F187/F186-1,IF(INDEX(calc_types,1,AI$7)="CASH", F186/1200,F186/F187-1))</f>
        <v>4.9928822698981357E-3</v>
      </c>
      <c r="AJ187" s="22" cm="1">
        <f t="array" ref="AJ187">IF(INDEX(calc_types,1,AJ$7)="INDEX",G187/G186-1,IF(INDEX(calc_types,1,AJ$7)="CASH", G186/1200,G186/G187-1))</f>
        <v>1.237368129154226E-2</v>
      </c>
      <c r="AK187" s="22" cm="1">
        <f t="array" ref="AK187">IF(INDEX(calc_types,1,AK$7)="INDEX",H187/H186-1,IF(INDEX(calc_types,1,AK$7)="CASH", H186/1200,H186/H187-1))</f>
        <v>-5.1504356410148056E-4</v>
      </c>
      <c r="AL187" s="22" cm="1">
        <f t="array" ref="AL187">IF(INDEX(calc_types,1,AL$7)="INDEX",I187/I186-1,IF(INDEX(calc_types,1,AL$7)="CASH", I186/1200,I186/I187-1))</f>
        <v>-1.6650986987221117E-5</v>
      </c>
      <c r="AM187" s="22" cm="1">
        <f t="array" ref="AM187">IF(INDEX(calc_types,1,AM$7)="INDEX",J187/J186-1,IF(INDEX(calc_types,1,AM$7)="CASH", J186/1200,J186/J187-1))</f>
        <v>8.9931434692980261E-4</v>
      </c>
      <c r="AN187" s="22" cm="1">
        <f t="array" ref="AN187">IF(INDEX(calc_types,1,AN$7)="INDEX",K187/K186-1,IF(INDEX(calc_types,1,AN$7)="CASH", K186/1200,K186/K187-1))</f>
        <v>-1.1850285318415477E-4</v>
      </c>
      <c r="AO187" s="22" cm="1">
        <f t="array" ref="AO187">IF(INDEX(calc_types,1,AO$7)="INDEX",L187/L186-1,IF(INDEX(calc_types,1,AO$7)="CASH", L186/1200,L186/L187-1))</f>
        <v>-9.0971650592464037E-5</v>
      </c>
      <c r="AP187" s="22" cm="1">
        <f t="array" ref="AP187">IF(INDEX(calc_types,1,AP$7)="INDEX",M187/M186-1,IF(INDEX(calc_types,1,AP$7)="CASH", M186/1200,M186/M187-1))</f>
        <v>2.4444511630459242E-3</v>
      </c>
      <c r="AQ187" s="22" cm="1">
        <f t="array" ref="AQ187">IF(INDEX(calc_types,1,AQ$7)="INDEX",N187/N186-1,IF(INDEX(calc_types,1,AQ$7)="CASH", N186/1200,N186/N187-1))</f>
        <v>6.0918384727655095E-3</v>
      </c>
      <c r="AR187" s="22" cm="1">
        <f t="array" ref="AR187">IF(INDEX(calc_types,1,AR$7)="INDEX",O187/O186-1,IF(INDEX(calc_types,1,AR$7)="CASH", O186/1200,O186/O187-1))</f>
        <v>1.2400189760912728E-2</v>
      </c>
      <c r="AS187" s="22" cm="1">
        <f t="array" ref="AS187">IF(INDEX(calc_types,1,AS$7)="INDEX",P187/P186-1,IF(INDEX(calc_types,1,AS$7)="CASH", P186/1200,P186/P187-1))</f>
        <v>-2.2340725199365696E-4</v>
      </c>
      <c r="AT187" s="22" cm="1">
        <f t="array" ref="AT187">IF(INDEX(calc_types,1,AT$7)="INDEX",Q187/Q186-1,IF(INDEX(calc_types,1,AT$7)="CASH", Q186/1200,Q186/Q187-1))</f>
        <v>-1.0324605600020575E-5</v>
      </c>
      <c r="AU187" s="22" cm="1">
        <f t="array" ref="AU187">IF(INDEX(calc_types,1,AU$7)="INDEX",R187/R186-1,IF(INDEX(calc_types,1,AU$7)="CASH", R186/1200,R186/R187-1))</f>
        <v>8.988485440202254E-4</v>
      </c>
      <c r="AV187" s="22" cm="1">
        <f t="array" ref="AV187">IF(INDEX(calc_types,1,AV$7)="INDEX",S187/S186-1,IF(INDEX(calc_types,1,AV$7)="CASH", S186/1200,S186/S187-1))</f>
        <v>5.6000827159349287E-2</v>
      </c>
      <c r="AW187" s="22" cm="1">
        <f t="array" ref="AW187">IF(INDEX(calc_types,1,AW$7)="INDEX",T187/T186-1,IF(INDEX(calc_types,1,AW$7)="CASH", T186/1200,T186/T187-1))</f>
        <v>-1.8475172151499519E-2</v>
      </c>
      <c r="AX187" s="22" cm="1">
        <f t="array" ref="AX187">IF(INDEX(calc_types,1,AX$7)="INDEX",U187/U186-1,IF(INDEX(calc_types,1,AX$7)="CASH", U186/1200,U186/U187-1))</f>
        <v>-4.408289490318873E-2</v>
      </c>
      <c r="AY187" s="22" cm="1">
        <f t="array" ref="AY187">IF(INDEX(calc_types,1,AY$7)="INDEX",V187/V186-1,IF(INDEX(calc_types,1,AY$7)="CASH", V186/1200,V186/V187-1))</f>
        <v>-2.5939356088035992E-2</v>
      </c>
      <c r="AZ187" s="22" cm="1">
        <f t="array" ref="AZ187">IF(INDEX(calc_types,1,AZ$7)="INDEX",W187/W186-1,IF(INDEX(calc_types,1,AZ$7)="CASH", W186/1200,W186/W187-1))</f>
        <v>1.3520833333333334E-4</v>
      </c>
      <c r="BA187" s="22" cm="1">
        <f t="array" ref="BA187">IF(INDEX(calc_types,1,BA$7)="INDEX",X187/X186-1,IF(INDEX(calc_types,1,BA$7)="CASH", X186/1200,X186/X187-1))</f>
        <v>-3.9658333333333331E-4</v>
      </c>
      <c r="BB187" s="22" cm="1">
        <f t="array" ref="BB187">IF(INDEX(calc_types,1,BB$7)="INDEX",Y187/Y186-1,IF(INDEX(calc_types,1,BB$7)="CASH", Y186/1200,Y186/Y187-1))</f>
        <v>6.2250000000000009E-5</v>
      </c>
      <c r="BC187" s="22" cm="1">
        <f t="array" ref="BC187">IF(INDEX(calc_types,1,BC$7)="INDEX",Z187/Z186-1,IF(INDEX(calc_types,1,BC$7)="CASH", Z186/1200,Z186/Z187-1))</f>
        <v>-1.1683333333333333E-4</v>
      </c>
      <c r="BD187" s="22" cm="1">
        <f t="array" ref="BD187">IF(INDEX(calc_types,1,BD$7)="INDEX",AA187/AA186-1,IF(INDEX(calc_types,1,BD$7)="CASH", AA186/1200,AA186/AA187-1))</f>
        <v>0</v>
      </c>
      <c r="BE187" s="22" cm="1">
        <f t="array" ref="BE187">IF(INDEX(calc_types,1,BE$7)="INDEX",AB187/AB186-1,IF(INDEX(calc_types,1,BE$7)="CASH", AB186/1200,AB186/AB187-1))</f>
        <v>4.8527679623086017E-2</v>
      </c>
      <c r="BF187" s="22" cm="1">
        <f t="array" ref="BF187">IF(INDEX(calc_types,1,BF$7)="INDEX",AC187/AC186-1,IF(INDEX(calc_types,1,BF$7)="CASH", AC186/1200,AC186/AC187-1))</f>
        <v>5.5221146296780876E-2</v>
      </c>
      <c r="BG187" s="22" cm="1">
        <f t="array" ref="BG187">IF(INDEX(calc_types,1,BG$7)="INDEX",AD187/AD186-1,IF(INDEX(calc_types,1,BG$7)="CASH", AD186/1200,AD186/AD187-1))</f>
        <v>1.9843144665973922E-2</v>
      </c>
      <c r="BH187" s="23">
        <f t="shared" si="68"/>
        <v>-1.1872659799559556E-3</v>
      </c>
      <c r="BI187" s="23">
        <f t="shared" si="69"/>
        <v>-7.4172672672653123E-4</v>
      </c>
      <c r="BJ187" s="23">
        <f t="shared" si="70"/>
        <v>6.7987656969783084E-5</v>
      </c>
      <c r="BK187" s="23">
        <f t="shared" si="71"/>
        <v>2.3428857566655257E-3</v>
      </c>
      <c r="BL187" s="23">
        <f t="shared" si="72"/>
        <v>8.9938466259901536E-3</v>
      </c>
      <c r="BM187" s="23">
        <f t="shared" si="73"/>
        <v>-1.2581565930418718E-3</v>
      </c>
      <c r="BN187" s="23">
        <f t="shared" si="74"/>
        <v>-8.8121906460412178E-4</v>
      </c>
      <c r="BO187" s="23">
        <f t="shared" si="75"/>
        <v>-4.2306344716191795E-4</v>
      </c>
      <c r="BP187" s="23">
        <f t="shared" si="76"/>
        <v>-1.4860580076651883E-3</v>
      </c>
      <c r="BQ187" s="23">
        <f t="shared" si="77"/>
        <v>-1.7786732632500233E-3</v>
      </c>
      <c r="BR187" s="23">
        <f t="shared" si="78"/>
        <v>2.822645150804522E-4</v>
      </c>
      <c r="BS187" s="23">
        <f t="shared" si="79"/>
        <v>3.3087726508588284E-3</v>
      </c>
      <c r="BT187" s="23">
        <f t="shared" si="80"/>
        <v>9.1091185815277542E-3</v>
      </c>
      <c r="BU187" s="23">
        <f t="shared" si="81"/>
        <v>-2.8532782871444249E-4</v>
      </c>
      <c r="BV187" s="23">
        <f t="shared" si="82"/>
        <v>-1.4938322373083586E-4</v>
      </c>
      <c r="BW187" s="23">
        <f t="shared" si="83"/>
        <v>5.5945588816530513E-4</v>
      </c>
      <c r="BX187" s="23">
        <f t="shared" si="84"/>
        <v>4.6818893987301401E-2</v>
      </c>
      <c r="BY187" s="23">
        <f t="shared" si="85"/>
        <v>-2.1689863751296418E-2</v>
      </c>
      <c r="BZ187" s="23">
        <f t="shared" si="86"/>
        <v>-4.701982012548573E-2</v>
      </c>
      <c r="CA187" s="23">
        <f t="shared" si="87"/>
        <v>-3.2356917799402439E-2</v>
      </c>
      <c r="CB187" s="23">
        <f t="shared" si="88"/>
        <v>-1.4289203819444435E-3</v>
      </c>
      <c r="CC187" s="23">
        <f t="shared" si="89"/>
        <v>-1.1611486111111106E-3</v>
      </c>
      <c r="CD187" s="23">
        <f t="shared" si="90"/>
        <v>-1.4791951388888889E-3</v>
      </c>
      <c r="CE187" s="23">
        <f t="shared" si="91"/>
        <v>-6.728750000000003E-5</v>
      </c>
      <c r="CF187" s="23">
        <f t="shared" si="92"/>
        <v>0</v>
      </c>
      <c r="CG187" s="23">
        <f t="shared" si="93"/>
        <v>4.8278679753539624E-2</v>
      </c>
      <c r="CH187" s="23">
        <f t="shared" si="94"/>
        <v>5.6038772201398121E-2</v>
      </c>
      <c r="CI187" s="23">
        <f t="shared" si="95"/>
        <v>2.0562359683447579E-2</v>
      </c>
    </row>
    <row r="188" spans="1:87" x14ac:dyDescent="0.2">
      <c r="A188" s="20">
        <v>179</v>
      </c>
      <c r="B188" s="21">
        <v>44074</v>
      </c>
      <c r="C188" s="20">
        <v>218.76599999999999</v>
      </c>
      <c r="D188" s="20">
        <v>1264.893</v>
      </c>
      <c r="E188" s="20">
        <v>2236.3510000000001</v>
      </c>
      <c r="F188" s="20">
        <v>1876.261</v>
      </c>
      <c r="G188" s="20">
        <v>2511.9589999999998</v>
      </c>
      <c r="H188" s="20">
        <v>139.63399999999999</v>
      </c>
      <c r="I188" s="20">
        <v>359.685</v>
      </c>
      <c r="J188" s="20">
        <v>504.48399999999998</v>
      </c>
      <c r="K188" s="20">
        <v>109.749</v>
      </c>
      <c r="L188" s="20">
        <v>681.10500000000002</v>
      </c>
      <c r="M188" s="20">
        <v>892.01400000000001</v>
      </c>
      <c r="N188" s="20">
        <v>302.38299999999998</v>
      </c>
      <c r="O188" s="20">
        <v>355.68</v>
      </c>
      <c r="P188" s="20">
        <v>102.902</v>
      </c>
      <c r="Q188" s="20">
        <v>193.57</v>
      </c>
      <c r="R188" s="20">
        <v>257.80700000000002</v>
      </c>
      <c r="S188" s="20">
        <v>6346.27</v>
      </c>
      <c r="T188" s="20">
        <v>3272.51</v>
      </c>
      <c r="U188" s="20">
        <v>5963.57</v>
      </c>
      <c r="V188" s="20">
        <v>23139.759999999998</v>
      </c>
      <c r="W188" s="20">
        <v>0.15675</v>
      </c>
      <c r="X188" s="20">
        <v>-0.5706</v>
      </c>
      <c r="Y188" s="20">
        <v>-1.43E-2</v>
      </c>
      <c r="Z188" s="20">
        <v>-0.25619999999999998</v>
      </c>
      <c r="AA188" s="20">
        <v>1</v>
      </c>
      <c r="AB188" s="20">
        <v>0.83779999999999999</v>
      </c>
      <c r="AC188" s="20">
        <v>0.748</v>
      </c>
      <c r="AD188" s="20">
        <v>105.91</v>
      </c>
      <c r="AE188" s="21">
        <f t="shared" si="67"/>
        <v>44074</v>
      </c>
      <c r="AF188" s="22" cm="1">
        <f t="array" ref="AF188">IF(INDEX(calc_types,1,AF$7)="INDEX",C188/C187-1,IF(INDEX(calc_types,1,AF$7)="CASH", C187/1200,C187/C188-1))</f>
        <v>3.657009115087817E-5</v>
      </c>
      <c r="AG188" s="22" cm="1">
        <f t="array" ref="AG188">IF(INDEX(calc_types,1,AG$7)="INDEX",D188/D187-1,IF(INDEX(calc_types,1,AG$7)="CASH", D187/1200,D187/D188-1))</f>
        <v>-2.4264938349671805E-4</v>
      </c>
      <c r="AH188" s="22" cm="1">
        <f t="array" ref="AH188">IF(INDEX(calc_types,1,AH$7)="INDEX",E188/E187-1,IF(INDEX(calc_types,1,AH$7)="CASH", E187/1200,E187/E188-1))</f>
        <v>-1.0528394055857593E-3</v>
      </c>
      <c r="AI188" s="22" cm="1">
        <f t="array" ref="AI188">IF(INDEX(calc_types,1,AI$7)="INDEX",F188/F187-1,IF(INDEX(calc_types,1,AI$7)="CASH", F187/1200,F187/F188-1))</f>
        <v>2.5177005785046447E-3</v>
      </c>
      <c r="AJ188" s="22" cm="1">
        <f t="array" ref="AJ188">IF(INDEX(calc_types,1,AJ$7)="INDEX",G188/G187-1,IF(INDEX(calc_types,1,AJ$7)="CASH", G187/1200,G187/G188-1))</f>
        <v>3.7361010049912213E-3</v>
      </c>
      <c r="AK188" s="22" cm="1">
        <f t="array" ref="AK188">IF(INDEX(calc_types,1,AK$7)="INDEX",H188/H187-1,IF(INDEX(calc_types,1,AK$7)="CASH", H187/1200,H187/H188-1))</f>
        <v>-6.2982207526385281E-4</v>
      </c>
      <c r="AL188" s="22" cm="1">
        <f t="array" ref="AL188">IF(INDEX(calc_types,1,AL$7)="INDEX",I188/I187-1,IF(INDEX(calc_types,1,AL$7)="CASH", I187/1200,I187/I188-1))</f>
        <v>-1.7983365387017614E-3</v>
      </c>
      <c r="AM188" s="22" cm="1">
        <f t="array" ref="AM188">IF(INDEX(calc_types,1,AM$7)="INDEX",J188/J187-1,IF(INDEX(calc_types,1,AM$7)="CASH", J187/1200,J187/J188-1))</f>
        <v>-3.7757012298675896E-3</v>
      </c>
      <c r="AN188" s="22" cm="1">
        <f t="array" ref="AN188">IF(INDEX(calc_types,1,AN$7)="INDEX",K188/K187-1,IF(INDEX(calc_types,1,AN$7)="CASH", K187/1200,K187/K188-1))</f>
        <v>5.4700106665217518E-4</v>
      </c>
      <c r="AO188" s="22" cm="1">
        <f t="array" ref="AO188">IF(INDEX(calc_types,1,AO$7)="INDEX",L188/L187-1,IF(INDEX(calc_types,1,AO$7)="CASH", L187/1200,L187/L188-1))</f>
        <v>-5.3414021767683728E-4</v>
      </c>
      <c r="AP188" s="22" cm="1">
        <f t="array" ref="AP188">IF(INDEX(calc_types,1,AP$7)="INDEX",M188/M187-1,IF(INDEX(calc_types,1,AP$7)="CASH", M187/1200,M187/M188-1))</f>
        <v>-3.5879208155259468E-3</v>
      </c>
      <c r="AQ188" s="22" cm="1">
        <f t="array" ref="AQ188">IF(INDEX(calc_types,1,AQ$7)="INDEX",N188/N187-1,IF(INDEX(calc_types,1,AQ$7)="CASH", N187/1200,N187/N188-1))</f>
        <v>3.790984626926619E-3</v>
      </c>
      <c r="AR188" s="22" cm="1">
        <f t="array" ref="AR188">IF(INDEX(calc_types,1,AR$7)="INDEX",O188/O187-1,IF(INDEX(calc_types,1,AR$7)="CASH", O187/1200,O187/O188-1))</f>
        <v>4.0281945389313289E-3</v>
      </c>
      <c r="AS188" s="22" cm="1">
        <f t="array" ref="AS188">IF(INDEX(calc_types,1,AS$7)="INDEX",P188/P187-1,IF(INDEX(calc_types,1,AS$7)="CASH", P187/1200,P187/P188-1))</f>
        <v>-2.5260376185287647E-4</v>
      </c>
      <c r="AT188" s="22" cm="1">
        <f t="array" ref="AT188">IF(INDEX(calc_types,1,AT$7)="INDEX",Q188/Q187-1,IF(INDEX(calc_types,1,AT$7)="CASH", Q187/1200,Q187/Q188-1))</f>
        <v>-7.2272985390542388E-4</v>
      </c>
      <c r="AU188" s="22" cm="1">
        <f t="array" ref="AU188">IF(INDEX(calc_types,1,AU$7)="INDEX",R188/R187-1,IF(INDEX(calc_types,1,AU$7)="CASH", R187/1200,R187/R188-1))</f>
        <v>-2.0631725632885844E-3</v>
      </c>
      <c r="AV188" s="22" cm="1">
        <f t="array" ref="AV188">IF(INDEX(calc_types,1,AV$7)="INDEX",S188/S187-1,IF(INDEX(calc_types,1,AV$7)="CASH", S187/1200,S187/S188-1))</f>
        <v>7.133548289076086E-2</v>
      </c>
      <c r="AW188" s="22" cm="1">
        <f t="array" ref="AW188">IF(INDEX(calc_types,1,AW$7)="INDEX",T188/T187-1,IF(INDEX(calc_types,1,AW$7)="CASH", T187/1200,T187/T188-1))</f>
        <v>3.0932609188739635E-2</v>
      </c>
      <c r="AX188" s="22" cm="1">
        <f t="array" ref="AX188">IF(INDEX(calc_types,1,AX$7)="INDEX",U188/U187-1,IF(INDEX(calc_types,1,AX$7)="CASH", U187/1200,U187/U188-1))</f>
        <v>1.1158473725617846E-2</v>
      </c>
      <c r="AY188" s="22" cm="1">
        <f t="array" ref="AY188">IF(INDEX(calc_types,1,AY$7)="INDEX",V188/V187-1,IF(INDEX(calc_types,1,AY$7)="CASH", V187/1200,V187/V188-1))</f>
        <v>6.5857208659603872E-2</v>
      </c>
      <c r="AZ188" s="22" cm="1">
        <f t="array" ref="AZ188">IF(INDEX(calc_types,1,AZ$7)="INDEX",W188/W187-1,IF(INDEX(calc_types,1,AZ$7)="CASH", W187/1200,W187/W188-1))</f>
        <v>1.2906666666666667E-4</v>
      </c>
      <c r="BA188" s="22" cm="1">
        <f t="array" ref="BA188">IF(INDEX(calc_types,1,BA$7)="INDEX",X188/X187-1,IF(INDEX(calc_types,1,BA$7)="CASH", X187/1200,X187/X188-1))</f>
        <v>-4.2683333333333332E-4</v>
      </c>
      <c r="BB188" s="22" cm="1">
        <f t="array" ref="BB188">IF(INDEX(calc_types,1,BB$7)="INDEX",Y188/Y187-1,IF(INDEX(calc_types,1,BB$7)="CASH", Y187/1200,Y187/Y188-1))</f>
        <v>5.6166666666666665E-5</v>
      </c>
      <c r="BC188" s="22" cm="1">
        <f t="array" ref="BC188">IF(INDEX(calc_types,1,BC$7)="INDEX",Z188/Z187-1,IF(INDEX(calc_types,1,BC$7)="CASH", Z187/1200,Z187/Z188-1))</f>
        <v>-1.1975E-4</v>
      </c>
      <c r="BD188" s="22" cm="1">
        <f t="array" ref="BD188">IF(INDEX(calc_types,1,BD$7)="INDEX",AA188/AA187-1,IF(INDEX(calc_types,1,BD$7)="CASH", AA187/1200,AA187/AA188-1))</f>
        <v>0</v>
      </c>
      <c r="BE188" s="22" cm="1">
        <f t="array" ref="BE188">IF(INDEX(calc_types,1,BE$7)="INDEX",AB188/AB187-1,IF(INDEX(calc_types,1,BE$7)="CASH", AB187/1200,AB187/AB188-1))</f>
        <v>1.3368345667223558E-2</v>
      </c>
      <c r="BF188" s="22" cm="1">
        <f t="array" ref="BF188">IF(INDEX(calc_types,1,BF$7)="INDEX",AC188/AC187-1,IF(INDEX(calc_types,1,BF$7)="CASH", AC187/1200,AC187/AC188-1))</f>
        <v>2.1657754010695252E-2</v>
      </c>
      <c r="BG188" s="22" cm="1">
        <f t="array" ref="BG188">IF(INDEX(calc_types,1,BG$7)="INDEX",AD188/AD187-1,IF(INDEX(calc_types,1,BG$7)="CASH", AD187/1200,AD187/AD188-1))</f>
        <v>-7.5535832310447137E-4</v>
      </c>
      <c r="BH188" s="23">
        <f t="shared" si="68"/>
        <v>-1.4982324944699662E-3</v>
      </c>
      <c r="BI188" s="23">
        <f t="shared" si="69"/>
        <v>-1.9947224683480522E-3</v>
      </c>
      <c r="BJ188" s="23">
        <f t="shared" si="70"/>
        <v>-3.4606944822257661E-3</v>
      </c>
      <c r="BK188" s="23">
        <f t="shared" si="71"/>
        <v>-1.3229593472796532E-4</v>
      </c>
      <c r="BL188" s="23">
        <f t="shared" si="72"/>
        <v>3.5626633943911532E-4</v>
      </c>
      <c r="BM188" s="23">
        <f t="shared" si="73"/>
        <v>-1.372935104204244E-3</v>
      </c>
      <c r="BN188" s="23">
        <f t="shared" si="74"/>
        <v>-2.6629046163186621E-3</v>
      </c>
      <c r="BO188" s="23">
        <f t="shared" si="75"/>
        <v>-5.0980790239593104E-3</v>
      </c>
      <c r="BP188" s="23">
        <f t="shared" si="76"/>
        <v>-8.2055408782885837E-4</v>
      </c>
      <c r="BQ188" s="23">
        <f t="shared" si="77"/>
        <v>-2.2218418303343963E-3</v>
      </c>
      <c r="BR188" s="23">
        <f t="shared" si="78"/>
        <v>-5.7501074634914188E-3</v>
      </c>
      <c r="BS188" s="23">
        <f t="shared" si="79"/>
        <v>1.0079188050199379E-3</v>
      </c>
      <c r="BT188" s="23">
        <f t="shared" si="80"/>
        <v>7.3712335954635548E-4</v>
      </c>
      <c r="BU188" s="23">
        <f t="shared" si="81"/>
        <v>-3.14524338573662E-4</v>
      </c>
      <c r="BV188" s="23">
        <f t="shared" si="82"/>
        <v>-8.6178847203623914E-4</v>
      </c>
      <c r="BW188" s="23">
        <f t="shared" si="83"/>
        <v>-2.4025652191435047E-3</v>
      </c>
      <c r="BX188" s="23">
        <f t="shared" si="84"/>
        <v>6.2153549718712973E-2</v>
      </c>
      <c r="BY188" s="23">
        <f t="shared" si="85"/>
        <v>2.7717917588942736E-2</v>
      </c>
      <c r="BZ188" s="23">
        <f t="shared" si="86"/>
        <v>8.2215485033208472E-3</v>
      </c>
      <c r="CA188" s="23">
        <f t="shared" si="87"/>
        <v>5.9439646948237425E-2</v>
      </c>
      <c r="CB188" s="23">
        <f t="shared" si="88"/>
        <v>-1.4350620486111101E-3</v>
      </c>
      <c r="CC188" s="23">
        <f t="shared" si="89"/>
        <v>-1.1913986111111107E-3</v>
      </c>
      <c r="CD188" s="23">
        <f t="shared" si="90"/>
        <v>-1.4852784722222223E-3</v>
      </c>
      <c r="CE188" s="23">
        <f t="shared" si="91"/>
        <v>-7.0204166666666695E-5</v>
      </c>
      <c r="CF188" s="23">
        <f t="shared" si="92"/>
        <v>0</v>
      </c>
      <c r="CG188" s="23">
        <f t="shared" si="93"/>
        <v>1.3119345797677168E-2</v>
      </c>
      <c r="CH188" s="23">
        <f t="shared" si="94"/>
        <v>2.2475379915312496E-2</v>
      </c>
      <c r="CI188" s="23">
        <f t="shared" si="95"/>
        <v>-3.6143305630814259E-5</v>
      </c>
    </row>
    <row r="189" spans="1:87" x14ac:dyDescent="0.2">
      <c r="A189" s="20">
        <v>180</v>
      </c>
      <c r="B189" s="21">
        <v>44104</v>
      </c>
      <c r="C189" s="20">
        <v>218.839</v>
      </c>
      <c r="D189" s="20">
        <v>1265.2349999999999</v>
      </c>
      <c r="E189" s="20">
        <v>2236.7600000000002</v>
      </c>
      <c r="F189" s="20">
        <v>1876.038</v>
      </c>
      <c r="G189" s="20">
        <v>2507.9110000000001</v>
      </c>
      <c r="H189" s="20">
        <v>139.58199999999999</v>
      </c>
      <c r="I189" s="20">
        <v>359.73200000000003</v>
      </c>
      <c r="J189" s="20">
        <v>505.52800000000002</v>
      </c>
      <c r="K189" s="20">
        <v>109.736</v>
      </c>
      <c r="L189" s="20">
        <v>680.822</v>
      </c>
      <c r="M189" s="20">
        <v>893.25599999999997</v>
      </c>
      <c r="N189" s="20">
        <v>302.49599999999998</v>
      </c>
      <c r="O189" s="20">
        <v>356.17700000000002</v>
      </c>
      <c r="P189" s="20">
        <v>102.89700000000001</v>
      </c>
      <c r="Q189" s="20">
        <v>193.61699999999999</v>
      </c>
      <c r="R189" s="20">
        <v>258.11799999999999</v>
      </c>
      <c r="S189" s="20">
        <v>6102.78</v>
      </c>
      <c r="T189" s="20">
        <v>3193.61</v>
      </c>
      <c r="U189" s="20">
        <v>5866.1</v>
      </c>
      <c r="V189" s="20">
        <v>23185.119999999999</v>
      </c>
      <c r="W189" s="20">
        <v>0.14824999999999999</v>
      </c>
      <c r="X189" s="20">
        <v>-0.5071</v>
      </c>
      <c r="Y189" s="20">
        <v>5.5500000000000001E-2</v>
      </c>
      <c r="Z189" s="20">
        <v>-0.1605</v>
      </c>
      <c r="AA189" s="20">
        <v>1</v>
      </c>
      <c r="AB189" s="20">
        <v>0.85319999999999996</v>
      </c>
      <c r="AC189" s="20">
        <v>0.77380000000000004</v>
      </c>
      <c r="AD189" s="20">
        <v>105.48</v>
      </c>
      <c r="AE189" s="21">
        <f t="shared" si="67"/>
        <v>44104</v>
      </c>
      <c r="AF189" s="22" cm="1">
        <f t="array" ref="AF189">IF(INDEX(calc_types,1,AF$7)="INDEX",C189/C188-1,IF(INDEX(calc_types,1,AF$7)="CASH", C188/1200,C188/C189-1))</f>
        <v>3.3368987868320765E-4</v>
      </c>
      <c r="AG189" s="22" cm="1">
        <f t="array" ref="AG189">IF(INDEX(calc_types,1,AG$7)="INDEX",D189/D188-1,IF(INDEX(calc_types,1,AG$7)="CASH", D188/1200,D188/D189-1))</f>
        <v>2.7037860119394352E-4</v>
      </c>
      <c r="AH189" s="22" cm="1">
        <f t="array" ref="AH189">IF(INDEX(calc_types,1,AH$7)="INDEX",E189/E188-1,IF(INDEX(calc_types,1,AH$7)="CASH", E188/1200,E188/E189-1))</f>
        <v>1.8288721224890558E-4</v>
      </c>
      <c r="AI189" s="22" cm="1">
        <f t="array" ref="AI189">IF(INDEX(calc_types,1,AI$7)="INDEX",F189/F188-1,IF(INDEX(calc_types,1,AI$7)="CASH", F188/1200,F188/F189-1))</f>
        <v>-1.1885340045969528E-4</v>
      </c>
      <c r="AJ189" s="22" cm="1">
        <f t="array" ref="AJ189">IF(INDEX(calc_types,1,AJ$7)="INDEX",G189/G188-1,IF(INDEX(calc_types,1,AJ$7)="CASH", G188/1200,G188/G189-1))</f>
        <v>-1.6114912703589779E-3</v>
      </c>
      <c r="AK189" s="22" cm="1">
        <f t="array" ref="AK189">IF(INDEX(calc_types,1,AK$7)="INDEX",H189/H188-1,IF(INDEX(calc_types,1,AK$7)="CASH", H188/1200,H188/H189-1))</f>
        <v>-3.7240213701528191E-4</v>
      </c>
      <c r="AL189" s="22" cm="1">
        <f t="array" ref="AL189">IF(INDEX(calc_types,1,AL$7)="INDEX",I189/I188-1,IF(INDEX(calc_types,1,AL$7)="CASH", I188/1200,I188/I189-1))</f>
        <v>1.30669891710955E-4</v>
      </c>
      <c r="AM189" s="22" cm="1">
        <f t="array" ref="AM189">IF(INDEX(calc_types,1,AM$7)="INDEX",J189/J188-1,IF(INDEX(calc_types,1,AM$7)="CASH", J188/1200,J188/J189-1))</f>
        <v>2.0694412508623916E-3</v>
      </c>
      <c r="AN189" s="22" cm="1">
        <f t="array" ref="AN189">IF(INDEX(calc_types,1,AN$7)="INDEX",K189/K188-1,IF(INDEX(calc_types,1,AN$7)="CASH", K188/1200,K188/K189-1))</f>
        <v>-1.1845210434713316E-4</v>
      </c>
      <c r="AO189" s="22" cm="1">
        <f t="array" ref="AO189">IF(INDEX(calc_types,1,AO$7)="INDEX",L189/L188-1,IF(INDEX(calc_types,1,AO$7)="CASH", L188/1200,L188/L189-1))</f>
        <v>-4.1550128100664718E-4</v>
      </c>
      <c r="AP189" s="22" cm="1">
        <f t="array" ref="AP189">IF(INDEX(calc_types,1,AP$7)="INDEX",M189/M188-1,IF(INDEX(calc_types,1,AP$7)="CASH", M188/1200,M188/M189-1))</f>
        <v>1.3923548285115217E-3</v>
      </c>
      <c r="AQ189" s="22" cm="1">
        <f t="array" ref="AQ189">IF(INDEX(calc_types,1,AQ$7)="INDEX",N189/N188-1,IF(INDEX(calc_types,1,AQ$7)="CASH", N188/1200,N188/N189-1))</f>
        <v>3.7369825684652191E-4</v>
      </c>
      <c r="AR189" s="22" cm="1">
        <f t="array" ref="AR189">IF(INDEX(calc_types,1,AR$7)="INDEX",O189/O188-1,IF(INDEX(calc_types,1,AR$7)="CASH", O188/1200,O188/O189-1))</f>
        <v>1.3973234367972154E-3</v>
      </c>
      <c r="AS189" s="22" cm="1">
        <f t="array" ref="AS189">IF(INDEX(calc_types,1,AS$7)="INDEX",P189/P188-1,IF(INDEX(calc_types,1,AS$7)="CASH", P188/1200,P188/P189-1))</f>
        <v>-4.8589920506825202E-5</v>
      </c>
      <c r="AT189" s="22" cm="1">
        <f t="array" ref="AT189">IF(INDEX(calc_types,1,AT$7)="INDEX",Q189/Q188-1,IF(INDEX(calc_types,1,AT$7)="CASH", Q188/1200,Q188/Q189-1))</f>
        <v>2.4280621997219143E-4</v>
      </c>
      <c r="AU189" s="22" cm="1">
        <f t="array" ref="AU189">IF(INDEX(calc_types,1,AU$7)="INDEX",R189/R188-1,IF(INDEX(calc_types,1,AU$7)="CASH", R188/1200,R188/R189-1))</f>
        <v>1.2063287653165666E-3</v>
      </c>
      <c r="AV189" s="22" cm="1">
        <f t="array" ref="AV189">IF(INDEX(calc_types,1,AV$7)="INDEX",S189/S188-1,IF(INDEX(calc_types,1,AV$7)="CASH", S188/1200,S188/S189-1))</f>
        <v>-3.8367418972089173E-2</v>
      </c>
      <c r="AW189" s="22" cm="1">
        <f t="array" ref="AW189">IF(INDEX(calc_types,1,AW$7)="INDEX",T189/T188-1,IF(INDEX(calc_types,1,AW$7)="CASH", T188/1200,T188/T189-1))</f>
        <v>-2.4109933965060448E-2</v>
      </c>
      <c r="AX189" s="22" cm="1">
        <f t="array" ref="AX189">IF(INDEX(calc_types,1,AX$7)="INDEX",U189/U188-1,IF(INDEX(calc_types,1,AX$7)="CASH", U188/1200,U188/U189-1))</f>
        <v>-1.634423675751262E-2</v>
      </c>
      <c r="AY189" s="22" cm="1">
        <f t="array" ref="AY189">IF(INDEX(calc_types,1,AY$7)="INDEX",V189/V188-1,IF(INDEX(calc_types,1,AY$7)="CASH", V188/1200,V188/V189-1))</f>
        <v>1.9602623363423888E-3</v>
      </c>
      <c r="AZ189" s="22" cm="1">
        <f t="array" ref="AZ189">IF(INDEX(calc_types,1,AZ$7)="INDEX",W189/W188-1,IF(INDEX(calc_types,1,AZ$7)="CASH", W188/1200,W188/W189-1))</f>
        <v>1.3062499999999999E-4</v>
      </c>
      <c r="BA189" s="22" cm="1">
        <f t="array" ref="BA189">IF(INDEX(calc_types,1,BA$7)="INDEX",X189/X188-1,IF(INDEX(calc_types,1,BA$7)="CASH", X188/1200,X188/X189-1))</f>
        <v>-4.7550000000000001E-4</v>
      </c>
      <c r="BB189" s="22" cm="1">
        <f t="array" ref="BB189">IF(INDEX(calc_types,1,BB$7)="INDEX",Y189/Y188-1,IF(INDEX(calc_types,1,BB$7)="CASH", Y188/1200,Y188/Y189-1))</f>
        <v>-1.1916666666666667E-5</v>
      </c>
      <c r="BC189" s="22" cm="1">
        <f t="array" ref="BC189">IF(INDEX(calc_types,1,BC$7)="INDEX",Z189/Z188-1,IF(INDEX(calc_types,1,BC$7)="CASH", Z188/1200,Z188/Z189-1))</f>
        <v>-2.1349999999999999E-4</v>
      </c>
      <c r="BD189" s="22" cm="1">
        <f t="array" ref="BD189">IF(INDEX(calc_types,1,BD$7)="INDEX",AA189/AA188-1,IF(INDEX(calc_types,1,BD$7)="CASH", AA188/1200,AA188/AA189-1))</f>
        <v>0</v>
      </c>
      <c r="BE189" s="22" cm="1">
        <f t="array" ref="BE189">IF(INDEX(calc_types,1,BE$7)="INDEX",AB189/AB188-1,IF(INDEX(calc_types,1,BE$7)="CASH", AB188/1200,AB188/AB189-1))</f>
        <v>-1.8049695264885091E-2</v>
      </c>
      <c r="BF189" s="22" cm="1">
        <f t="array" ref="BF189">IF(INDEX(calc_types,1,BF$7)="INDEX",AC189/AC188-1,IF(INDEX(calc_types,1,BF$7)="CASH", AC188/1200,AC188/AC189-1))</f>
        <v>-3.3341948823985557E-2</v>
      </c>
      <c r="BG189" s="22" cm="1">
        <f t="array" ref="BG189">IF(INDEX(calc_types,1,BG$7)="INDEX",AD189/AD188-1,IF(INDEX(calc_types,1,BG$7)="CASH", AD188/1200,AD188/AD189-1))</f>
        <v>4.0766021994689261E-3</v>
      </c>
      <c r="BH189" s="23">
        <f t="shared" si="68"/>
        <v>-1.2011127069376367E-3</v>
      </c>
      <c r="BI189" s="23">
        <f t="shared" si="69"/>
        <v>-1.4816944836573906E-3</v>
      </c>
      <c r="BJ189" s="23">
        <f t="shared" si="70"/>
        <v>-2.2249678643911012E-3</v>
      </c>
      <c r="BK189" s="23">
        <f t="shared" si="71"/>
        <v>-2.7688499136923053E-3</v>
      </c>
      <c r="BL189" s="23">
        <f t="shared" si="72"/>
        <v>-4.9913259359110843E-3</v>
      </c>
      <c r="BM189" s="23">
        <f t="shared" si="73"/>
        <v>-1.1155151659556731E-3</v>
      </c>
      <c r="BN189" s="23">
        <f t="shared" si="74"/>
        <v>-7.3389818590594567E-4</v>
      </c>
      <c r="BO189" s="23">
        <f t="shared" si="75"/>
        <v>7.4706345677067105E-4</v>
      </c>
      <c r="BP189" s="23">
        <f t="shared" si="76"/>
        <v>-1.4860072588281667E-3</v>
      </c>
      <c r="BQ189" s="23">
        <f t="shared" si="77"/>
        <v>-2.1032028936642062E-3</v>
      </c>
      <c r="BR189" s="23">
        <f t="shared" si="78"/>
        <v>-7.6983181945395034E-4</v>
      </c>
      <c r="BS189" s="23">
        <f t="shared" si="79"/>
        <v>-2.4093675650601592E-3</v>
      </c>
      <c r="BT189" s="23">
        <f t="shared" si="80"/>
        <v>-1.8937477425877581E-3</v>
      </c>
      <c r="BU189" s="23">
        <f t="shared" si="81"/>
        <v>-1.1051049722761071E-4</v>
      </c>
      <c r="BV189" s="23">
        <f t="shared" si="82"/>
        <v>1.0374760184137614E-4</v>
      </c>
      <c r="BW189" s="23">
        <f t="shared" si="83"/>
        <v>8.6693610946164635E-4</v>
      </c>
      <c r="BX189" s="23">
        <f t="shared" si="84"/>
        <v>-4.754935214413706E-2</v>
      </c>
      <c r="BY189" s="23">
        <f t="shared" si="85"/>
        <v>-2.7324625564857347E-2</v>
      </c>
      <c r="BZ189" s="23">
        <f t="shared" si="86"/>
        <v>-1.9281161979809617E-2</v>
      </c>
      <c r="CA189" s="23">
        <f t="shared" si="87"/>
        <v>-4.4572993750240575E-3</v>
      </c>
      <c r="CB189" s="23">
        <f t="shared" si="88"/>
        <v>-1.4335037152777767E-3</v>
      </c>
      <c r="CC189" s="23">
        <f t="shared" si="89"/>
        <v>-1.2400652777777772E-3</v>
      </c>
      <c r="CD189" s="23">
        <f t="shared" si="90"/>
        <v>-1.5533618055555555E-3</v>
      </c>
      <c r="CE189" s="23">
        <f t="shared" si="91"/>
        <v>-1.639541666666667E-4</v>
      </c>
      <c r="CF189" s="23">
        <f t="shared" si="92"/>
        <v>0</v>
      </c>
      <c r="CG189" s="23">
        <f t="shared" si="93"/>
        <v>-1.829869513443148E-2</v>
      </c>
      <c r="CH189" s="23">
        <f t="shared" si="94"/>
        <v>-3.2524322919368312E-2</v>
      </c>
      <c r="CI189" s="23">
        <f t="shared" si="95"/>
        <v>4.7958172169425828E-3</v>
      </c>
    </row>
    <row r="190" spans="1:87" x14ac:dyDescent="0.2">
      <c r="A190" s="20">
        <v>181</v>
      </c>
      <c r="B190" s="21">
        <v>44135</v>
      </c>
      <c r="C190" s="20">
        <v>218.84200000000001</v>
      </c>
      <c r="D190" s="20">
        <v>1264.702</v>
      </c>
      <c r="E190" s="20">
        <v>2231.0300000000002</v>
      </c>
      <c r="F190" s="20">
        <v>1879.443</v>
      </c>
      <c r="G190" s="20">
        <v>2512.63</v>
      </c>
      <c r="H190" s="20">
        <v>139.56</v>
      </c>
      <c r="I190" s="20">
        <v>360.12900000000002</v>
      </c>
      <c r="J190" s="20">
        <v>507.178</v>
      </c>
      <c r="K190" s="20">
        <v>109.73</v>
      </c>
      <c r="L190" s="20">
        <v>680.77</v>
      </c>
      <c r="M190" s="20">
        <v>892.19500000000005</v>
      </c>
      <c r="N190" s="20">
        <v>303.21800000000002</v>
      </c>
      <c r="O190" s="20">
        <v>357.41199999999998</v>
      </c>
      <c r="P190" s="20">
        <v>102.876</v>
      </c>
      <c r="Q190" s="20">
        <v>193.565</v>
      </c>
      <c r="R190" s="20">
        <v>257.99200000000002</v>
      </c>
      <c r="S190" s="20">
        <v>5938.52</v>
      </c>
      <c r="T190" s="20">
        <v>2958.21</v>
      </c>
      <c r="U190" s="20">
        <v>5577.27</v>
      </c>
      <c r="V190" s="20">
        <v>22977.13</v>
      </c>
      <c r="W190" s="20">
        <v>0.14025000000000001</v>
      </c>
      <c r="X190" s="20">
        <v>-0.57420000000000004</v>
      </c>
      <c r="Y190" s="20">
        <v>-5.3E-3</v>
      </c>
      <c r="Z190" s="20">
        <v>-0.19950000000000001</v>
      </c>
      <c r="AA190" s="20">
        <v>1</v>
      </c>
      <c r="AB190" s="20">
        <v>0.85860000000000003</v>
      </c>
      <c r="AC190" s="20">
        <v>0.7722</v>
      </c>
      <c r="AD190" s="20">
        <v>104.66</v>
      </c>
      <c r="AE190" s="21">
        <f t="shared" si="67"/>
        <v>44135</v>
      </c>
      <c r="AF190" s="22" cm="1">
        <f t="array" ref="AF190">IF(INDEX(calc_types,1,AF$7)="INDEX",C190/C189-1,IF(INDEX(calc_types,1,AF$7)="CASH", C189/1200,C189/C190-1))</f>
        <v>1.3708708228588051E-5</v>
      </c>
      <c r="AG190" s="22" cm="1">
        <f t="array" ref="AG190">IF(INDEX(calc_types,1,AG$7)="INDEX",D190/D189-1,IF(INDEX(calc_types,1,AG$7)="CASH", D189/1200,D189/D190-1))</f>
        <v>-4.2126561468813772E-4</v>
      </c>
      <c r="AH190" s="22" cm="1">
        <f t="array" ref="AH190">IF(INDEX(calc_types,1,AH$7)="INDEX",E190/E189-1,IF(INDEX(calc_types,1,AH$7)="CASH", E189/1200,E189/E190-1))</f>
        <v>-2.5617410897905701E-3</v>
      </c>
      <c r="AI190" s="22" cm="1">
        <f t="array" ref="AI190">IF(INDEX(calc_types,1,AI$7)="INDEX",F190/F189-1,IF(INDEX(calc_types,1,AI$7)="CASH", F189/1200,F189/F190-1))</f>
        <v>1.8149952186470308E-3</v>
      </c>
      <c r="AJ190" s="22" cm="1">
        <f t="array" ref="AJ190">IF(INDEX(calc_types,1,AJ$7)="INDEX",G190/G189-1,IF(INDEX(calc_types,1,AJ$7)="CASH", G189/1200,G189/G190-1))</f>
        <v>1.8816457202828207E-3</v>
      </c>
      <c r="AK190" s="22" cm="1">
        <f t="array" ref="AK190">IF(INDEX(calc_types,1,AK$7)="INDEX",H190/H189-1,IF(INDEX(calc_types,1,AK$7)="CASH", H189/1200,H189/H190-1))</f>
        <v>-1.5761344585973891E-4</v>
      </c>
      <c r="AL190" s="22" cm="1">
        <f t="array" ref="AL190">IF(INDEX(calc_types,1,AL$7)="INDEX",I190/I189-1,IF(INDEX(calc_types,1,AL$7)="CASH", I189/1200,I189/I190-1))</f>
        <v>1.1035993461798732E-3</v>
      </c>
      <c r="AM190" s="22" cm="1">
        <f t="array" ref="AM190">IF(INDEX(calc_types,1,AM$7)="INDEX",J190/J189-1,IF(INDEX(calc_types,1,AM$7)="CASH", J189/1200,J189/J190-1))</f>
        <v>3.2639141649917214E-3</v>
      </c>
      <c r="AN190" s="22" cm="1">
        <f t="array" ref="AN190">IF(INDEX(calc_types,1,AN$7)="INDEX",K190/K189-1,IF(INDEX(calc_types,1,AN$7)="CASH", K189/1200,K189/K190-1))</f>
        <v>-5.4676678574061555E-5</v>
      </c>
      <c r="AO190" s="22" cm="1">
        <f t="array" ref="AO190">IF(INDEX(calc_types,1,AO$7)="INDEX",L190/L189-1,IF(INDEX(calc_types,1,AO$7)="CASH", L189/1200,L189/L190-1))</f>
        <v>-7.6378260396969821E-5</v>
      </c>
      <c r="AP190" s="22" cm="1">
        <f t="array" ref="AP190">IF(INDEX(calc_types,1,AP$7)="INDEX",M190/M189-1,IF(INDEX(calc_types,1,AP$7)="CASH", M189/1200,M189/M190-1))</f>
        <v>-1.1877893907232817E-3</v>
      </c>
      <c r="AQ190" s="22" cm="1">
        <f t="array" ref="AQ190">IF(INDEX(calc_types,1,AQ$7)="INDEX",N190/N189-1,IF(INDEX(calc_types,1,AQ$7)="CASH", N189/1200,N189/N190-1))</f>
        <v>2.3868084206073448E-3</v>
      </c>
      <c r="AR190" s="22" cm="1">
        <f t="array" ref="AR190">IF(INDEX(calc_types,1,AR$7)="INDEX",O190/O189-1,IF(INDEX(calc_types,1,AR$7)="CASH", O189/1200,O189/O190-1))</f>
        <v>3.4673771748314763E-3</v>
      </c>
      <c r="AS190" s="22" cm="1">
        <f t="array" ref="AS190">IF(INDEX(calc_types,1,AS$7)="INDEX",P190/P189-1,IF(INDEX(calc_types,1,AS$7)="CASH", P189/1200,P189/P190-1))</f>
        <v>-2.0408758272838501E-4</v>
      </c>
      <c r="AT190" s="22" cm="1">
        <f t="array" ref="AT190">IF(INDEX(calc_types,1,AT$7)="INDEX",Q190/Q189-1,IF(INDEX(calc_types,1,AT$7)="CASH", Q189/1200,Q189/Q190-1))</f>
        <v>-2.6857145808478755E-4</v>
      </c>
      <c r="AU190" s="22" cm="1">
        <f t="array" ref="AU190">IF(INDEX(calc_types,1,AU$7)="INDEX",R190/R189-1,IF(INDEX(calc_types,1,AU$7)="CASH", R189/1200,R189/R190-1))</f>
        <v>-4.8814883115466667E-4</v>
      </c>
      <c r="AV190" s="22" cm="1">
        <f t="array" ref="AV190">IF(INDEX(calc_types,1,AV$7)="INDEX",S190/S189-1,IF(INDEX(calc_types,1,AV$7)="CASH", S189/1200,S189/S190-1))</f>
        <v>-2.6915602397595717E-2</v>
      </c>
      <c r="AW190" s="22" cm="1">
        <f t="array" ref="AW190">IF(INDEX(calc_types,1,AW$7)="INDEX",T190/T189-1,IF(INDEX(calc_types,1,AW$7)="CASH", T189/1200,T189/T190-1))</f>
        <v>-7.3709689035292403E-2</v>
      </c>
      <c r="AX190" s="22" cm="1">
        <f t="array" ref="AX190">IF(INDEX(calc_types,1,AX$7)="INDEX",U190/U189-1,IF(INDEX(calc_types,1,AX$7)="CASH", U189/1200,U189/U190-1))</f>
        <v>-4.9237142223964803E-2</v>
      </c>
      <c r="AY190" s="22" cm="1">
        <f t="array" ref="AY190">IF(INDEX(calc_types,1,AY$7)="INDEX",V190/V189-1,IF(INDEX(calc_types,1,AY$7)="CASH", V189/1200,V189/V190-1))</f>
        <v>-8.9708399180162823E-3</v>
      </c>
      <c r="AZ190" s="22" cm="1">
        <f t="array" ref="AZ190">IF(INDEX(calc_types,1,AZ$7)="INDEX",W190/W189-1,IF(INDEX(calc_types,1,AZ$7)="CASH", W189/1200,W189/W190-1))</f>
        <v>1.2354166666666666E-4</v>
      </c>
      <c r="BA190" s="22" cm="1">
        <f t="array" ref="BA190">IF(INDEX(calc_types,1,BA$7)="INDEX",X190/X189-1,IF(INDEX(calc_types,1,BA$7)="CASH", X189/1200,X189/X190-1))</f>
        <v>-4.2258333333333335E-4</v>
      </c>
      <c r="BB190" s="22" cm="1">
        <f t="array" ref="BB190">IF(INDEX(calc_types,1,BB$7)="INDEX",Y190/Y189-1,IF(INDEX(calc_types,1,BB$7)="CASH", Y189/1200,Y189/Y190-1))</f>
        <v>4.6249999999999999E-5</v>
      </c>
      <c r="BC190" s="22" cm="1">
        <f t="array" ref="BC190">IF(INDEX(calc_types,1,BC$7)="INDEX",Z190/Z189-1,IF(INDEX(calc_types,1,BC$7)="CASH", Z189/1200,Z189/Z190-1))</f>
        <v>-1.3375E-4</v>
      </c>
      <c r="BD190" s="22" cm="1">
        <f t="array" ref="BD190">IF(INDEX(calc_types,1,BD$7)="INDEX",AA190/AA189-1,IF(INDEX(calc_types,1,BD$7)="CASH", AA189/1200,AA189/AA190-1))</f>
        <v>0</v>
      </c>
      <c r="BE190" s="22" cm="1">
        <f t="array" ref="BE190">IF(INDEX(calc_types,1,BE$7)="INDEX",AB190/AB189-1,IF(INDEX(calc_types,1,BE$7)="CASH", AB189/1200,AB189/AB190-1))</f>
        <v>-6.2893081761007386E-3</v>
      </c>
      <c r="BF190" s="22" cm="1">
        <f t="array" ref="BF190">IF(INDEX(calc_types,1,BF$7)="INDEX",AC190/AC189-1,IF(INDEX(calc_types,1,BF$7)="CASH", AC189/1200,AC189/AC190-1))</f>
        <v>2.0720020720021992E-3</v>
      </c>
      <c r="BG190" s="22" cm="1">
        <f t="array" ref="BG190">IF(INDEX(calc_types,1,BG$7)="INDEX",AD190/AD189-1,IF(INDEX(calc_types,1,BG$7)="CASH", AD189/1200,AD189/AD190-1))</f>
        <v>7.8348939422894226E-3</v>
      </c>
      <c r="BH190" s="23">
        <f t="shared" si="68"/>
        <v>-1.5210938773922563E-3</v>
      </c>
      <c r="BI190" s="23">
        <f t="shared" si="69"/>
        <v>-2.1733386995394718E-3</v>
      </c>
      <c r="BJ190" s="23">
        <f t="shared" si="70"/>
        <v>-4.9695961664305774E-3</v>
      </c>
      <c r="BK190" s="23">
        <f t="shared" si="71"/>
        <v>-8.3500129458557917E-4</v>
      </c>
      <c r="BL190" s="23">
        <f t="shared" si="72"/>
        <v>-1.4981889452692853E-3</v>
      </c>
      <c r="BM190" s="23">
        <f t="shared" si="73"/>
        <v>-9.0072647480013012E-4</v>
      </c>
      <c r="BN190" s="23">
        <f t="shared" si="74"/>
        <v>2.3903126856297254E-4</v>
      </c>
      <c r="BO190" s="23">
        <f t="shared" si="75"/>
        <v>1.9415363709000008E-3</v>
      </c>
      <c r="BP190" s="23">
        <f t="shared" si="76"/>
        <v>-1.4222318330550951E-3</v>
      </c>
      <c r="BQ190" s="23">
        <f t="shared" si="77"/>
        <v>-1.7640798730545291E-3</v>
      </c>
      <c r="BR190" s="23">
        <f t="shared" si="78"/>
        <v>-3.3499760386887538E-3</v>
      </c>
      <c r="BS190" s="23">
        <f t="shared" si="79"/>
        <v>-3.9625740129933633E-4</v>
      </c>
      <c r="BT190" s="23">
        <f t="shared" si="80"/>
        <v>1.7630599544650287E-4</v>
      </c>
      <c r="BU190" s="23">
        <f t="shared" si="81"/>
        <v>-2.6600815944917053E-4</v>
      </c>
      <c r="BV190" s="23">
        <f t="shared" si="82"/>
        <v>-4.0763007621560281E-4</v>
      </c>
      <c r="BW190" s="23">
        <f t="shared" si="83"/>
        <v>-8.2754148700958695E-4</v>
      </c>
      <c r="BX190" s="23">
        <f t="shared" si="84"/>
        <v>-3.6097535569643603E-2</v>
      </c>
      <c r="BY190" s="23">
        <f t="shared" si="85"/>
        <v>-7.6924380635089301E-2</v>
      </c>
      <c r="BZ190" s="23">
        <f t="shared" si="86"/>
        <v>-5.2174067446261803E-2</v>
      </c>
      <c r="CA190" s="23">
        <f t="shared" si="87"/>
        <v>-1.5388401629382729E-2</v>
      </c>
      <c r="CB190" s="23">
        <f t="shared" si="88"/>
        <v>-1.44058704861111E-3</v>
      </c>
      <c r="CC190" s="23">
        <f t="shared" si="89"/>
        <v>-1.1871486111111106E-3</v>
      </c>
      <c r="CD190" s="23">
        <f t="shared" si="90"/>
        <v>-1.4951951388888888E-3</v>
      </c>
      <c r="CE190" s="23">
        <f t="shared" si="91"/>
        <v>-8.4204166666666696E-5</v>
      </c>
      <c r="CF190" s="23">
        <f t="shared" si="92"/>
        <v>0</v>
      </c>
      <c r="CG190" s="23">
        <f t="shared" si="93"/>
        <v>-6.5383080456471281E-3</v>
      </c>
      <c r="CH190" s="23">
        <f t="shared" si="94"/>
        <v>2.8896279766194438E-3</v>
      </c>
      <c r="CI190" s="23">
        <f t="shared" si="95"/>
        <v>8.5541089597630793E-3</v>
      </c>
    </row>
    <row r="191" spans="1:87" x14ac:dyDescent="0.2">
      <c r="A191" s="20">
        <v>182</v>
      </c>
      <c r="B191" s="21">
        <v>44165</v>
      </c>
      <c r="C191" s="20">
        <v>218.91</v>
      </c>
      <c r="D191" s="20">
        <v>1265.2840000000001</v>
      </c>
      <c r="E191" s="20">
        <v>2233.576</v>
      </c>
      <c r="F191" s="20">
        <v>1885.8409999999999</v>
      </c>
      <c r="G191" s="20">
        <v>2535.056</v>
      </c>
      <c r="H191" s="20">
        <v>139.45500000000001</v>
      </c>
      <c r="I191" s="20">
        <v>359.51900000000001</v>
      </c>
      <c r="J191" s="20">
        <v>505.57499999999999</v>
      </c>
      <c r="K191" s="20">
        <v>109.74299999999999</v>
      </c>
      <c r="L191" s="20">
        <v>680.24099999999999</v>
      </c>
      <c r="M191" s="20">
        <v>890.27599999999995</v>
      </c>
      <c r="N191" s="20">
        <v>304.596</v>
      </c>
      <c r="O191" s="20">
        <v>361.21</v>
      </c>
      <c r="P191" s="20">
        <v>102.85899999999999</v>
      </c>
      <c r="Q191" s="20">
        <v>193.53700000000001</v>
      </c>
      <c r="R191" s="20">
        <v>258.07799999999997</v>
      </c>
      <c r="S191" s="20">
        <v>6585.16</v>
      </c>
      <c r="T191" s="20">
        <v>3492.54</v>
      </c>
      <c r="U191" s="20">
        <v>6266.19</v>
      </c>
      <c r="V191" s="20">
        <v>26433.62</v>
      </c>
      <c r="W191" s="20">
        <v>0.15337999999999999</v>
      </c>
      <c r="X191" s="20">
        <v>-1.0244</v>
      </c>
      <c r="Y191" s="20">
        <v>-0.33550000000000002</v>
      </c>
      <c r="Z191" s="20">
        <v>-0.66579999999999995</v>
      </c>
      <c r="AA191" s="20">
        <v>1</v>
      </c>
      <c r="AB191" s="20">
        <v>0.83850000000000002</v>
      </c>
      <c r="AC191" s="20">
        <v>0.75049999999999994</v>
      </c>
      <c r="AD191" s="20">
        <v>104.31</v>
      </c>
      <c r="AE191" s="21">
        <f t="shared" si="67"/>
        <v>44165</v>
      </c>
      <c r="AF191" s="22" cm="1">
        <f t="array" ref="AF191">IF(INDEX(calc_types,1,AF$7)="INDEX",C191/C190-1,IF(INDEX(calc_types,1,AF$7)="CASH", C190/1200,C190/C191-1))</f>
        <v>3.1072646018581729E-4</v>
      </c>
      <c r="AG191" s="22" cm="1">
        <f t="array" ref="AG191">IF(INDEX(calc_types,1,AG$7)="INDEX",D191/D190-1,IF(INDEX(calc_types,1,AG$7)="CASH", D190/1200,D190/D191-1))</f>
        <v>4.6018745918008364E-4</v>
      </c>
      <c r="AH191" s="22" cm="1">
        <f t="array" ref="AH191">IF(INDEX(calc_types,1,AH$7)="INDEX",E191/E190-1,IF(INDEX(calc_types,1,AH$7)="CASH", E190/1200,E190/E191-1))</f>
        <v>1.1411769451776799E-3</v>
      </c>
      <c r="AI191" s="22" cm="1">
        <f t="array" ref="AI191">IF(INDEX(calc_types,1,AI$7)="INDEX",F191/F190-1,IF(INDEX(calc_types,1,AI$7)="CASH", F190/1200,F190/F191-1))</f>
        <v>3.404200074170971E-3</v>
      </c>
      <c r="AJ191" s="22" cm="1">
        <f t="array" ref="AJ191">IF(INDEX(calc_types,1,AJ$7)="INDEX",G191/G190-1,IF(INDEX(calc_types,1,AJ$7)="CASH", G190/1200,G190/G191-1))</f>
        <v>8.9253093372283487E-3</v>
      </c>
      <c r="AK191" s="22" cm="1">
        <f t="array" ref="AK191">IF(INDEX(calc_types,1,AK$7)="INDEX",H191/H190-1,IF(INDEX(calc_types,1,AK$7)="CASH", H190/1200,H190/H191-1))</f>
        <v>-7.5236457437655169E-4</v>
      </c>
      <c r="AL191" s="22" cm="1">
        <f t="array" ref="AL191">IF(INDEX(calc_types,1,AL$7)="INDEX",I191/I190-1,IF(INDEX(calc_types,1,AL$7)="CASH", I190/1200,I190/I191-1))</f>
        <v>-1.6938374860120398E-3</v>
      </c>
      <c r="AM191" s="22" cm="1">
        <f t="array" ref="AM191">IF(INDEX(calc_types,1,AM$7)="INDEX",J191/J190-1,IF(INDEX(calc_types,1,AM$7)="CASH", J190/1200,J190/J191-1))</f>
        <v>-3.1606260523918683E-3</v>
      </c>
      <c r="AN191" s="22" cm="1">
        <f t="array" ref="AN191">IF(INDEX(calc_types,1,AN$7)="INDEX",K191/K190-1,IF(INDEX(calc_types,1,AN$7)="CASH", K190/1200,K190/K191-1))</f>
        <v>1.1847261459929648E-4</v>
      </c>
      <c r="AO191" s="22" cm="1">
        <f t="array" ref="AO191">IF(INDEX(calc_types,1,AO$7)="INDEX",L191/L190-1,IF(INDEX(calc_types,1,AO$7)="CASH", L190/1200,L190/L191-1))</f>
        <v>-7.7706126885734861E-4</v>
      </c>
      <c r="AP191" s="22" cm="1">
        <f t="array" ref="AP191">IF(INDEX(calc_types,1,AP$7)="INDEX",M191/M190-1,IF(INDEX(calc_types,1,AP$7)="CASH", M190/1200,M190/M191-1))</f>
        <v>-2.1508750889660533E-3</v>
      </c>
      <c r="AQ191" s="22" cm="1">
        <f t="array" ref="AQ191">IF(INDEX(calc_types,1,AQ$7)="INDEX",N191/N190-1,IF(INDEX(calc_types,1,AQ$7)="CASH", N190/1200,N190/N191-1))</f>
        <v>4.5445850839989088E-3</v>
      </c>
      <c r="AR191" s="22" cm="1">
        <f t="array" ref="AR191">IF(INDEX(calc_types,1,AR$7)="INDEX",O191/O190-1,IF(INDEX(calc_types,1,AR$7)="CASH", O190/1200,O190/O191-1))</f>
        <v>1.062639195102566E-2</v>
      </c>
      <c r="AS191" s="22" cm="1">
        <f t="array" ref="AS191">IF(INDEX(calc_types,1,AS$7)="INDEX",P191/P190-1,IF(INDEX(calc_types,1,AS$7)="CASH", P190/1200,P190/P191-1))</f>
        <v>-1.6524748240609455E-4</v>
      </c>
      <c r="AT191" s="22" cm="1">
        <f t="array" ref="AT191">IF(INDEX(calc_types,1,AT$7)="INDEX",Q191/Q190-1,IF(INDEX(calc_types,1,AT$7)="CASH", Q190/1200,Q190/Q191-1))</f>
        <v>-1.4465425051013447E-4</v>
      </c>
      <c r="AU191" s="22" cm="1">
        <f t="array" ref="AU191">IF(INDEX(calc_types,1,AU$7)="INDEX",R191/R190-1,IF(INDEX(calc_types,1,AU$7)="CASH", R190/1200,R190/R191-1))</f>
        <v>3.3334366957094019E-4</v>
      </c>
      <c r="AV191" s="22" cm="1">
        <f t="array" ref="AV191">IF(INDEX(calc_types,1,AV$7)="INDEX",S191/S190-1,IF(INDEX(calc_types,1,AV$7)="CASH", S190/1200,S190/S191-1))</f>
        <v>0.10888908347534398</v>
      </c>
      <c r="AW191" s="22" cm="1">
        <f t="array" ref="AW191">IF(INDEX(calc_types,1,AW$7)="INDEX",T191/T190-1,IF(INDEX(calc_types,1,AW$7)="CASH", T190/1200,T190/T191-1))</f>
        <v>0.18062612187775717</v>
      </c>
      <c r="AX191" s="22" cm="1">
        <f t="array" ref="AX191">IF(INDEX(calc_types,1,AX$7)="INDEX",U191/U190-1,IF(INDEX(calc_types,1,AX$7)="CASH", U190/1200,U190/U191-1))</f>
        <v>0.12352279878865446</v>
      </c>
      <c r="AY191" s="22" cm="1">
        <f t="array" ref="AY191">IF(INDEX(calc_types,1,AY$7)="INDEX",V191/V190-1,IF(INDEX(calc_types,1,AY$7)="CASH", V190/1200,V190/V191-1))</f>
        <v>0.15043175540200182</v>
      </c>
      <c r="AZ191" s="22" cm="1">
        <f t="array" ref="AZ191">IF(INDEX(calc_types,1,AZ$7)="INDEX",W191/W190-1,IF(INDEX(calc_types,1,AZ$7)="CASH", W190/1200,W190/W191-1))</f>
        <v>1.1687500000000001E-4</v>
      </c>
      <c r="BA191" s="22" cm="1">
        <f t="array" ref="BA191">IF(INDEX(calc_types,1,BA$7)="INDEX",X191/X190-1,IF(INDEX(calc_types,1,BA$7)="CASH", X190/1200,X190/X191-1))</f>
        <v>-4.7850000000000003E-4</v>
      </c>
      <c r="BB191" s="22" cm="1">
        <f t="array" ref="BB191">IF(INDEX(calc_types,1,BB$7)="INDEX",Y191/Y190-1,IF(INDEX(calc_types,1,BB$7)="CASH", Y190/1200,Y190/Y191-1))</f>
        <v>-4.416666666666667E-6</v>
      </c>
      <c r="BC191" s="22" cm="1">
        <f t="array" ref="BC191">IF(INDEX(calc_types,1,BC$7)="INDEX",Z191/Z190-1,IF(INDEX(calc_types,1,BC$7)="CASH", Z190/1200,Z190/Z191-1))</f>
        <v>-1.6625E-4</v>
      </c>
      <c r="BD191" s="22" cm="1">
        <f t="array" ref="BD191">IF(INDEX(calc_types,1,BD$7)="INDEX",AA191/AA190-1,IF(INDEX(calc_types,1,BD$7)="CASH", AA190/1200,AA190/AA191-1))</f>
        <v>0</v>
      </c>
      <c r="BE191" s="22" cm="1">
        <f t="array" ref="BE191">IF(INDEX(calc_types,1,BE$7)="INDEX",AB191/AB190-1,IF(INDEX(calc_types,1,BE$7)="CASH", AB190/1200,AB190/AB191-1))</f>
        <v>2.3971377459749643E-2</v>
      </c>
      <c r="BF191" s="22" cm="1">
        <f t="array" ref="BF191">IF(INDEX(calc_types,1,BF$7)="INDEX",AC191/AC190-1,IF(INDEX(calc_types,1,BF$7)="CASH", AC190/1200,AC190/AC191-1))</f>
        <v>2.8914057295136741E-2</v>
      </c>
      <c r="BG191" s="22" cm="1">
        <f t="array" ref="BG191">IF(INDEX(calc_types,1,BG$7)="INDEX",AD191/AD190-1,IF(INDEX(calc_types,1,BG$7)="CASH", AD190/1200,AD190/AD191-1))</f>
        <v>3.3553829930015322E-3</v>
      </c>
      <c r="BH191" s="23">
        <f t="shared" si="68"/>
        <v>-1.2240761254350271E-3</v>
      </c>
      <c r="BI191" s="23">
        <f t="shared" si="69"/>
        <v>-1.2918856256712505E-3</v>
      </c>
      <c r="BJ191" s="23">
        <f t="shared" si="70"/>
        <v>-1.2666781314623269E-3</v>
      </c>
      <c r="BK191" s="23">
        <f t="shared" si="71"/>
        <v>7.5420356093836103E-4</v>
      </c>
      <c r="BL191" s="23">
        <f t="shared" si="72"/>
        <v>5.5454746716762423E-3</v>
      </c>
      <c r="BM191" s="23">
        <f t="shared" si="73"/>
        <v>-1.4954776033169429E-3</v>
      </c>
      <c r="BN191" s="23">
        <f t="shared" si="74"/>
        <v>-2.5584055636289405E-3</v>
      </c>
      <c r="BO191" s="23">
        <f t="shared" si="75"/>
        <v>-4.4830038464835891E-3</v>
      </c>
      <c r="BP191" s="23">
        <f t="shared" si="76"/>
        <v>-1.2490825398817371E-3</v>
      </c>
      <c r="BQ191" s="23">
        <f t="shared" si="77"/>
        <v>-2.4647628815149076E-3</v>
      </c>
      <c r="BR191" s="23">
        <f t="shared" si="78"/>
        <v>-4.3130617369315253E-3</v>
      </c>
      <c r="BS191" s="23">
        <f t="shared" si="79"/>
        <v>1.7615192620922277E-3</v>
      </c>
      <c r="BT191" s="23">
        <f t="shared" si="80"/>
        <v>7.3353207716406865E-3</v>
      </c>
      <c r="BU191" s="23">
        <f t="shared" si="81"/>
        <v>-2.2716805912688007E-4</v>
      </c>
      <c r="BV191" s="23">
        <f t="shared" si="82"/>
        <v>-2.8371286864094973E-4</v>
      </c>
      <c r="BW191" s="23">
        <f t="shared" si="83"/>
        <v>-6.0489862839801394E-6</v>
      </c>
      <c r="BX191" s="23">
        <f t="shared" si="84"/>
        <v>9.9707150303296105E-2</v>
      </c>
      <c r="BY191" s="23">
        <f t="shared" si="85"/>
        <v>0.17741143027796027</v>
      </c>
      <c r="BZ191" s="23">
        <f t="shared" si="86"/>
        <v>0.12058587356635747</v>
      </c>
      <c r="CA191" s="23">
        <f t="shared" si="87"/>
        <v>0.14401419369063537</v>
      </c>
      <c r="CB191" s="23">
        <f t="shared" si="88"/>
        <v>-1.4472537152777768E-3</v>
      </c>
      <c r="CC191" s="23">
        <f t="shared" si="89"/>
        <v>-1.2430652777777774E-3</v>
      </c>
      <c r="CD191" s="23">
        <f t="shared" si="90"/>
        <v>-1.5458618055555556E-3</v>
      </c>
      <c r="CE191" s="23">
        <f t="shared" si="91"/>
        <v>-1.167041666666667E-4</v>
      </c>
      <c r="CF191" s="23">
        <f t="shared" si="92"/>
        <v>0</v>
      </c>
      <c r="CG191" s="23">
        <f t="shared" si="93"/>
        <v>2.3722377590203254E-2</v>
      </c>
      <c r="CH191" s="23">
        <f t="shared" si="94"/>
        <v>2.9731683199753986E-2</v>
      </c>
      <c r="CI191" s="23">
        <f t="shared" si="95"/>
        <v>4.0745980104751889E-3</v>
      </c>
    </row>
    <row r="192" spans="1:87" x14ac:dyDescent="0.2">
      <c r="A192" s="20">
        <v>183</v>
      </c>
      <c r="B192" s="21">
        <v>44196</v>
      </c>
      <c r="C192" s="20">
        <v>218.887</v>
      </c>
      <c r="D192" s="20">
        <v>1265.8710000000001</v>
      </c>
      <c r="E192" s="20">
        <v>2236.0250000000001</v>
      </c>
      <c r="F192" s="20">
        <v>1889.9</v>
      </c>
      <c r="G192" s="20">
        <v>2549.8020000000001</v>
      </c>
      <c r="H192" s="20">
        <v>139.36500000000001</v>
      </c>
      <c r="I192" s="20">
        <v>359.13099999999997</v>
      </c>
      <c r="J192" s="20">
        <v>504.87599999999998</v>
      </c>
      <c r="K192" s="20">
        <v>109.748</v>
      </c>
      <c r="L192" s="20">
        <v>681.65</v>
      </c>
      <c r="M192" s="20">
        <v>893.76800000000003</v>
      </c>
      <c r="N192" s="20">
        <v>305.62099999999998</v>
      </c>
      <c r="O192" s="20">
        <v>363.82799999999997</v>
      </c>
      <c r="P192" s="20">
        <v>102.849</v>
      </c>
      <c r="Q192" s="20">
        <v>193.49799999999999</v>
      </c>
      <c r="R192" s="20">
        <v>258.00799999999998</v>
      </c>
      <c r="S192" s="20">
        <v>6835.73</v>
      </c>
      <c r="T192" s="20">
        <v>3552.64</v>
      </c>
      <c r="U192" s="20">
        <v>6460.52</v>
      </c>
      <c r="V192" s="20">
        <v>27444.17</v>
      </c>
      <c r="W192" s="20">
        <v>0.14388000000000001</v>
      </c>
      <c r="X192" s="20">
        <v>-0.63009999999999999</v>
      </c>
      <c r="Y192" s="20">
        <v>-4.5400000000000003E-2</v>
      </c>
      <c r="Z192" s="20">
        <v>-0.20130000000000001</v>
      </c>
      <c r="AA192" s="20">
        <v>1</v>
      </c>
      <c r="AB192" s="20">
        <v>0.81859999999999999</v>
      </c>
      <c r="AC192" s="20">
        <v>0.73180000000000001</v>
      </c>
      <c r="AD192" s="20">
        <v>103.25</v>
      </c>
      <c r="AE192" s="21">
        <f t="shared" si="67"/>
        <v>44196</v>
      </c>
      <c r="AF192" s="22" cm="1">
        <f t="array" ref="AF192">IF(INDEX(calc_types,1,AF$7)="INDEX",C192/C191-1,IF(INDEX(calc_types,1,AF$7)="CASH", C191/1200,C191/C192-1))</f>
        <v>-1.0506600886206474E-4</v>
      </c>
      <c r="AG192" s="22" cm="1">
        <f t="array" ref="AG192">IF(INDEX(calc_types,1,AG$7)="INDEX",D192/D191-1,IF(INDEX(calc_types,1,AG$7)="CASH", D191/1200,D191/D192-1))</f>
        <v>4.6392746608669988E-4</v>
      </c>
      <c r="AH192" s="22" cm="1">
        <f t="array" ref="AH192">IF(INDEX(calc_types,1,AH$7)="INDEX",E192/E191-1,IF(INDEX(calc_types,1,AH$7)="CASH", E191/1200,E191/E192-1))</f>
        <v>1.0964480277366739E-3</v>
      </c>
      <c r="AI192" s="22" cm="1">
        <f t="array" ref="AI192">IF(INDEX(calc_types,1,AI$7)="INDEX",F192/F191-1,IF(INDEX(calc_types,1,AI$7)="CASH", F191/1200,F191/F192-1))</f>
        <v>2.1523553682416541E-3</v>
      </c>
      <c r="AJ192" s="22" cm="1">
        <f t="array" ref="AJ192">IF(INDEX(calc_types,1,AJ$7)="INDEX",G192/G191-1,IF(INDEX(calc_types,1,AJ$7)="CASH", G191/1200,G191/G192-1))</f>
        <v>5.8168340265460916E-3</v>
      </c>
      <c r="AK192" s="22" cm="1">
        <f t="array" ref="AK192">IF(INDEX(calc_types,1,AK$7)="INDEX",H192/H191-1,IF(INDEX(calc_types,1,AK$7)="CASH", H191/1200,H191/H192-1))</f>
        <v>-6.4536947402393796E-4</v>
      </c>
      <c r="AL192" s="22" cm="1">
        <f t="array" ref="AL192">IF(INDEX(calc_types,1,AL$7)="INDEX",I192/I191-1,IF(INDEX(calc_types,1,AL$7)="CASH", I191/1200,I191/I192-1))</f>
        <v>-1.0792197352574862E-3</v>
      </c>
      <c r="AM192" s="22" cm="1">
        <f t="array" ref="AM192">IF(INDEX(calc_types,1,AM$7)="INDEX",J192/J191-1,IF(INDEX(calc_types,1,AM$7)="CASH", J191/1200,J191/J192-1))</f>
        <v>-1.382584186322533E-3</v>
      </c>
      <c r="AN192" s="22" cm="1">
        <f t="array" ref="AN192">IF(INDEX(calc_types,1,AN$7)="INDEX",K192/K191-1,IF(INDEX(calc_types,1,AN$7)="CASH", K191/1200,K191/K192-1))</f>
        <v>4.5560992500748299E-5</v>
      </c>
      <c r="AO192" s="22" cm="1">
        <f t="array" ref="AO192">IF(INDEX(calc_types,1,AO$7)="INDEX",L192/L191-1,IF(INDEX(calc_types,1,AO$7)="CASH", L191/1200,L191/L192-1))</f>
        <v>2.0713247216794795E-3</v>
      </c>
      <c r="AP192" s="22" cm="1">
        <f t="array" ref="AP192">IF(INDEX(calc_types,1,AP$7)="INDEX",M192/M191-1,IF(INDEX(calc_types,1,AP$7)="CASH", M191/1200,M191/M192-1))</f>
        <v>3.9223791273719222E-3</v>
      </c>
      <c r="AQ192" s="22" cm="1">
        <f t="array" ref="AQ192">IF(INDEX(calc_types,1,AQ$7)="INDEX",N192/N191-1,IF(INDEX(calc_types,1,AQ$7)="CASH", N191/1200,N191/N192-1))</f>
        <v>3.3651131334619944E-3</v>
      </c>
      <c r="AR192" s="22" cm="1">
        <f t="array" ref="AR192">IF(INDEX(calc_types,1,AR$7)="INDEX",O192/O191-1,IF(INDEX(calc_types,1,AR$7)="CASH", O191/1200,O191/O192-1))</f>
        <v>7.247861354890528E-3</v>
      </c>
      <c r="AS192" s="22" cm="1">
        <f t="array" ref="AS192">IF(INDEX(calc_types,1,AS$7)="INDEX",P192/P191-1,IF(INDEX(calc_types,1,AS$7)="CASH", P191/1200,P191/P192-1))</f>
        <v>-9.7220466852565579E-5</v>
      </c>
      <c r="AT192" s="22" cm="1">
        <f t="array" ref="AT192">IF(INDEX(calc_types,1,AT$7)="INDEX",Q192/Q191-1,IF(INDEX(calc_types,1,AT$7)="CASH", Q191/1200,Q191/Q192-1))</f>
        <v>-2.0151185561423368E-4</v>
      </c>
      <c r="AU192" s="22" cm="1">
        <f t="array" ref="AU192">IF(INDEX(calc_types,1,AU$7)="INDEX",R192/R191-1,IF(INDEX(calc_types,1,AU$7)="CASH", R191/1200,R191/R192-1))</f>
        <v>-2.7123582792798473E-4</v>
      </c>
      <c r="AV192" s="22" cm="1">
        <f t="array" ref="AV192">IF(INDEX(calc_types,1,AV$7)="INDEX",S192/S191-1,IF(INDEX(calc_types,1,AV$7)="CASH", S191/1200,S191/S192-1))</f>
        <v>3.8050707955463503E-2</v>
      </c>
      <c r="AW192" s="22" cm="1">
        <f t="array" ref="AW192">IF(INDEX(calc_types,1,AW$7)="INDEX",T192/T191-1,IF(INDEX(calc_types,1,AW$7)="CASH", T191/1200,T191/T192-1))</f>
        <v>1.7208106421114699E-2</v>
      </c>
      <c r="AX192" s="22" cm="1">
        <f t="array" ref="AX192">IF(INDEX(calc_types,1,AX$7)="INDEX",U192/U191-1,IF(INDEX(calc_types,1,AX$7)="CASH", U191/1200,U191/U192-1))</f>
        <v>3.101246530986157E-2</v>
      </c>
      <c r="AY192" s="22" cm="1">
        <f t="array" ref="AY192">IF(INDEX(calc_types,1,AY$7)="INDEX",V192/V191-1,IF(INDEX(calc_types,1,AY$7)="CASH", V191/1200,V191/V192-1))</f>
        <v>3.8229724116485064E-2</v>
      </c>
      <c r="AZ192" s="22" cm="1">
        <f t="array" ref="AZ192">IF(INDEX(calc_types,1,AZ$7)="INDEX",W192/W191-1,IF(INDEX(calc_types,1,AZ$7)="CASH", W191/1200,W191/W192-1))</f>
        <v>1.2781666666666667E-4</v>
      </c>
      <c r="BA192" s="22" cm="1">
        <f t="array" ref="BA192">IF(INDEX(calc_types,1,BA$7)="INDEX",X192/X191-1,IF(INDEX(calc_types,1,BA$7)="CASH", X191/1200,X191/X192-1))</f>
        <v>-8.5366666666666664E-4</v>
      </c>
      <c r="BB192" s="22" cm="1">
        <f t="array" ref="BB192">IF(INDEX(calc_types,1,BB$7)="INDEX",Y192/Y191-1,IF(INDEX(calc_types,1,BB$7)="CASH", Y191/1200,Y191/Y192-1))</f>
        <v>-2.7958333333333334E-4</v>
      </c>
      <c r="BC192" s="22" cm="1">
        <f t="array" ref="BC192">IF(INDEX(calc_types,1,BC$7)="INDEX",Z192/Z191-1,IF(INDEX(calc_types,1,BC$7)="CASH", Z191/1200,Z191/Z192-1))</f>
        <v>-5.5483333333333329E-4</v>
      </c>
      <c r="BD192" s="22" cm="1">
        <f t="array" ref="BD192">IF(INDEX(calc_types,1,BD$7)="INDEX",AA192/AA191-1,IF(INDEX(calc_types,1,BD$7)="CASH", AA191/1200,AA191/AA192-1))</f>
        <v>0</v>
      </c>
      <c r="BE192" s="22" cm="1">
        <f t="array" ref="BE192">IF(INDEX(calc_types,1,BE$7)="INDEX",AB192/AB191-1,IF(INDEX(calc_types,1,BE$7)="CASH", AB191/1200,AB191/AB192-1))</f>
        <v>2.4309797214757012E-2</v>
      </c>
      <c r="BF192" s="22" cm="1">
        <f t="array" ref="BF192">IF(INDEX(calc_types,1,BF$7)="INDEX",AC192/AC191-1,IF(INDEX(calc_types,1,BF$7)="CASH", AC191/1200,AC191/AC192-1))</f>
        <v>2.5553429898879321E-2</v>
      </c>
      <c r="BG192" s="22" cm="1">
        <f t="array" ref="BG192">IF(INDEX(calc_types,1,BG$7)="INDEX",AD192/AD191-1,IF(INDEX(calc_types,1,BG$7)="CASH", AD191/1200,AD191/AD192-1))</f>
        <v>1.0266343825665825E-2</v>
      </c>
      <c r="BH192" s="23">
        <f t="shared" si="68"/>
        <v>-1.6398685944829091E-3</v>
      </c>
      <c r="BI192" s="23">
        <f t="shared" si="69"/>
        <v>-1.2881456187646342E-3</v>
      </c>
      <c r="BJ192" s="23">
        <f t="shared" si="70"/>
        <v>-1.3114070489033329E-3</v>
      </c>
      <c r="BK192" s="23">
        <f t="shared" si="71"/>
        <v>-4.9764114499095593E-4</v>
      </c>
      <c r="BL192" s="23">
        <f t="shared" si="72"/>
        <v>2.4369993609939856E-3</v>
      </c>
      <c r="BM192" s="23">
        <f t="shared" si="73"/>
        <v>-1.3884825029643292E-3</v>
      </c>
      <c r="BN192" s="23">
        <f t="shared" si="74"/>
        <v>-1.9437878128743869E-3</v>
      </c>
      <c r="BO192" s="23">
        <f t="shared" si="75"/>
        <v>-2.7049619804142538E-3</v>
      </c>
      <c r="BP192" s="23">
        <f t="shared" si="76"/>
        <v>-1.3219941619802853E-3</v>
      </c>
      <c r="BQ192" s="23">
        <f t="shared" si="77"/>
        <v>3.8362310902192022E-4</v>
      </c>
      <c r="BR192" s="23">
        <f t="shared" si="78"/>
        <v>1.7601924794064501E-3</v>
      </c>
      <c r="BS192" s="23">
        <f t="shared" si="79"/>
        <v>5.8204731155531327E-4</v>
      </c>
      <c r="BT192" s="23">
        <f t="shared" si="80"/>
        <v>3.9567901755055545E-3</v>
      </c>
      <c r="BU192" s="23">
        <f t="shared" si="81"/>
        <v>-1.591410435733511E-4</v>
      </c>
      <c r="BV192" s="23">
        <f t="shared" si="82"/>
        <v>-3.4057047374504894E-4</v>
      </c>
      <c r="BW192" s="23">
        <f t="shared" si="83"/>
        <v>-6.1062848378290501E-4</v>
      </c>
      <c r="BX192" s="23">
        <f t="shared" si="84"/>
        <v>2.8868774783415617E-2</v>
      </c>
      <c r="BY192" s="23">
        <f t="shared" si="85"/>
        <v>1.3993414821317803E-2</v>
      </c>
      <c r="BZ192" s="23">
        <f t="shared" si="86"/>
        <v>2.8075540087564573E-2</v>
      </c>
      <c r="CA192" s="23">
        <f t="shared" si="87"/>
        <v>3.1812162405118617E-2</v>
      </c>
      <c r="CB192" s="23">
        <f t="shared" si="88"/>
        <v>-1.4363120486111101E-3</v>
      </c>
      <c r="CC192" s="23">
        <f t="shared" si="89"/>
        <v>-1.618231944444444E-3</v>
      </c>
      <c r="CD192" s="23">
        <f t="shared" si="90"/>
        <v>-1.8210284722222222E-3</v>
      </c>
      <c r="CE192" s="23">
        <f t="shared" si="91"/>
        <v>-5.0528749999999994E-4</v>
      </c>
      <c r="CF192" s="23">
        <f t="shared" si="92"/>
        <v>0</v>
      </c>
      <c r="CG192" s="23">
        <f t="shared" si="93"/>
        <v>2.4060797345210622E-2</v>
      </c>
      <c r="CH192" s="23">
        <f t="shared" si="94"/>
        <v>2.6371055803496565E-2</v>
      </c>
      <c r="CI192" s="23">
        <f t="shared" si="95"/>
        <v>1.0985558843139481E-2</v>
      </c>
    </row>
    <row r="193" spans="1:87" x14ac:dyDescent="0.2">
      <c r="A193" s="20">
        <v>184</v>
      </c>
      <c r="B193" s="21">
        <v>44227</v>
      </c>
      <c r="C193" s="20">
        <v>218.94900000000001</v>
      </c>
      <c r="D193" s="20">
        <v>1266.0609999999999</v>
      </c>
      <c r="E193" s="20">
        <v>2232.7570000000001</v>
      </c>
      <c r="F193" s="20">
        <v>1890.981</v>
      </c>
      <c r="G193" s="20">
        <v>2548.0459999999998</v>
      </c>
      <c r="H193" s="20">
        <v>139.25800000000001</v>
      </c>
      <c r="I193" s="20">
        <v>358.947</v>
      </c>
      <c r="J193" s="20">
        <v>504.82900000000001</v>
      </c>
      <c r="K193" s="20">
        <v>109.782</v>
      </c>
      <c r="L193" s="20">
        <v>681.15200000000004</v>
      </c>
      <c r="M193" s="20">
        <v>891.9</v>
      </c>
      <c r="N193" s="20">
        <v>305.577</v>
      </c>
      <c r="O193" s="20">
        <v>363.52800000000002</v>
      </c>
      <c r="P193" s="20">
        <v>102.839</v>
      </c>
      <c r="Q193" s="20">
        <v>193.47300000000001</v>
      </c>
      <c r="R193" s="20">
        <v>258.02</v>
      </c>
      <c r="S193" s="20">
        <v>6764.58</v>
      </c>
      <c r="T193" s="20">
        <v>3481.44</v>
      </c>
      <c r="U193" s="20">
        <v>6407.46</v>
      </c>
      <c r="V193" s="20">
        <v>27663.39</v>
      </c>
      <c r="W193" s="20">
        <v>0.1195</v>
      </c>
      <c r="X193" s="20">
        <v>-0.73860000000000003</v>
      </c>
      <c r="Y193" s="20">
        <v>-0.13020000000000001</v>
      </c>
      <c r="Z193" s="20">
        <v>-0.2843</v>
      </c>
      <c r="AA193" s="20">
        <v>1</v>
      </c>
      <c r="AB193" s="20">
        <v>0.82389999999999997</v>
      </c>
      <c r="AC193" s="20">
        <v>0.72970000000000002</v>
      </c>
      <c r="AD193" s="20">
        <v>104.68</v>
      </c>
      <c r="AE193" s="21">
        <f t="shared" si="67"/>
        <v>44227</v>
      </c>
      <c r="AF193" s="22" cm="1">
        <f t="array" ref="AF193">IF(INDEX(calc_types,1,AF$7)="INDEX",C193/C192-1,IF(INDEX(calc_types,1,AF$7)="CASH", C192/1200,C192/C193-1))</f>
        <v>2.8325117526395438E-4</v>
      </c>
      <c r="AG193" s="22" cm="1">
        <f t="array" ref="AG193">IF(INDEX(calc_types,1,AG$7)="INDEX",D193/D192-1,IF(INDEX(calc_types,1,AG$7)="CASH", D192/1200,D192/D193-1))</f>
        <v>1.5009428290868598E-4</v>
      </c>
      <c r="AH193" s="22" cm="1">
        <f t="array" ref="AH193">IF(INDEX(calc_types,1,AH$7)="INDEX",E193/E192-1,IF(INDEX(calc_types,1,AH$7)="CASH", E192/1200,E192/E193-1))</f>
        <v>-1.4615221207276985E-3</v>
      </c>
      <c r="AI193" s="22" cm="1">
        <f t="array" ref="AI193">IF(INDEX(calc_types,1,AI$7)="INDEX",F193/F192-1,IF(INDEX(calc_types,1,AI$7)="CASH", F192/1200,F192/F193-1))</f>
        <v>5.7198793586965557E-4</v>
      </c>
      <c r="AJ193" s="22" cm="1">
        <f t="array" ref="AJ193">IF(INDEX(calc_types,1,AJ$7)="INDEX",G193/G192-1,IF(INDEX(calc_types,1,AJ$7)="CASH", G192/1200,G192/G193-1))</f>
        <v>-6.8868092502882838E-4</v>
      </c>
      <c r="AK193" s="22" cm="1">
        <f t="array" ref="AK193">IF(INDEX(calc_types,1,AK$7)="INDEX",H193/H192-1,IF(INDEX(calc_types,1,AK$7)="CASH", H192/1200,H192/H193-1))</f>
        <v>-7.6776809098411114E-4</v>
      </c>
      <c r="AL193" s="22" cm="1">
        <f t="array" ref="AL193">IF(INDEX(calc_types,1,AL$7)="INDEX",I193/I192-1,IF(INDEX(calc_types,1,AL$7)="CASH", I192/1200,I192/I193-1))</f>
        <v>-5.1234786192211335E-4</v>
      </c>
      <c r="AM193" s="22" cm="1">
        <f t="array" ref="AM193">IF(INDEX(calc_types,1,AM$7)="INDEX",J193/J192-1,IF(INDEX(calc_types,1,AM$7)="CASH", J192/1200,J192/J193-1))</f>
        <v>-9.3092165204811117E-5</v>
      </c>
      <c r="AN193" s="22" cm="1">
        <f t="array" ref="AN193">IF(INDEX(calc_types,1,AN$7)="INDEX",K193/K192-1,IF(INDEX(calc_types,1,AN$7)="CASH", K192/1200,K192/K193-1))</f>
        <v>3.0980063417995751E-4</v>
      </c>
      <c r="AO193" s="22" cm="1">
        <f t="array" ref="AO193">IF(INDEX(calc_types,1,AO$7)="INDEX",L193/L192-1,IF(INDEX(calc_types,1,AO$7)="CASH", L192/1200,L192/L193-1))</f>
        <v>-7.3058020978500338E-4</v>
      </c>
      <c r="AP193" s="22" cm="1">
        <f t="array" ref="AP193">IF(INDEX(calc_types,1,AP$7)="INDEX",M193/M192-1,IF(INDEX(calc_types,1,AP$7)="CASH", M192/1200,M192/M193-1))</f>
        <v>-2.0900278372016912E-3</v>
      </c>
      <c r="AQ193" s="22" cm="1">
        <f t="array" ref="AQ193">IF(INDEX(calc_types,1,AQ$7)="INDEX",N193/N192-1,IF(INDEX(calc_types,1,AQ$7)="CASH", N192/1200,N192/N193-1))</f>
        <v>-1.4396916442249719E-4</v>
      </c>
      <c r="AR193" s="22" cm="1">
        <f t="array" ref="AR193">IF(INDEX(calc_types,1,AR$7)="INDEX",O193/O192-1,IF(INDEX(calc_types,1,AR$7)="CASH", O192/1200,O192/O193-1))</f>
        <v>-8.2456545400566572E-4</v>
      </c>
      <c r="AS193" s="22" cm="1">
        <f t="array" ref="AS193">IF(INDEX(calc_types,1,AS$7)="INDEX",P193/P192-1,IF(INDEX(calc_types,1,AS$7)="CASH", P192/1200,P192/P193-1))</f>
        <v>-9.722991959093541E-5</v>
      </c>
      <c r="AT193" s="22" cm="1">
        <f t="array" ref="AT193">IF(INDEX(calc_types,1,AT$7)="INDEX",Q193/Q192-1,IF(INDEX(calc_types,1,AT$7)="CASH", Q192/1200,Q192/Q193-1))</f>
        <v>-1.2920030181173825E-4</v>
      </c>
      <c r="AU193" s="22" cm="1">
        <f t="array" ref="AU193">IF(INDEX(calc_types,1,AU$7)="INDEX",R193/R192-1,IF(INDEX(calc_types,1,AU$7)="CASH", R192/1200,R192/R193-1))</f>
        <v>4.6510185730763709E-5</v>
      </c>
      <c r="AV193" s="22" cm="1">
        <f t="array" ref="AV193">IF(INDEX(calc_types,1,AV$7)="INDEX",S193/S192-1,IF(INDEX(calc_types,1,AV$7)="CASH", S192/1200,S192/S193-1))</f>
        <v>-1.0408544515362661E-2</v>
      </c>
      <c r="AW193" s="22" cm="1">
        <f t="array" ref="AW193">IF(INDEX(calc_types,1,AW$7)="INDEX",T193/T192-1,IF(INDEX(calc_types,1,AW$7)="CASH", T192/1200,T192/T193-1))</f>
        <v>-2.0041433975860112E-2</v>
      </c>
      <c r="AX193" s="22" cm="1">
        <f t="array" ref="AX193">IF(INDEX(calc_types,1,AX$7)="INDEX",U193/U192-1,IF(INDEX(calc_types,1,AX$7)="CASH", U192/1200,U192/U193-1))</f>
        <v>-8.21296118578696E-3</v>
      </c>
      <c r="AY193" s="22" cm="1">
        <f t="array" ref="AY193">IF(INDEX(calc_types,1,AY$7)="INDEX",V193/V192-1,IF(INDEX(calc_types,1,AY$7)="CASH", V192/1200,V192/V193-1))</f>
        <v>7.9878531578838619E-3</v>
      </c>
      <c r="AZ193" s="22" cm="1">
        <f t="array" ref="AZ193">IF(INDEX(calc_types,1,AZ$7)="INDEX",W193/W192-1,IF(INDEX(calc_types,1,AZ$7)="CASH", W192/1200,W192/W193-1))</f>
        <v>1.199E-4</v>
      </c>
      <c r="BA193" s="22" cm="1">
        <f t="array" ref="BA193">IF(INDEX(calc_types,1,BA$7)="INDEX",X193/X192-1,IF(INDEX(calc_types,1,BA$7)="CASH", X192/1200,X192/X193-1))</f>
        <v>-5.2508333333333335E-4</v>
      </c>
      <c r="BB193" s="22" cm="1">
        <f t="array" ref="BB193">IF(INDEX(calc_types,1,BB$7)="INDEX",Y193/Y192-1,IF(INDEX(calc_types,1,BB$7)="CASH", Y192/1200,Y192/Y193-1))</f>
        <v>-3.7833333333333336E-5</v>
      </c>
      <c r="BC193" s="22" cm="1">
        <f t="array" ref="BC193">IF(INDEX(calc_types,1,BC$7)="INDEX",Z193/Z192-1,IF(INDEX(calc_types,1,BC$7)="CASH", Z192/1200,Z192/Z193-1))</f>
        <v>-1.6775000000000001E-4</v>
      </c>
      <c r="BD193" s="22" cm="1">
        <f t="array" ref="BD193">IF(INDEX(calc_types,1,BD$7)="INDEX",AA193/AA192-1,IF(INDEX(calc_types,1,BD$7)="CASH", AA192/1200,AA192/AA193-1))</f>
        <v>0</v>
      </c>
      <c r="BE193" s="22" cm="1">
        <f t="array" ref="BE193">IF(INDEX(calc_types,1,BE$7)="INDEX",AB193/AB192-1,IF(INDEX(calc_types,1,BE$7)="CASH", AB192/1200,AB192/AB193-1))</f>
        <v>-6.4328195169316427E-3</v>
      </c>
      <c r="BF193" s="22" cm="1">
        <f t="array" ref="BF193">IF(INDEX(calc_types,1,BF$7)="INDEX",AC193/AC192-1,IF(INDEX(calc_types,1,BF$7)="CASH", AC192/1200,AC192/AC193-1))</f>
        <v>2.8778950253529612E-3</v>
      </c>
      <c r="BG193" s="22" cm="1">
        <f t="array" ref="BG193">IF(INDEX(calc_types,1,BG$7)="INDEX",AD193/AD192-1,IF(INDEX(calc_types,1,BG$7)="CASH", AD192/1200,AD192/AD193-1))</f>
        <v>-1.3660680168131489E-2</v>
      </c>
      <c r="BH193" s="23">
        <f t="shared" si="68"/>
        <v>-1.25155141035689E-3</v>
      </c>
      <c r="BI193" s="23">
        <f t="shared" si="69"/>
        <v>-1.6019788019426481E-3</v>
      </c>
      <c r="BJ193" s="23">
        <f t="shared" si="70"/>
        <v>-3.8693771973677053E-3</v>
      </c>
      <c r="BK193" s="23">
        <f t="shared" si="71"/>
        <v>-2.0780085773629544E-3</v>
      </c>
      <c r="BL193" s="23">
        <f t="shared" si="72"/>
        <v>-4.0685155905809348E-3</v>
      </c>
      <c r="BM193" s="23">
        <f t="shared" si="73"/>
        <v>-1.5108811199245023E-3</v>
      </c>
      <c r="BN193" s="23">
        <f t="shared" si="74"/>
        <v>-1.3769159395390141E-3</v>
      </c>
      <c r="BO193" s="23">
        <f t="shared" si="75"/>
        <v>-1.4154699592965317E-3</v>
      </c>
      <c r="BP193" s="23">
        <f t="shared" si="76"/>
        <v>-1.057754520301076E-3</v>
      </c>
      <c r="BQ193" s="23">
        <f t="shared" si="77"/>
        <v>-2.4182818224425624E-3</v>
      </c>
      <c r="BR193" s="23">
        <f t="shared" si="78"/>
        <v>-4.2522144851671632E-3</v>
      </c>
      <c r="BS193" s="23">
        <f t="shared" si="79"/>
        <v>-2.9270349863291783E-3</v>
      </c>
      <c r="BT193" s="23">
        <f t="shared" si="80"/>
        <v>-4.1156366333906392E-3</v>
      </c>
      <c r="BU193" s="23">
        <f t="shared" si="81"/>
        <v>-1.5915049631172093E-4</v>
      </c>
      <c r="BV193" s="23">
        <f t="shared" si="82"/>
        <v>-2.6825891994255351E-4</v>
      </c>
      <c r="BW193" s="23">
        <f t="shared" si="83"/>
        <v>-2.9288247012415662E-4</v>
      </c>
      <c r="BX193" s="23">
        <f t="shared" si="84"/>
        <v>-1.9590477687410547E-2</v>
      </c>
      <c r="BY193" s="23">
        <f t="shared" si="85"/>
        <v>-2.3256125575657011E-2</v>
      </c>
      <c r="BZ193" s="23">
        <f t="shared" si="86"/>
        <v>-1.1149886408083958E-2</v>
      </c>
      <c r="CA193" s="23">
        <f t="shared" si="87"/>
        <v>1.5702914465174156E-3</v>
      </c>
      <c r="CB193" s="23">
        <f t="shared" si="88"/>
        <v>-1.4442287152777768E-3</v>
      </c>
      <c r="CC193" s="23">
        <f t="shared" si="89"/>
        <v>-1.2896486111111105E-3</v>
      </c>
      <c r="CD193" s="23">
        <f t="shared" si="90"/>
        <v>-1.5792784722222222E-3</v>
      </c>
      <c r="CE193" s="23">
        <f t="shared" si="91"/>
        <v>-1.1820416666666671E-4</v>
      </c>
      <c r="CF193" s="23">
        <f t="shared" si="92"/>
        <v>0</v>
      </c>
      <c r="CG193" s="23">
        <f t="shared" si="93"/>
        <v>-6.6818193864780322E-3</v>
      </c>
      <c r="CH193" s="23">
        <f t="shared" si="94"/>
        <v>3.6955209299702058E-3</v>
      </c>
      <c r="CI193" s="23">
        <f t="shared" si="95"/>
        <v>-1.2941465150657833E-2</v>
      </c>
    </row>
    <row r="194" spans="1:87" x14ac:dyDescent="0.2">
      <c r="A194" s="20">
        <v>185</v>
      </c>
      <c r="B194" s="21">
        <v>44255</v>
      </c>
      <c r="C194" s="20">
        <v>218.99600000000001</v>
      </c>
      <c r="D194" s="20">
        <v>1265.0440000000001</v>
      </c>
      <c r="E194" s="20">
        <v>2213.7130000000002</v>
      </c>
      <c r="F194" s="20">
        <v>1891.731</v>
      </c>
      <c r="G194" s="20">
        <v>2533.047</v>
      </c>
      <c r="H194" s="20">
        <v>139.16300000000001</v>
      </c>
      <c r="I194" s="20">
        <v>358.20400000000001</v>
      </c>
      <c r="J194" s="20">
        <v>501.96899999999999</v>
      </c>
      <c r="K194" s="20">
        <v>109.736</v>
      </c>
      <c r="L194" s="20">
        <v>678.89</v>
      </c>
      <c r="M194" s="20">
        <v>881.18</v>
      </c>
      <c r="N194" s="20">
        <v>305.11599999999999</v>
      </c>
      <c r="O194" s="20">
        <v>360.89400000000001</v>
      </c>
      <c r="P194" s="20">
        <v>102.83199999999999</v>
      </c>
      <c r="Q194" s="20">
        <v>193.40700000000001</v>
      </c>
      <c r="R194" s="20">
        <v>257.50299999999999</v>
      </c>
      <c r="S194" s="20">
        <v>6948.1</v>
      </c>
      <c r="T194" s="20">
        <v>3636.44</v>
      </c>
      <c r="U194" s="20">
        <v>6483.43</v>
      </c>
      <c r="V194" s="20">
        <v>28966.01</v>
      </c>
      <c r="W194" s="20">
        <v>0.11849999999999999</v>
      </c>
      <c r="X194" s="20">
        <v>-0.81320000000000003</v>
      </c>
      <c r="Y194" s="20">
        <v>-0.13819999999999999</v>
      </c>
      <c r="Z194" s="20">
        <v>-0.39250000000000002</v>
      </c>
      <c r="AA194" s="20">
        <v>1</v>
      </c>
      <c r="AB194" s="20">
        <v>0.82830000000000004</v>
      </c>
      <c r="AC194" s="20">
        <v>0.71799999999999997</v>
      </c>
      <c r="AD194" s="20">
        <v>106.57</v>
      </c>
      <c r="AE194" s="21">
        <f t="shared" si="67"/>
        <v>44255</v>
      </c>
      <c r="AF194" s="22" cm="1">
        <f t="array" ref="AF194">IF(INDEX(calc_types,1,AF$7)="INDEX",C194/C193-1,IF(INDEX(calc_types,1,AF$7)="CASH", C193/1200,C193/C194-1))</f>
        <v>2.1466186189478265E-4</v>
      </c>
      <c r="AG194" s="22" cm="1">
        <f t="array" ref="AG194">IF(INDEX(calc_types,1,AG$7)="INDEX",D194/D193-1,IF(INDEX(calc_types,1,AG$7)="CASH", D193/1200,D193/D194-1))</f>
        <v>-8.032788309566552E-4</v>
      </c>
      <c r="AH194" s="22" cm="1">
        <f t="array" ref="AH194">IF(INDEX(calc_types,1,AH$7)="INDEX",E194/E193-1,IF(INDEX(calc_types,1,AH$7)="CASH", E193/1200,E193/E194-1))</f>
        <v>-8.5293652645584972E-3</v>
      </c>
      <c r="AI194" s="22" cm="1">
        <f t="array" ref="AI194">IF(INDEX(calc_types,1,AI$7)="INDEX",F194/F193-1,IF(INDEX(calc_types,1,AI$7)="CASH", F193/1200,F193/F194-1))</f>
        <v>3.9661953240144321E-4</v>
      </c>
      <c r="AJ194" s="22" cm="1">
        <f t="array" ref="AJ194">IF(INDEX(calc_types,1,AJ$7)="INDEX",G194/G193-1,IF(INDEX(calc_types,1,AJ$7)="CASH", G193/1200,G193/G194-1))</f>
        <v>-5.8864714373287885E-3</v>
      </c>
      <c r="AK194" s="22" cm="1">
        <f t="array" ref="AK194">IF(INDEX(calc_types,1,AK$7)="INDEX",H194/H193-1,IF(INDEX(calc_types,1,AK$7)="CASH", H193/1200,H193/H194-1))</f>
        <v>-6.8218701977618146E-4</v>
      </c>
      <c r="AL194" s="22" cm="1">
        <f t="array" ref="AL194">IF(INDEX(calc_types,1,AL$7)="INDEX",I194/I193-1,IF(INDEX(calc_types,1,AL$7)="CASH", I193/1200,I193/I194-1))</f>
        <v>-2.0699434735490518E-3</v>
      </c>
      <c r="AM194" s="22" cm="1">
        <f t="array" ref="AM194">IF(INDEX(calc_types,1,AM$7)="INDEX",J194/J193-1,IF(INDEX(calc_types,1,AM$7)="CASH", J193/1200,J193/J194-1))</f>
        <v>-5.6652846805552715E-3</v>
      </c>
      <c r="AN194" s="22" cm="1">
        <f t="array" ref="AN194">IF(INDEX(calc_types,1,AN$7)="INDEX",K194/K193-1,IF(INDEX(calc_types,1,AN$7)="CASH", K193/1200,K193/K194-1))</f>
        <v>-4.1901222422613404E-4</v>
      </c>
      <c r="AO194" s="22" cm="1">
        <f t="array" ref="AO194">IF(INDEX(calc_types,1,AO$7)="INDEX",L194/L193-1,IF(INDEX(calc_types,1,AO$7)="CASH", L193/1200,L193/L194-1))</f>
        <v>-3.3208446866486163E-3</v>
      </c>
      <c r="AP194" s="22" cm="1">
        <f t="array" ref="AP194">IF(INDEX(calc_types,1,AP$7)="INDEX",M194/M193-1,IF(INDEX(calc_types,1,AP$7)="CASH", M193/1200,M193/M194-1))</f>
        <v>-1.2019284673169706E-2</v>
      </c>
      <c r="AQ194" s="22" cm="1">
        <f t="array" ref="AQ194">IF(INDEX(calc_types,1,AQ$7)="INDEX",N194/N193-1,IF(INDEX(calc_types,1,AQ$7)="CASH", N193/1200,N193/N194-1))</f>
        <v>-1.5086213949349059E-3</v>
      </c>
      <c r="AR194" s="22" cm="1">
        <f t="array" ref="AR194">IF(INDEX(calc_types,1,AR$7)="INDEX",O194/O193-1,IF(INDEX(calc_types,1,AR$7)="CASH", O193/1200,O193/O194-1))</f>
        <v>-7.2456592064435998E-3</v>
      </c>
      <c r="AS194" s="22" cm="1">
        <f t="array" ref="AS194">IF(INDEX(calc_types,1,AS$7)="INDEX",P194/P193-1,IF(INDEX(calc_types,1,AS$7)="CASH", P193/1200,P193/P194-1))</f>
        <v>-6.8067561917239949E-5</v>
      </c>
      <c r="AT194" s="22" cm="1">
        <f t="array" ref="AT194">IF(INDEX(calc_types,1,AT$7)="INDEX",Q194/Q193-1,IF(INDEX(calc_types,1,AT$7)="CASH", Q193/1200,Q193/Q194-1))</f>
        <v>-3.41132871253369E-4</v>
      </c>
      <c r="AU194" s="22" cm="1">
        <f t="array" ref="AU194">IF(INDEX(calc_types,1,AU$7)="INDEX",R194/R193-1,IF(INDEX(calc_types,1,AU$7)="CASH", R193/1200,R193/R194-1))</f>
        <v>-2.0037206418106468E-3</v>
      </c>
      <c r="AV194" s="22" cm="1">
        <f t="array" ref="AV194">IF(INDEX(calc_types,1,AV$7)="INDEX",S194/S193-1,IF(INDEX(calc_types,1,AV$7)="CASH", S193/1200,S193/S194-1))</f>
        <v>2.7129548323768793E-2</v>
      </c>
      <c r="AW194" s="22" cm="1">
        <f t="array" ref="AW194">IF(INDEX(calc_types,1,AW$7)="INDEX",T194/T193-1,IF(INDEX(calc_types,1,AW$7)="CASH", T193/1200,T193/T194-1))</f>
        <v>4.4521807068339525E-2</v>
      </c>
      <c r="AX194" s="22" cm="1">
        <f t="array" ref="AX194">IF(INDEX(calc_types,1,AX$7)="INDEX",U194/U193-1,IF(INDEX(calc_types,1,AX$7)="CASH", U193/1200,U193/U194-1))</f>
        <v>1.1856492276190567E-2</v>
      </c>
      <c r="AY194" s="22" cm="1">
        <f t="array" ref="AY194">IF(INDEX(calc_types,1,AY$7)="INDEX",V194/V193-1,IF(INDEX(calc_types,1,AY$7)="CASH", V193/1200,V193/V194-1))</f>
        <v>4.7088227437056762E-2</v>
      </c>
      <c r="AZ194" s="22" cm="1">
        <f t="array" ref="AZ194">IF(INDEX(calc_types,1,AZ$7)="INDEX",W194/W193-1,IF(INDEX(calc_types,1,AZ$7)="CASH", W193/1200,W193/W194-1))</f>
        <v>9.9583333333333333E-5</v>
      </c>
      <c r="BA194" s="22" cm="1">
        <f t="array" ref="BA194">IF(INDEX(calc_types,1,BA$7)="INDEX",X194/X193-1,IF(INDEX(calc_types,1,BA$7)="CASH", X193/1200,X193/X194-1))</f>
        <v>-6.1550000000000005E-4</v>
      </c>
      <c r="BB194" s="22" cm="1">
        <f t="array" ref="BB194">IF(INDEX(calc_types,1,BB$7)="INDEX",Y194/Y193-1,IF(INDEX(calc_types,1,BB$7)="CASH", Y193/1200,Y193/Y194-1))</f>
        <v>-1.0850000000000001E-4</v>
      </c>
      <c r="BC194" s="22" cm="1">
        <f t="array" ref="BC194">IF(INDEX(calc_types,1,BC$7)="INDEX",Z194/Z193-1,IF(INDEX(calc_types,1,BC$7)="CASH", Z193/1200,Z193/Z194-1))</f>
        <v>-2.3691666666666666E-4</v>
      </c>
      <c r="BD194" s="22" cm="1">
        <f t="array" ref="BD194">IF(INDEX(calc_types,1,BD$7)="INDEX",AA194/AA193-1,IF(INDEX(calc_types,1,BD$7)="CASH", AA193/1200,AA193/AA194-1))</f>
        <v>0</v>
      </c>
      <c r="BE194" s="22" cm="1">
        <f t="array" ref="BE194">IF(INDEX(calc_types,1,BE$7)="INDEX",AB194/AB193-1,IF(INDEX(calc_types,1,BE$7)="CASH", AB193/1200,AB193/AB194-1))</f>
        <v>-5.3120849933600001E-3</v>
      </c>
      <c r="BF194" s="22" cm="1">
        <f t="array" ref="BF194">IF(INDEX(calc_types,1,BF$7)="INDEX",AC194/AC193-1,IF(INDEX(calc_types,1,BF$7)="CASH", AC193/1200,AC193/AC194-1))</f>
        <v>1.6295264623955585E-2</v>
      </c>
      <c r="BG194" s="22" cm="1">
        <f t="array" ref="BG194">IF(INDEX(calc_types,1,BG$7)="INDEX",AD194/AD193-1,IF(INDEX(calc_types,1,BG$7)="CASH", AD193/1200,AD193/AD194-1))</f>
        <v>-1.7734822182602805E-2</v>
      </c>
      <c r="BH194" s="23">
        <f t="shared" si="68"/>
        <v>-1.3201407237260617E-3</v>
      </c>
      <c r="BI194" s="23">
        <f t="shared" si="69"/>
        <v>-2.5553519158079893E-3</v>
      </c>
      <c r="BJ194" s="23">
        <f t="shared" si="70"/>
        <v>-1.0937220341198504E-2</v>
      </c>
      <c r="BK194" s="23">
        <f t="shared" si="71"/>
        <v>-2.2533769808311668E-3</v>
      </c>
      <c r="BL194" s="23">
        <f t="shared" si="72"/>
        <v>-9.266306102880895E-3</v>
      </c>
      <c r="BM194" s="23">
        <f t="shared" si="73"/>
        <v>-1.4253000487165727E-3</v>
      </c>
      <c r="BN194" s="23">
        <f t="shared" si="74"/>
        <v>-2.9345115511659526E-3</v>
      </c>
      <c r="BO194" s="23">
        <f t="shared" si="75"/>
        <v>-6.9876624746469922E-3</v>
      </c>
      <c r="BP194" s="23">
        <f t="shared" si="76"/>
        <v>-1.7865673787071676E-3</v>
      </c>
      <c r="BQ194" s="23">
        <f t="shared" si="77"/>
        <v>-5.0085462993061753E-3</v>
      </c>
      <c r="BR194" s="23">
        <f t="shared" si="78"/>
        <v>-1.4181471321135179E-2</v>
      </c>
      <c r="BS194" s="23">
        <f t="shared" si="79"/>
        <v>-4.291687216841587E-3</v>
      </c>
      <c r="BT194" s="23">
        <f t="shared" si="80"/>
        <v>-1.0536730385828573E-2</v>
      </c>
      <c r="BU194" s="23">
        <f t="shared" si="81"/>
        <v>-1.2998813863802547E-4</v>
      </c>
      <c r="BV194" s="23">
        <f t="shared" si="82"/>
        <v>-4.8019148938418426E-4</v>
      </c>
      <c r="BW194" s="23">
        <f t="shared" si="83"/>
        <v>-2.3431132976655671E-3</v>
      </c>
      <c r="BX194" s="23">
        <f t="shared" si="84"/>
        <v>1.7947615151720907E-2</v>
      </c>
      <c r="BY194" s="23">
        <f t="shared" si="85"/>
        <v>4.1307115468542627E-2</v>
      </c>
      <c r="BZ194" s="23">
        <f t="shared" si="86"/>
        <v>8.9195670538935682E-3</v>
      </c>
      <c r="CA194" s="23">
        <f t="shared" si="87"/>
        <v>4.0670665725690315E-2</v>
      </c>
      <c r="CB194" s="23">
        <f t="shared" si="88"/>
        <v>-1.4645453819444436E-3</v>
      </c>
      <c r="CC194" s="23">
        <f t="shared" si="89"/>
        <v>-1.3800652777777773E-3</v>
      </c>
      <c r="CD194" s="23">
        <f t="shared" si="90"/>
        <v>-1.649945138888889E-3</v>
      </c>
      <c r="CE194" s="23">
        <f t="shared" si="91"/>
        <v>-1.8737083333333335E-4</v>
      </c>
      <c r="CF194" s="23">
        <f t="shared" si="92"/>
        <v>0</v>
      </c>
      <c r="CG194" s="23">
        <f t="shared" si="93"/>
        <v>-5.5610848629063896E-3</v>
      </c>
      <c r="CH194" s="23">
        <f t="shared" si="94"/>
        <v>1.711289052857283E-2</v>
      </c>
      <c r="CI194" s="23">
        <f t="shared" si="95"/>
        <v>-1.7015607165129149E-2</v>
      </c>
    </row>
    <row r="195" spans="1:87" x14ac:dyDescent="0.2">
      <c r="A195" s="20">
        <v>186</v>
      </c>
      <c r="B195" s="21">
        <v>44286</v>
      </c>
      <c r="C195" s="20">
        <v>219.018</v>
      </c>
      <c r="D195" s="20">
        <v>1265.28</v>
      </c>
      <c r="E195" s="20">
        <v>2207.5740000000001</v>
      </c>
      <c r="F195" s="20">
        <v>1890.191</v>
      </c>
      <c r="G195" s="20">
        <v>2522.9340000000002</v>
      </c>
      <c r="H195" s="20">
        <v>139.08099999999999</v>
      </c>
      <c r="I195" s="20">
        <v>358.19099999999997</v>
      </c>
      <c r="J195" s="20">
        <v>503.09100000000001</v>
      </c>
      <c r="K195" s="20">
        <v>109.72199999999999</v>
      </c>
      <c r="L195" s="20">
        <v>679.25</v>
      </c>
      <c r="M195" s="20">
        <v>882.11</v>
      </c>
      <c r="N195" s="20">
        <v>305.22800000000001</v>
      </c>
      <c r="O195" s="20">
        <v>360.79500000000002</v>
      </c>
      <c r="P195" s="20">
        <v>102.816</v>
      </c>
      <c r="Q195" s="20">
        <v>193.45</v>
      </c>
      <c r="R195" s="20">
        <v>257.90800000000002</v>
      </c>
      <c r="S195" s="20">
        <v>7249.57</v>
      </c>
      <c r="T195" s="20">
        <v>3919.21</v>
      </c>
      <c r="U195" s="20">
        <v>6713.63</v>
      </c>
      <c r="V195" s="20">
        <v>29178.799999999999</v>
      </c>
      <c r="W195" s="20">
        <v>0.11113000000000001</v>
      </c>
      <c r="X195" s="20">
        <v>-0.73050000000000004</v>
      </c>
      <c r="Y195" s="20">
        <v>-0.1002</v>
      </c>
      <c r="Z195" s="20">
        <v>-0.32990000000000003</v>
      </c>
      <c r="AA195" s="20">
        <v>1</v>
      </c>
      <c r="AB195" s="20">
        <v>0.85250000000000004</v>
      </c>
      <c r="AC195" s="20">
        <v>0.72550000000000003</v>
      </c>
      <c r="AD195" s="20">
        <v>110.72</v>
      </c>
      <c r="AE195" s="21">
        <f t="shared" si="67"/>
        <v>44286</v>
      </c>
      <c r="AF195" s="22" cm="1">
        <f t="array" ref="AF195">IF(INDEX(calc_types,1,AF$7)="INDEX",C195/C194-1,IF(INDEX(calc_types,1,AF$7)="CASH", C194/1200,C194/C195-1))</f>
        <v>1.004584558621513E-4</v>
      </c>
      <c r="AG195" s="22" cm="1">
        <f t="array" ref="AG195">IF(INDEX(calc_types,1,AG$7)="INDEX",D195/D194-1,IF(INDEX(calc_types,1,AG$7)="CASH", D194/1200,D194/D195-1))</f>
        <v>1.8655477596030146E-4</v>
      </c>
      <c r="AH195" s="22" cm="1">
        <f t="array" ref="AH195">IF(INDEX(calc_types,1,AH$7)="INDEX",E195/E194-1,IF(INDEX(calc_types,1,AH$7)="CASH", E194/1200,E194/E195-1))</f>
        <v>-2.7731688796154286E-3</v>
      </c>
      <c r="AI195" s="22" cm="1">
        <f t="array" ref="AI195">IF(INDEX(calc_types,1,AI$7)="INDEX",F195/F194-1,IF(INDEX(calc_types,1,AI$7)="CASH", F194/1200,F194/F195-1))</f>
        <v>-8.1406923077331772E-4</v>
      </c>
      <c r="AJ195" s="22" cm="1">
        <f t="array" ref="AJ195">IF(INDEX(calc_types,1,AJ$7)="INDEX",G195/G194-1,IF(INDEX(calc_types,1,AJ$7)="CASH", G194/1200,G194/G195-1))</f>
        <v>-3.9924249332917716E-3</v>
      </c>
      <c r="AK195" s="22" cm="1">
        <f t="array" ref="AK195">IF(INDEX(calc_types,1,AK$7)="INDEX",H195/H194-1,IF(INDEX(calc_types,1,AK$7)="CASH", H194/1200,H194/H195-1))</f>
        <v>-5.8923708169567046E-4</v>
      </c>
      <c r="AL195" s="22" cm="1">
        <f t="array" ref="AL195">IF(INDEX(calc_types,1,AL$7)="INDEX",I195/I194-1,IF(INDEX(calc_types,1,AL$7)="CASH", I194/1200,I194/I195-1))</f>
        <v>-3.6292168708373929E-5</v>
      </c>
      <c r="AM195" s="22" cm="1">
        <f t="array" ref="AM195">IF(INDEX(calc_types,1,AM$7)="INDEX",J195/J194-1,IF(INDEX(calc_types,1,AM$7)="CASH", J194/1200,J194/J195-1))</f>
        <v>2.2351977910985976E-3</v>
      </c>
      <c r="AN195" s="22" cm="1">
        <f t="array" ref="AN195">IF(INDEX(calc_types,1,AN$7)="INDEX",K195/K194-1,IF(INDEX(calc_types,1,AN$7)="CASH", K194/1200,K194/K195-1))</f>
        <v>-1.2757891667281029E-4</v>
      </c>
      <c r="AO195" s="22" cm="1">
        <f t="array" ref="AO195">IF(INDEX(calc_types,1,AO$7)="INDEX",L195/L194-1,IF(INDEX(calc_types,1,AO$7)="CASH", L194/1200,L194/L195-1))</f>
        <v>5.3027736452149199E-4</v>
      </c>
      <c r="AP195" s="22" cm="1">
        <f t="array" ref="AP195">IF(INDEX(calc_types,1,AP$7)="INDEX",M195/M194-1,IF(INDEX(calc_types,1,AP$7)="CASH", M194/1200,M194/M195-1))</f>
        <v>1.0554029823646172E-3</v>
      </c>
      <c r="AQ195" s="22" cm="1">
        <f t="array" ref="AQ195">IF(INDEX(calc_types,1,AQ$7)="INDEX",N195/N194-1,IF(INDEX(calc_types,1,AQ$7)="CASH", N194/1200,N194/N195-1))</f>
        <v>3.6707350646980608E-4</v>
      </c>
      <c r="AR195" s="22" cm="1">
        <f t="array" ref="AR195">IF(INDEX(calc_types,1,AR$7)="INDEX",O195/O194-1,IF(INDEX(calc_types,1,AR$7)="CASH", O194/1200,O194/O195-1))</f>
        <v>-2.7431877504191515E-4</v>
      </c>
      <c r="AS195" s="22" cm="1">
        <f t="array" ref="AS195">IF(INDEX(calc_types,1,AS$7)="INDEX",P195/P194-1,IF(INDEX(calc_types,1,AS$7)="CASH", P194/1200,P194/P195-1))</f>
        <v>-1.5559358954397862E-4</v>
      </c>
      <c r="AT195" s="22" cm="1">
        <f t="array" ref="AT195">IF(INDEX(calc_types,1,AT$7)="INDEX",Q195/Q194-1,IF(INDEX(calc_types,1,AT$7)="CASH", Q194/1200,Q194/Q195-1))</f>
        <v>2.2232907805808111E-4</v>
      </c>
      <c r="AU195" s="22" cm="1">
        <f t="array" ref="AU195">IF(INDEX(calc_types,1,AU$7)="INDEX",R195/R194-1,IF(INDEX(calc_types,1,AU$7)="CASH", R194/1200,R194/R195-1))</f>
        <v>1.5727972101295951E-3</v>
      </c>
      <c r="AV195" s="22" cm="1">
        <f t="array" ref="AV195">IF(INDEX(calc_types,1,AV$7)="INDEX",S195/S194-1,IF(INDEX(calc_types,1,AV$7)="CASH", S194/1200,S194/S195-1))</f>
        <v>4.3388840114563676E-2</v>
      </c>
      <c r="AW195" s="22" cm="1">
        <f t="array" ref="AW195">IF(INDEX(calc_types,1,AW$7)="INDEX",T195/T194-1,IF(INDEX(calc_types,1,AW$7)="CASH", T194/1200,T194/T195-1))</f>
        <v>7.7760117037542154E-2</v>
      </c>
      <c r="AX195" s="22" cm="1">
        <f t="array" ref="AX195">IF(INDEX(calc_types,1,AX$7)="INDEX",U195/U194-1,IF(INDEX(calc_types,1,AX$7)="CASH", U194/1200,U194/U195-1))</f>
        <v>3.5505897341376436E-2</v>
      </c>
      <c r="AY195" s="22" cm="1">
        <f t="array" ref="AY195">IF(INDEX(calc_types,1,AY$7)="INDEX",V195/V194-1,IF(INDEX(calc_types,1,AY$7)="CASH", V194/1200,V194/V195-1))</f>
        <v>7.3461964557770543E-3</v>
      </c>
      <c r="AZ195" s="22" cm="1">
        <f t="array" ref="AZ195">IF(INDEX(calc_types,1,AZ$7)="INDEX",W195/W194-1,IF(INDEX(calc_types,1,AZ$7)="CASH", W194/1200,W194/W195-1))</f>
        <v>9.8750000000000002E-5</v>
      </c>
      <c r="BA195" s="22" cm="1">
        <f t="array" ref="BA195">IF(INDEX(calc_types,1,BA$7)="INDEX",X195/X194-1,IF(INDEX(calc_types,1,BA$7)="CASH", X194/1200,X194/X195-1))</f>
        <v>-6.7766666666666669E-4</v>
      </c>
      <c r="BB195" s="22" cm="1">
        <f t="array" ref="BB195">IF(INDEX(calc_types,1,BB$7)="INDEX",Y195/Y194-1,IF(INDEX(calc_types,1,BB$7)="CASH", Y194/1200,Y194/Y195-1))</f>
        <v>-1.1516666666666666E-4</v>
      </c>
      <c r="BC195" s="22" cm="1">
        <f t="array" ref="BC195">IF(INDEX(calc_types,1,BC$7)="INDEX",Z195/Z194-1,IF(INDEX(calc_types,1,BC$7)="CASH", Z194/1200,Z194/Z195-1))</f>
        <v>-3.2708333333333336E-4</v>
      </c>
      <c r="BD195" s="22" cm="1">
        <f t="array" ref="BD195">IF(INDEX(calc_types,1,BD$7)="INDEX",AA195/AA194-1,IF(INDEX(calc_types,1,BD$7)="CASH", AA194/1200,AA194/AA195-1))</f>
        <v>0</v>
      </c>
      <c r="BE195" s="22" cm="1">
        <f t="array" ref="BE195">IF(INDEX(calc_types,1,BE$7)="INDEX",AB195/AB194-1,IF(INDEX(calc_types,1,BE$7)="CASH", AB194/1200,AB194/AB195-1))</f>
        <v>-2.8387096774193599E-2</v>
      </c>
      <c r="BF195" s="22" cm="1">
        <f t="array" ref="BF195">IF(INDEX(calc_types,1,BF$7)="INDEX",AC195/AC194-1,IF(INDEX(calc_types,1,BF$7)="CASH", AC194/1200,AC194/AC195-1))</f>
        <v>-1.0337698139214369E-2</v>
      </c>
      <c r="BG195" s="22" cm="1">
        <f t="array" ref="BG195">IF(INDEX(calc_types,1,BG$7)="INDEX",AD195/AD194-1,IF(INDEX(calc_types,1,BG$7)="CASH", AD194/1200,AD194/AD195-1))</f>
        <v>-3.7481936416185024E-2</v>
      </c>
      <c r="BH195" s="23">
        <f t="shared" si="68"/>
        <v>-1.4343441297586931E-3</v>
      </c>
      <c r="BI195" s="23">
        <f t="shared" si="69"/>
        <v>-1.5655183088910327E-3</v>
      </c>
      <c r="BJ195" s="23">
        <f t="shared" si="70"/>
        <v>-5.1810239562554358E-3</v>
      </c>
      <c r="BK195" s="23">
        <f t="shared" si="71"/>
        <v>-3.4640657440059277E-3</v>
      </c>
      <c r="BL195" s="23">
        <f t="shared" si="72"/>
        <v>-7.3722595988438781E-3</v>
      </c>
      <c r="BM195" s="23">
        <f t="shared" si="73"/>
        <v>-1.3323501106360617E-3</v>
      </c>
      <c r="BN195" s="23">
        <f t="shared" si="74"/>
        <v>-9.0086024632527459E-4</v>
      </c>
      <c r="BO195" s="23">
        <f t="shared" si="75"/>
        <v>9.1281999700687706E-4</v>
      </c>
      <c r="BP195" s="23">
        <f t="shared" si="76"/>
        <v>-1.4951340711538438E-3</v>
      </c>
      <c r="BQ195" s="23">
        <f t="shared" si="77"/>
        <v>-1.1574242481360672E-3</v>
      </c>
      <c r="BR195" s="23">
        <f t="shared" si="78"/>
        <v>-1.1067836656008549E-3</v>
      </c>
      <c r="BS195" s="23">
        <f t="shared" si="79"/>
        <v>-2.415992315436875E-3</v>
      </c>
      <c r="BT195" s="23">
        <f t="shared" si="80"/>
        <v>-3.5653899544268886E-3</v>
      </c>
      <c r="BU195" s="23">
        <f t="shared" si="81"/>
        <v>-2.1751416626476414E-4</v>
      </c>
      <c r="BV195" s="23">
        <f t="shared" si="82"/>
        <v>8.3270459927265822E-5</v>
      </c>
      <c r="BW195" s="23">
        <f t="shared" si="83"/>
        <v>1.2334045542746748E-3</v>
      </c>
      <c r="BX195" s="23">
        <f t="shared" si="84"/>
        <v>3.420690694251579E-2</v>
      </c>
      <c r="BY195" s="23">
        <f t="shared" si="85"/>
        <v>7.4545425437745255E-2</v>
      </c>
      <c r="BZ195" s="23">
        <f t="shared" si="86"/>
        <v>3.2568972119079435E-2</v>
      </c>
      <c r="CA195" s="23">
        <f t="shared" si="87"/>
        <v>9.2863474441060804E-4</v>
      </c>
      <c r="CB195" s="23">
        <f t="shared" si="88"/>
        <v>-1.4653787152777767E-3</v>
      </c>
      <c r="CC195" s="23">
        <f t="shared" si="89"/>
        <v>-1.4422319444444441E-3</v>
      </c>
      <c r="CD195" s="23">
        <f t="shared" si="90"/>
        <v>-1.6566118055555555E-3</v>
      </c>
      <c r="CE195" s="23">
        <f t="shared" si="91"/>
        <v>-2.7753750000000007E-4</v>
      </c>
      <c r="CF195" s="23">
        <f t="shared" si="92"/>
        <v>0</v>
      </c>
      <c r="CG195" s="23">
        <f t="shared" si="93"/>
        <v>-2.8636096643739988E-2</v>
      </c>
      <c r="CH195" s="23">
        <f t="shared" si="94"/>
        <v>-9.5200722345971239E-3</v>
      </c>
      <c r="CI195" s="23">
        <f t="shared" si="95"/>
        <v>-3.6762721398711368E-2</v>
      </c>
    </row>
    <row r="196" spans="1:87" x14ac:dyDescent="0.2">
      <c r="A196" s="20">
        <v>187</v>
      </c>
      <c r="B196" s="21">
        <v>44316</v>
      </c>
      <c r="C196" s="20">
        <v>219.029</v>
      </c>
      <c r="D196" s="20">
        <v>1265.8499999999999</v>
      </c>
      <c r="E196" s="20">
        <v>2215.3209999999999</v>
      </c>
      <c r="F196" s="20">
        <v>1894.1089999999999</v>
      </c>
      <c r="G196" s="20">
        <v>2540.0149999999999</v>
      </c>
      <c r="H196" s="20">
        <v>139.018</v>
      </c>
      <c r="I196" s="20">
        <v>357.952</v>
      </c>
      <c r="J196" s="20">
        <v>501.96199999999999</v>
      </c>
      <c r="K196" s="20">
        <v>109.666</v>
      </c>
      <c r="L196" s="20">
        <v>679.31600000000003</v>
      </c>
      <c r="M196" s="20">
        <v>882.06</v>
      </c>
      <c r="N196" s="20">
        <v>305.74</v>
      </c>
      <c r="O196" s="20">
        <v>362.07900000000001</v>
      </c>
      <c r="P196" s="20">
        <v>102.80500000000001</v>
      </c>
      <c r="Q196" s="20">
        <v>193.41900000000001</v>
      </c>
      <c r="R196" s="20">
        <v>257.95800000000003</v>
      </c>
      <c r="S196" s="20">
        <v>7634.42</v>
      </c>
      <c r="T196" s="20">
        <v>3974.74</v>
      </c>
      <c r="U196" s="20">
        <v>6969.81</v>
      </c>
      <c r="V196" s="20">
        <v>28812.63</v>
      </c>
      <c r="W196" s="20">
        <v>0.10725</v>
      </c>
      <c r="X196" s="20">
        <v>-0.68149999999999999</v>
      </c>
      <c r="Y196" s="20">
        <v>-4.2799999999999998E-2</v>
      </c>
      <c r="Z196" s="20">
        <v>-0.24229999999999999</v>
      </c>
      <c r="AA196" s="20">
        <v>1</v>
      </c>
      <c r="AB196" s="20">
        <v>0.83199999999999996</v>
      </c>
      <c r="AC196" s="20">
        <v>0.72389999999999999</v>
      </c>
      <c r="AD196" s="20">
        <v>109.31</v>
      </c>
      <c r="AE196" s="21">
        <f t="shared" si="67"/>
        <v>44316</v>
      </c>
      <c r="AF196" s="22" cm="1">
        <f t="array" ref="AF196">IF(INDEX(calc_types,1,AF$7)="INDEX",C196/C195-1,IF(INDEX(calc_types,1,AF$7)="CASH", C195/1200,C195/C196-1))</f>
        <v>5.022418248734617E-5</v>
      </c>
      <c r="AG196" s="22" cm="1">
        <f t="array" ref="AG196">IF(INDEX(calc_types,1,AG$7)="INDEX",D196/D195-1,IF(INDEX(calc_types,1,AG$7)="CASH", D195/1200,D195/D196-1))</f>
        <v>4.5049317147194401E-4</v>
      </c>
      <c r="AH196" s="22" cm="1">
        <f t="array" ref="AH196">IF(INDEX(calc_types,1,AH$7)="INDEX",E196/E195-1,IF(INDEX(calc_types,1,AH$7)="CASH", E195/1200,E195/E196-1))</f>
        <v>3.5092821350495296E-3</v>
      </c>
      <c r="AI196" s="22" cm="1">
        <f t="array" ref="AI196">IF(INDEX(calc_types,1,AI$7)="INDEX",F196/F195-1,IF(INDEX(calc_types,1,AI$7)="CASH", F195/1200,F195/F196-1))</f>
        <v>2.0728063989299272E-3</v>
      </c>
      <c r="AJ196" s="22" cm="1">
        <f t="array" ref="AJ196">IF(INDEX(calc_types,1,AJ$7)="INDEX",G196/G195-1,IF(INDEX(calc_types,1,AJ$7)="CASH", G195/1200,G195/G196-1))</f>
        <v>6.7702920488603713E-3</v>
      </c>
      <c r="AK196" s="22" cm="1">
        <f t="array" ref="AK196">IF(INDEX(calc_types,1,AK$7)="INDEX",H196/H195-1,IF(INDEX(calc_types,1,AK$7)="CASH", H195/1200,H195/H196-1))</f>
        <v>-4.5297344712780241E-4</v>
      </c>
      <c r="AL196" s="22" cm="1">
        <f t="array" ref="AL196">IF(INDEX(calc_types,1,AL$7)="INDEX",I196/I195-1,IF(INDEX(calc_types,1,AL$7)="CASH", I195/1200,I195/I196-1))</f>
        <v>-6.6724177882737656E-4</v>
      </c>
      <c r="AM196" s="22" cm="1">
        <f t="array" ref="AM196">IF(INDEX(calc_types,1,AM$7)="INDEX",J196/J195-1,IF(INDEX(calc_types,1,AM$7)="CASH", J195/1200,J195/J196-1))</f>
        <v>-2.2441268080725107E-3</v>
      </c>
      <c r="AN196" s="22" cm="1">
        <f t="array" ref="AN196">IF(INDEX(calc_types,1,AN$7)="INDEX",K196/K195-1,IF(INDEX(calc_types,1,AN$7)="CASH", K195/1200,K195/K196-1))</f>
        <v>-5.1038078051801605E-4</v>
      </c>
      <c r="AO196" s="22" cm="1">
        <f t="array" ref="AO196">IF(INDEX(calc_types,1,AO$7)="INDEX",L196/L195-1,IF(INDEX(calc_types,1,AO$7)="CASH", L195/1200,L195/L196-1))</f>
        <v>9.7165991902903315E-5</v>
      </c>
      <c r="AP196" s="22" cm="1">
        <f t="array" ref="AP196">IF(INDEX(calc_types,1,AP$7)="INDEX",M196/M195-1,IF(INDEX(calc_types,1,AP$7)="CASH", M195/1200,M195/M196-1))</f>
        <v>-5.668227318600394E-5</v>
      </c>
      <c r="AQ196" s="22" cm="1">
        <f t="array" ref="AQ196">IF(INDEX(calc_types,1,AQ$7)="INDEX",N196/N195-1,IF(INDEX(calc_types,1,AQ$7)="CASH", N195/1200,N195/N196-1))</f>
        <v>1.6774345734991147E-3</v>
      </c>
      <c r="AR196" s="22" cm="1">
        <f t="array" ref="AR196">IF(INDEX(calc_types,1,AR$7)="INDEX",O196/O195-1,IF(INDEX(calc_types,1,AR$7)="CASH", O195/1200,O195/O196-1))</f>
        <v>3.5588076331434237E-3</v>
      </c>
      <c r="AS196" s="22" cm="1">
        <f t="array" ref="AS196">IF(INDEX(calc_types,1,AS$7)="INDEX",P196/P195-1,IF(INDEX(calc_types,1,AS$7)="CASH", P195/1200,P195/P196-1))</f>
        <v>-1.0698723934010612E-4</v>
      </c>
      <c r="AT196" s="22" cm="1">
        <f t="array" ref="AT196">IF(INDEX(calc_types,1,AT$7)="INDEX",Q196/Q195-1,IF(INDEX(calc_types,1,AT$7)="CASH", Q195/1200,Q195/Q196-1))</f>
        <v>-1.6024812613069095E-4</v>
      </c>
      <c r="AU196" s="22" cm="1">
        <f t="array" ref="AU196">IF(INDEX(calc_types,1,AU$7)="INDEX",R196/R195-1,IF(INDEX(calc_types,1,AU$7)="CASH", R195/1200,R195/R196-1))</f>
        <v>1.9386758068762333E-4</v>
      </c>
      <c r="AV196" s="22" cm="1">
        <f t="array" ref="AV196">IF(INDEX(calc_types,1,AV$7)="INDEX",S196/S195-1,IF(INDEX(calc_types,1,AV$7)="CASH", S195/1200,S195/S196-1))</f>
        <v>5.3085907164149182E-2</v>
      </c>
      <c r="AW196" s="22" cm="1">
        <f t="array" ref="AW196">IF(INDEX(calc_types,1,AW$7)="INDEX",T196/T195-1,IF(INDEX(calc_types,1,AW$7)="CASH", T195/1200,T195/T196-1))</f>
        <v>1.4168671747622597E-2</v>
      </c>
      <c r="AX196" s="22" cm="1">
        <f t="array" ref="AX196">IF(INDEX(calc_types,1,AX$7)="INDEX",U196/U195-1,IF(INDEX(calc_types,1,AX$7)="CASH", U195/1200,U195/U196-1))</f>
        <v>3.8158194598153283E-2</v>
      </c>
      <c r="AY196" s="22" cm="1">
        <f t="array" ref="AY196">IF(INDEX(calc_types,1,AY$7)="INDEX",V196/V195-1,IF(INDEX(calc_types,1,AY$7)="CASH", V195/1200,V195/V196-1))</f>
        <v>-1.254917954131074E-2</v>
      </c>
      <c r="AZ196" s="22" cm="1">
        <f t="array" ref="AZ196">IF(INDEX(calc_types,1,AZ$7)="INDEX",W196/W195-1,IF(INDEX(calc_types,1,AZ$7)="CASH", W195/1200,W195/W196-1))</f>
        <v>9.2608333333333339E-5</v>
      </c>
      <c r="BA196" s="22" cm="1">
        <f t="array" ref="BA196">IF(INDEX(calc_types,1,BA$7)="INDEX",X196/X195-1,IF(INDEX(calc_types,1,BA$7)="CASH", X195/1200,X195/X196-1))</f>
        <v>-6.0875000000000002E-4</v>
      </c>
      <c r="BB196" s="22" cm="1">
        <f t="array" ref="BB196">IF(INDEX(calc_types,1,BB$7)="INDEX",Y196/Y195-1,IF(INDEX(calc_types,1,BB$7)="CASH", Y195/1200,Y195/Y196-1))</f>
        <v>-8.3499999999999997E-5</v>
      </c>
      <c r="BC196" s="22" cm="1">
        <f t="array" ref="BC196">IF(INDEX(calc_types,1,BC$7)="INDEX",Z196/Z195-1,IF(INDEX(calc_types,1,BC$7)="CASH", Z195/1200,Z195/Z196-1))</f>
        <v>-2.7491666666666669E-4</v>
      </c>
      <c r="BD196" s="22" cm="1">
        <f t="array" ref="BD196">IF(INDEX(calc_types,1,BD$7)="INDEX",AA196/AA195-1,IF(INDEX(calc_types,1,BD$7)="CASH", AA195/1200,AA195/AA196-1))</f>
        <v>0</v>
      </c>
      <c r="BE196" s="22" cm="1">
        <f t="array" ref="BE196">IF(INDEX(calc_types,1,BE$7)="INDEX",AB196/AB195-1,IF(INDEX(calc_types,1,BE$7)="CASH", AB195/1200,AB195/AB196-1))</f>
        <v>2.4639423076923128E-2</v>
      </c>
      <c r="BF196" s="22" cm="1">
        <f t="array" ref="BF196">IF(INDEX(calc_types,1,BF$7)="INDEX",AC196/AC195-1,IF(INDEX(calc_types,1,BF$7)="CASH", AC195/1200,AC195/AC196-1))</f>
        <v>2.2102500345351217E-3</v>
      </c>
      <c r="BG196" s="22" cm="1">
        <f t="array" ref="BG196">IF(INDEX(calc_types,1,BG$7)="INDEX",AD196/AD195-1,IF(INDEX(calc_types,1,BG$7)="CASH", AD195/1200,AD195/AD196-1))</f>
        <v>1.2899094318909565E-2</v>
      </c>
      <c r="BH196" s="23">
        <f t="shared" si="68"/>
        <v>-1.4845784031334982E-3</v>
      </c>
      <c r="BI196" s="23">
        <f t="shared" si="69"/>
        <v>-1.3015799133793901E-3</v>
      </c>
      <c r="BJ196" s="23">
        <f t="shared" si="70"/>
        <v>1.1014270584095228E-3</v>
      </c>
      <c r="BK196" s="23">
        <f t="shared" si="71"/>
        <v>-5.7719011430268276E-4</v>
      </c>
      <c r="BL196" s="23">
        <f t="shared" si="72"/>
        <v>3.3904573833082653E-3</v>
      </c>
      <c r="BM196" s="23">
        <f t="shared" si="73"/>
        <v>-1.1960864760681936E-3</v>
      </c>
      <c r="BN196" s="23">
        <f t="shared" si="74"/>
        <v>-1.5318098564442773E-3</v>
      </c>
      <c r="BO196" s="23">
        <f t="shared" si="75"/>
        <v>-3.5665046021642315E-3</v>
      </c>
      <c r="BP196" s="23">
        <f t="shared" si="76"/>
        <v>-1.8779359349990496E-3</v>
      </c>
      <c r="BQ196" s="23">
        <f t="shared" si="77"/>
        <v>-1.5905356207546559E-3</v>
      </c>
      <c r="BR196" s="23">
        <f t="shared" si="78"/>
        <v>-2.218868921151476E-3</v>
      </c>
      <c r="BS196" s="23">
        <f t="shared" si="79"/>
        <v>-1.1056312484075664E-3</v>
      </c>
      <c r="BT196" s="23">
        <f t="shared" si="80"/>
        <v>2.6773645375845027E-4</v>
      </c>
      <c r="BU196" s="23">
        <f t="shared" si="81"/>
        <v>-1.6890781606089165E-4</v>
      </c>
      <c r="BV196" s="23">
        <f t="shared" si="82"/>
        <v>-2.9930674426150621E-4</v>
      </c>
      <c r="BW196" s="23">
        <f t="shared" si="83"/>
        <v>-1.45525075167297E-4</v>
      </c>
      <c r="BX196" s="23">
        <f t="shared" si="84"/>
        <v>4.3903973992101296E-2</v>
      </c>
      <c r="BY196" s="23">
        <f t="shared" si="85"/>
        <v>1.09539801478257E-2</v>
      </c>
      <c r="BZ196" s="23">
        <f t="shared" si="86"/>
        <v>3.5221269375856283E-2</v>
      </c>
      <c r="CA196" s="23">
        <f t="shared" si="87"/>
        <v>-1.8966741252677187E-2</v>
      </c>
      <c r="CB196" s="23">
        <f t="shared" si="88"/>
        <v>-1.4715203819444436E-3</v>
      </c>
      <c r="CC196" s="23">
        <f t="shared" si="89"/>
        <v>-1.3733152777777773E-3</v>
      </c>
      <c r="CD196" s="23">
        <f t="shared" si="90"/>
        <v>-1.6249451388888889E-3</v>
      </c>
      <c r="CE196" s="23">
        <f t="shared" si="91"/>
        <v>-2.253708333333334E-4</v>
      </c>
      <c r="CF196" s="23">
        <f t="shared" si="92"/>
        <v>0</v>
      </c>
      <c r="CG196" s="23">
        <f t="shared" si="93"/>
        <v>2.4390423207376739E-2</v>
      </c>
      <c r="CH196" s="23">
        <f t="shared" si="94"/>
        <v>3.0278759391523663E-3</v>
      </c>
      <c r="CI196" s="23">
        <f t="shared" si="95"/>
        <v>1.3618309336383222E-2</v>
      </c>
    </row>
    <row r="197" spans="1:87" x14ac:dyDescent="0.2">
      <c r="A197" s="20">
        <v>188</v>
      </c>
      <c r="B197" s="21">
        <v>44347</v>
      </c>
      <c r="C197" s="20">
        <v>219.059</v>
      </c>
      <c r="D197" s="20">
        <v>1266.807</v>
      </c>
      <c r="E197" s="20">
        <v>2222.3119999999999</v>
      </c>
      <c r="F197" s="20">
        <v>1898.1469999999999</v>
      </c>
      <c r="G197" s="20">
        <v>2553.9499999999998</v>
      </c>
      <c r="H197" s="20">
        <v>138.95500000000001</v>
      </c>
      <c r="I197" s="20">
        <v>357.68</v>
      </c>
      <c r="J197" s="20">
        <v>501.53399999999999</v>
      </c>
      <c r="K197" s="20">
        <v>109.71599999999999</v>
      </c>
      <c r="L197" s="20">
        <v>679.77</v>
      </c>
      <c r="M197" s="20">
        <v>883.91300000000001</v>
      </c>
      <c r="N197" s="20">
        <v>306.15100000000001</v>
      </c>
      <c r="O197" s="20">
        <v>363.09399999999999</v>
      </c>
      <c r="P197" s="20">
        <v>102.795</v>
      </c>
      <c r="Q197" s="20">
        <v>193.39699999999999</v>
      </c>
      <c r="R197" s="20">
        <v>257.92</v>
      </c>
      <c r="S197" s="20">
        <v>7684.3</v>
      </c>
      <c r="T197" s="20">
        <v>4039.46</v>
      </c>
      <c r="U197" s="20">
        <v>7022.61</v>
      </c>
      <c r="V197" s="20">
        <v>28860.080000000002</v>
      </c>
      <c r="W197" s="20">
        <v>8.5879999999999998E-2</v>
      </c>
      <c r="X197" s="20">
        <v>-0.67400000000000004</v>
      </c>
      <c r="Y197" s="20">
        <v>-2.76E-2</v>
      </c>
      <c r="Z197" s="20">
        <v>-0.26300000000000001</v>
      </c>
      <c r="AA197" s="20">
        <v>1</v>
      </c>
      <c r="AB197" s="20">
        <v>0.81789999999999996</v>
      </c>
      <c r="AC197" s="20">
        <v>0.7036</v>
      </c>
      <c r="AD197" s="20">
        <v>109.58</v>
      </c>
      <c r="AE197" s="21">
        <f t="shared" si="67"/>
        <v>44347</v>
      </c>
      <c r="AF197" s="22" cm="1">
        <f t="array" ref="AF197">IF(INDEX(calc_types,1,AF$7)="INDEX",C197/C196-1,IF(INDEX(calc_types,1,AF$7)="CASH", C196/1200,C196/C197-1))</f>
        <v>1.3696816403307999E-4</v>
      </c>
      <c r="AG197" s="22" cm="1">
        <f t="array" ref="AG197">IF(INDEX(calc_types,1,AG$7)="INDEX",D197/D196-1,IF(INDEX(calc_types,1,AG$7)="CASH", D196/1200,D196/D197-1))</f>
        <v>7.5601374570455349E-4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2.1318730865014235E-3</v>
      </c>
      <c r="AJ197" s="22" cm="1">
        <f t="array" ref="AJ197">IF(INDEX(calc_types,1,AJ$7)="INDEX",G197/G196-1,IF(INDEX(calc_types,1,AJ$7)="CASH", G196/1200,G196/G197-1))</f>
        <v>5.4861880736924995E-3</v>
      </c>
      <c r="AK197" s="22" cm="1">
        <f t="array" ref="AK197">IF(INDEX(calc_types,1,AK$7)="INDEX",H197/H196-1,IF(INDEX(calc_types,1,AK$7)="CASH", H196/1200,H196/H197-1))</f>
        <v>-4.5317872505712398E-4</v>
      </c>
      <c r="AL197" s="22" cm="1">
        <f t="array" ref="AL197">IF(INDEX(calc_types,1,AL$7)="INDEX",I197/I196-1,IF(INDEX(calc_types,1,AL$7)="CASH", I196/1200,I196/I197-1))</f>
        <v>-7.5987841945290846E-4</v>
      </c>
      <c r="AM197" s="22" cm="1">
        <f t="array" ref="AM197">IF(INDEX(calc_types,1,AM$7)="INDEX",J197/J196-1,IF(INDEX(calc_types,1,AM$7)="CASH", J196/1200,J196/J197-1))</f>
        <v>-8.5265418497815215E-4</v>
      </c>
      <c r="AN197" s="22" cm="1">
        <f t="array" ref="AN197">IF(INDEX(calc_types,1,AN$7)="INDEX",K197/K196-1,IF(INDEX(calc_types,1,AN$7)="CASH", K196/1200,K196/K197-1))</f>
        <v>4.5592982328157561E-4</v>
      </c>
      <c r="AO197" s="22" cm="1">
        <f t="array" ref="AO197">IF(INDEX(calc_types,1,AO$7)="INDEX",L197/L196-1,IF(INDEX(calc_types,1,AO$7)="CASH", L196/1200,L196/L197-1))</f>
        <v>6.6831930942301554E-4</v>
      </c>
      <c r="AP197" s="22" cm="1">
        <f t="array" ref="AP197">IF(INDEX(calc_types,1,AP$7)="INDEX",M197/M196-1,IF(INDEX(calc_types,1,AP$7)="CASH", M196/1200,M196/M197-1))</f>
        <v>2.1007641203547589E-3</v>
      </c>
      <c r="AQ197" s="22" cm="1">
        <f t="array" ref="AQ197">IF(INDEX(calc_types,1,AQ$7)="INDEX",N197/N196-1,IF(INDEX(calc_types,1,AQ$7)="CASH", N196/1200,N196/N197-1))</f>
        <v>1.3442794531302038E-3</v>
      </c>
      <c r="AR197" s="22" cm="1">
        <f t="array" ref="AR197">IF(INDEX(calc_types,1,AR$7)="INDEX",O197/O196-1,IF(INDEX(calc_types,1,AR$7)="CASH", O196/1200,O196/O197-1))</f>
        <v>2.8032556431054623E-3</v>
      </c>
      <c r="AS197" s="22" cm="1">
        <f t="array" ref="AS197">IF(INDEX(calc_types,1,AS$7)="INDEX",P197/P196-1,IF(INDEX(calc_types,1,AS$7)="CASH", P196/1200,P196/P197-1))</f>
        <v>-9.727153348582096E-5</v>
      </c>
      <c r="AT197" s="22" cm="1">
        <f t="array" ref="AT197">IF(INDEX(calc_types,1,AT$7)="INDEX",Q197/Q196-1,IF(INDEX(calc_types,1,AT$7)="CASH", Q196/1200,Q196/Q197-1))</f>
        <v>-1.1374270366415473E-4</v>
      </c>
      <c r="AU197" s="22" cm="1">
        <f t="array" ref="AU197">IF(INDEX(calc_types,1,AU$7)="INDEX",R197/R196-1,IF(INDEX(calc_types,1,AU$7)="CASH", R196/1200,R196/R197-1))</f>
        <v>-1.4731080253382878E-4</v>
      </c>
      <c r="AV197" s="22" cm="1">
        <f t="array" ref="AV197">IF(INDEX(calc_types,1,AV$7)="INDEX",S197/S196-1,IF(INDEX(calc_types,1,AV$7)="CASH", S196/1200,S196/S197-1))</f>
        <v>6.5335677104483292E-3</v>
      </c>
      <c r="AW197" s="22" cm="1">
        <f t="array" ref="AW197">IF(INDEX(calc_types,1,AW$7)="INDEX",T197/T196-1,IF(INDEX(calc_types,1,AW$7)="CASH", T196/1200,T196/T197-1))</f>
        <v>1.6282826046483567E-2</v>
      </c>
      <c r="AX197" s="22" cm="1">
        <f t="array" ref="AX197">IF(INDEX(calc_types,1,AX$7)="INDEX",U197/U196-1,IF(INDEX(calc_types,1,AX$7)="CASH", U196/1200,U196/U197-1))</f>
        <v>7.5755293185897354E-3</v>
      </c>
      <c r="AY197" s="22" cm="1">
        <f t="array" ref="AY197">IF(INDEX(calc_types,1,AY$7)="INDEX",V197/V196-1,IF(INDEX(calc_types,1,AY$7)="CASH", V196/1200,V196/V197-1))</f>
        <v>1.6468472333139861E-3</v>
      </c>
      <c r="AZ197" s="22" cm="1">
        <f t="array" ref="AZ197">IF(INDEX(calc_types,1,AZ$7)="INDEX",W197/W196-1,IF(INDEX(calc_types,1,AZ$7)="CASH", W196/1200,W196/W197-1))</f>
        <v>8.9375000000000004E-5</v>
      </c>
      <c r="BA197" s="22" cm="1">
        <f t="array" ref="BA197">IF(INDEX(calc_types,1,BA$7)="INDEX",X197/X196-1,IF(INDEX(calc_types,1,BA$7)="CASH", X196/1200,X196/X197-1))</f>
        <v>-5.6791666666666666E-4</v>
      </c>
      <c r="BB197" s="22" cm="1">
        <f t="array" ref="BB197">IF(INDEX(calc_types,1,BB$7)="INDEX",Y197/Y196-1,IF(INDEX(calc_types,1,BB$7)="CASH", Y196/1200,Y196/Y197-1))</f>
        <v>-3.5666666666666662E-5</v>
      </c>
      <c r="BC197" s="22" cm="1">
        <f t="array" ref="BC197">IF(INDEX(calc_types,1,BC$7)="INDEX",Z197/Z196-1,IF(INDEX(calc_types,1,BC$7)="CASH", Z196/1200,Z196/Z197-1))</f>
        <v>-2.0191666666666665E-4</v>
      </c>
      <c r="BD197" s="22" cm="1">
        <f t="array" ref="BD197">IF(INDEX(calc_types,1,BD$7)="INDEX",AA197/AA196-1,IF(INDEX(calc_types,1,BD$7)="CASH", AA196/1200,AA196/AA197-1))</f>
        <v>0</v>
      </c>
      <c r="BE197" s="22" cm="1">
        <f t="array" ref="BE197">IF(INDEX(calc_types,1,BE$7)="INDEX",AB197/AB196-1,IF(INDEX(calc_types,1,BE$7)="CASH", AB196/1200,AB196/AB197-1))</f>
        <v>1.7239271304560377E-2</v>
      </c>
      <c r="BF197" s="22" cm="1">
        <f t="array" ref="BF197">IF(INDEX(calc_types,1,BF$7)="INDEX",AC197/AC196-1,IF(INDEX(calc_types,1,BF$7)="CASH", AC196/1200,AC196/AC197-1))</f>
        <v>2.885162023877208E-2</v>
      </c>
      <c r="BG197" s="22" cm="1">
        <f t="array" ref="BG197">IF(INDEX(calc_types,1,BG$7)="INDEX",AD197/AD196-1,IF(INDEX(calc_types,1,BG$7)="CASH", AD196/1200,AD196/AD197-1))</f>
        <v>-2.4639532761452365E-3</v>
      </c>
      <c r="BH197" s="23">
        <f t="shared" si="68"/>
        <v>-1.3978344215877644E-3</v>
      </c>
      <c r="BI197" s="23">
        <f t="shared" si="69"/>
        <v>-9.9605933914678063E-4</v>
      </c>
      <c r="BJ197" s="23">
        <f t="shared" si="70"/>
        <v>7.4789526382976939E-4</v>
      </c>
      <c r="BK197" s="23">
        <f t="shared" si="71"/>
        <v>-5.1812342673118652E-4</v>
      </c>
      <c r="BL197" s="23">
        <f t="shared" si="72"/>
        <v>2.1063534081403935E-3</v>
      </c>
      <c r="BM197" s="23">
        <f t="shared" si="73"/>
        <v>-1.1962917539975152E-3</v>
      </c>
      <c r="BN197" s="23">
        <f t="shared" si="74"/>
        <v>-1.6244464970698092E-3</v>
      </c>
      <c r="BO197" s="23">
        <f t="shared" si="75"/>
        <v>-2.1750319790698729E-3</v>
      </c>
      <c r="BP197" s="23">
        <f t="shared" si="76"/>
        <v>-9.1162533119945794E-4</v>
      </c>
      <c r="BQ197" s="23">
        <f t="shared" si="77"/>
        <v>-1.0193823032345437E-3</v>
      </c>
      <c r="BR197" s="23">
        <f t="shared" si="78"/>
        <v>-6.1422527610713144E-5</v>
      </c>
      <c r="BS197" s="23">
        <f t="shared" si="79"/>
        <v>-1.4387863687764773E-3</v>
      </c>
      <c r="BT197" s="23">
        <f t="shared" si="80"/>
        <v>-4.878155362795112E-4</v>
      </c>
      <c r="BU197" s="23">
        <f t="shared" si="81"/>
        <v>-1.5919211020660648E-4</v>
      </c>
      <c r="BV197" s="23">
        <f t="shared" si="82"/>
        <v>-2.5280132179496999E-4</v>
      </c>
      <c r="BW197" s="23">
        <f t="shared" si="83"/>
        <v>-4.8670345838874911E-4</v>
      </c>
      <c r="BX197" s="23">
        <f t="shared" si="84"/>
        <v>-2.6483654615995569E-3</v>
      </c>
      <c r="BY197" s="23">
        <f t="shared" si="85"/>
        <v>1.3068134446686671E-2</v>
      </c>
      <c r="BZ197" s="23">
        <f t="shared" si="86"/>
        <v>4.638604096292737E-3</v>
      </c>
      <c r="CA197" s="23">
        <f t="shared" si="87"/>
        <v>-4.7707144780524601E-3</v>
      </c>
      <c r="CB197" s="23">
        <f t="shared" si="88"/>
        <v>-1.4747537152777768E-3</v>
      </c>
      <c r="CC197" s="23">
        <f t="shared" si="89"/>
        <v>-1.332481944444444E-3</v>
      </c>
      <c r="CD197" s="23">
        <f t="shared" si="90"/>
        <v>-1.5771118055555556E-3</v>
      </c>
      <c r="CE197" s="23">
        <f t="shared" si="91"/>
        <v>-1.5237083333333336E-4</v>
      </c>
      <c r="CF197" s="23">
        <f t="shared" si="92"/>
        <v>0</v>
      </c>
      <c r="CG197" s="23">
        <f t="shared" si="93"/>
        <v>1.6990271435013988E-2</v>
      </c>
      <c r="CH197" s="23">
        <f t="shared" si="94"/>
        <v>2.9669246143389325E-2</v>
      </c>
      <c r="CI197" s="23">
        <f t="shared" si="95"/>
        <v>-1.7447382586715794E-3</v>
      </c>
    </row>
    <row r="198" spans="1:87" x14ac:dyDescent="0.2">
      <c r="A198" s="20">
        <v>189</v>
      </c>
      <c r="B198" s="21">
        <v>44377</v>
      </c>
      <c r="C198" s="20">
        <v>219.04900000000001</v>
      </c>
      <c r="D198" s="20">
        <v>1264.8499999999999</v>
      </c>
      <c r="E198" s="20">
        <v>2214.9749999999999</v>
      </c>
      <c r="F198" s="20">
        <v>1896.63</v>
      </c>
      <c r="G198" s="20">
        <v>2552.9</v>
      </c>
      <c r="H198" s="20">
        <v>138.88499999999999</v>
      </c>
      <c r="I198" s="20">
        <v>357.51499999999999</v>
      </c>
      <c r="J198" s="20">
        <v>501.63600000000002</v>
      </c>
      <c r="K198" s="20">
        <v>109.708</v>
      </c>
      <c r="L198" s="20">
        <v>679.64200000000005</v>
      </c>
      <c r="M198" s="20">
        <v>883.47199999999998</v>
      </c>
      <c r="N198" s="20">
        <v>306.53100000000001</v>
      </c>
      <c r="O198" s="20">
        <v>364.04700000000003</v>
      </c>
      <c r="P198" s="20">
        <v>102.785</v>
      </c>
      <c r="Q198" s="20">
        <v>193.32900000000001</v>
      </c>
      <c r="R198" s="20">
        <v>257.93700000000001</v>
      </c>
      <c r="S198" s="20">
        <v>7861.08</v>
      </c>
      <c r="T198" s="20">
        <v>4064.3</v>
      </c>
      <c r="U198" s="20">
        <v>7037.47</v>
      </c>
      <c r="V198" s="20">
        <v>28791.53</v>
      </c>
      <c r="W198" s="20">
        <v>0.10050000000000001</v>
      </c>
      <c r="X198" s="20">
        <v>-0.68910000000000005</v>
      </c>
      <c r="Y198" s="20">
        <v>-5.5399999999999998E-2</v>
      </c>
      <c r="Z198" s="20">
        <v>-0.24940000000000001</v>
      </c>
      <c r="AA198" s="20">
        <v>1</v>
      </c>
      <c r="AB198" s="20">
        <v>0.84340000000000004</v>
      </c>
      <c r="AC198" s="20">
        <v>0.72289999999999999</v>
      </c>
      <c r="AD198" s="20">
        <v>111.11</v>
      </c>
      <c r="AE198" s="21">
        <f t="shared" si="67"/>
        <v>44377</v>
      </c>
      <c r="AF198" s="22" cm="1">
        <f t="array" ref="AF198">IF(INDEX(calc_types,1,AF$7)="INDEX",C198/C197-1,IF(INDEX(calc_types,1,AF$7)="CASH", C197/1200,C197/C198-1))</f>
        <v>-4.5649802108083115E-5</v>
      </c>
      <c r="AG198" s="22" cm="1">
        <f t="array" ref="AG198">IF(INDEX(calc_types,1,AG$7)="INDEX",D198/D197-1,IF(INDEX(calc_types,1,AG$7)="CASH", D197/1200,D197/D198-1))</f>
        <v>-1.5448288492249107E-3</v>
      </c>
      <c r="AH198" s="22" cm="1">
        <f t="array" ref="AH198">IF(INDEX(calc_types,1,AH$7)="INDEX",E198/E197-1,IF(INDEX(calc_types,1,AH$7)="CASH", E197/1200,E197/E198-1))</f>
        <v>-3.3015166187285727E-3</v>
      </c>
      <c r="AI198" s="22" cm="1">
        <f t="array" ref="AI198">IF(INDEX(calc_types,1,AI$7)="INDEX",F198/F197-1,IF(INDEX(calc_types,1,AI$7)="CASH", F197/1200,F197/F198-1))</f>
        <v>-7.9920048341874939E-4</v>
      </c>
      <c r="AJ198" s="22" cm="1">
        <f t="array" ref="AJ198">IF(INDEX(calc_types,1,AJ$7)="INDEX",G198/G197-1,IF(INDEX(calc_types,1,AJ$7)="CASH", G197/1200,G197/G198-1))</f>
        <v>-4.1112786076458185E-4</v>
      </c>
      <c r="AK198" s="22" cm="1">
        <f t="array" ref="AK198">IF(INDEX(calc_types,1,AK$7)="INDEX",H198/H197-1,IF(INDEX(calc_types,1,AK$7)="CASH", H197/1200,H197/H198-1))</f>
        <v>-5.0376021014009176E-4</v>
      </c>
      <c r="AL198" s="22" cm="1">
        <f t="array" ref="AL198">IF(INDEX(calc_types,1,AL$7)="INDEX",I198/I197-1,IF(INDEX(calc_types,1,AL$7)="CASH", I197/1200,I197/I198-1))</f>
        <v>-4.6130619548201413E-4</v>
      </c>
      <c r="AM198" s="22" cm="1">
        <f t="array" ref="AM198">IF(INDEX(calc_types,1,AM$7)="INDEX",J198/J197-1,IF(INDEX(calc_types,1,AM$7)="CASH", J197/1200,J197/J198-1))</f>
        <v>2.0337604230236117E-4</v>
      </c>
      <c r="AN198" s="22" cm="1">
        <f t="array" ref="AN198">IF(INDEX(calc_types,1,AN$7)="INDEX",K198/K197-1,IF(INDEX(calc_types,1,AN$7)="CASH", K197/1200,K197/K198-1))</f>
        <v>-7.2915527361550048E-5</v>
      </c>
      <c r="AO198" s="22" cm="1">
        <f t="array" ref="AO198">IF(INDEX(calc_types,1,AO$7)="INDEX",L198/L197-1,IF(INDEX(calc_types,1,AO$7)="CASH", L197/1200,L197/L198-1))</f>
        <v>-1.8829898347960672E-4</v>
      </c>
      <c r="AP198" s="22" cm="1">
        <f t="array" ref="AP198">IF(INDEX(calc_types,1,AP$7)="INDEX",M198/M197-1,IF(INDEX(calc_types,1,AP$7)="CASH", M197/1200,M197/M198-1))</f>
        <v>-4.9891787992717429E-4</v>
      </c>
      <c r="AQ198" s="22" cm="1">
        <f t="array" ref="AQ198">IF(INDEX(calc_types,1,AQ$7)="INDEX",N198/N197-1,IF(INDEX(calc_types,1,AQ$7)="CASH", N197/1200,N197/N198-1))</f>
        <v>1.2412175691081107E-3</v>
      </c>
      <c r="AR198" s="22" cm="1">
        <f t="array" ref="AR198">IF(INDEX(calc_types,1,AR$7)="INDEX",O198/O197-1,IF(INDEX(calc_types,1,AR$7)="CASH", O197/1200,O197/O198-1))</f>
        <v>2.6246646873813173E-3</v>
      </c>
      <c r="AS198" s="22" cm="1">
        <f t="array" ref="AS198">IF(INDEX(calc_types,1,AS$7)="INDEX",P198/P197-1,IF(INDEX(calc_types,1,AS$7)="CASH", P197/1200,P197/P198-1))</f>
        <v>-9.7280996157467214E-5</v>
      </c>
      <c r="AT198" s="22" cm="1">
        <f t="array" ref="AT198">IF(INDEX(calc_types,1,AT$7)="INDEX",Q198/Q197-1,IF(INDEX(calc_types,1,AT$7)="CASH", Q197/1200,Q197/Q198-1))</f>
        <v>-3.5160834966407872E-4</v>
      </c>
      <c r="AU198" s="22" cm="1">
        <f t="array" ref="AU198">IF(INDEX(calc_types,1,AU$7)="INDEX",R198/R197-1,IF(INDEX(calc_types,1,AU$7)="CASH", R197/1200,R197/R198-1))</f>
        <v>6.5911910670068963E-5</v>
      </c>
      <c r="AV198" s="22" cm="1">
        <f t="array" ref="AV198">IF(INDEX(calc_types,1,AV$7)="INDEX",S198/S197-1,IF(INDEX(calc_types,1,AV$7)="CASH", S197/1200,S197/S198-1))</f>
        <v>2.3005348567859185E-2</v>
      </c>
      <c r="AW198" s="22" cm="1">
        <f t="array" ref="AW198">IF(INDEX(calc_types,1,AW$7)="INDEX",T198/T197-1,IF(INDEX(calc_types,1,AW$7)="CASH", T197/1200,T197/T198-1))</f>
        <v>6.1493367925415932E-3</v>
      </c>
      <c r="AX198" s="22" cm="1">
        <f t="array" ref="AX198">IF(INDEX(calc_types,1,AX$7)="INDEX",U198/U197-1,IF(INDEX(calc_types,1,AX$7)="CASH", U197/1200,U197/U198-1))</f>
        <v>2.1160223905358766E-3</v>
      </c>
      <c r="AY198" s="22" cm="1">
        <f t="array" ref="AY198">IF(INDEX(calc_types,1,AY$7)="INDEX",V198/V197-1,IF(INDEX(calc_types,1,AY$7)="CASH", V197/1200,V197/V198-1))</f>
        <v>-2.3752532910512603E-3</v>
      </c>
      <c r="AZ198" s="22" cm="1">
        <f t="array" ref="AZ198">IF(INDEX(calc_types,1,AZ$7)="INDEX",W198/W197-1,IF(INDEX(calc_types,1,AZ$7)="CASH", W197/1200,W197/W198-1))</f>
        <v>7.1566666666666667E-5</v>
      </c>
      <c r="BA198" s="22" cm="1">
        <f t="array" ref="BA198">IF(INDEX(calc_types,1,BA$7)="INDEX",X198/X197-1,IF(INDEX(calc_types,1,BA$7)="CASH", X197/1200,X197/X198-1))</f>
        <v>-5.6166666666666669E-4</v>
      </c>
      <c r="BB198" s="22" cm="1">
        <f t="array" ref="BB198">IF(INDEX(calc_types,1,BB$7)="INDEX",Y198/Y197-1,IF(INDEX(calc_types,1,BB$7)="CASH", Y197/1200,Y197/Y198-1))</f>
        <v>-2.3E-5</v>
      </c>
      <c r="BC198" s="22" cm="1">
        <f t="array" ref="BC198">IF(INDEX(calc_types,1,BC$7)="INDEX",Z198/Z197-1,IF(INDEX(calc_types,1,BC$7)="CASH", Z197/1200,Z197/Z198-1))</f>
        <v>-2.1916666666666666E-4</v>
      </c>
      <c r="BD198" s="22" cm="1">
        <f t="array" ref="BD198">IF(INDEX(calc_types,1,BD$7)="INDEX",AA198/AA197-1,IF(INDEX(calc_types,1,BD$7)="CASH", AA197/1200,AA197/AA198-1))</f>
        <v>0</v>
      </c>
      <c r="BE198" s="22" cm="1">
        <f t="array" ref="BE198">IF(INDEX(calc_types,1,BE$7)="INDEX",AB198/AB197-1,IF(INDEX(calc_types,1,BE$7)="CASH", AB197/1200,AB197/AB198-1))</f>
        <v>-3.0234764050272811E-2</v>
      </c>
      <c r="BF198" s="22" cm="1">
        <f t="array" ref="BF198">IF(INDEX(calc_types,1,BF$7)="INDEX",AC198/AC197-1,IF(INDEX(calc_types,1,BF$7)="CASH", AC197/1200,AC197/AC198-1))</f>
        <v>-2.669802185641168E-2</v>
      </c>
      <c r="BG198" s="22" cm="1">
        <f t="array" ref="BG198">IF(INDEX(calc_types,1,BG$7)="INDEX",AD198/AD197-1,IF(INDEX(calc_types,1,BG$7)="CASH", AD197/1200,AD197/AD198-1))</f>
        <v>-1.3770137701377028E-2</v>
      </c>
      <c r="BH198" s="23">
        <f t="shared" si="68"/>
        <v>-1.5804523877289275E-3</v>
      </c>
      <c r="BI198" s="23">
        <f t="shared" si="69"/>
        <v>-3.2969019340762448E-3</v>
      </c>
      <c r="BJ198" s="23">
        <f t="shared" si="70"/>
        <v>-5.70937169536858E-3</v>
      </c>
      <c r="BK198" s="23">
        <f t="shared" si="71"/>
        <v>-3.4491969966513594E-3</v>
      </c>
      <c r="BL198" s="23">
        <f t="shared" si="72"/>
        <v>-3.7909625263166879E-3</v>
      </c>
      <c r="BM198" s="23">
        <f t="shared" si="73"/>
        <v>-1.246873239080483E-3</v>
      </c>
      <c r="BN198" s="23">
        <f t="shared" si="74"/>
        <v>-1.3258742730989149E-3</v>
      </c>
      <c r="BO198" s="23">
        <f t="shared" si="75"/>
        <v>-1.1190017517893594E-3</v>
      </c>
      <c r="BP198" s="23">
        <f t="shared" si="76"/>
        <v>-1.4404706818425836E-3</v>
      </c>
      <c r="BQ198" s="23">
        <f t="shared" si="77"/>
        <v>-1.876000596137166E-3</v>
      </c>
      <c r="BR198" s="23">
        <f t="shared" si="78"/>
        <v>-2.6611045278926463E-3</v>
      </c>
      <c r="BS198" s="23">
        <f t="shared" si="79"/>
        <v>-1.5418482527985704E-3</v>
      </c>
      <c r="BT198" s="23">
        <f t="shared" si="80"/>
        <v>-6.6640649200365616E-4</v>
      </c>
      <c r="BU198" s="23">
        <f t="shared" si="81"/>
        <v>-1.5920157287825274E-4</v>
      </c>
      <c r="BV198" s="23">
        <f t="shared" si="82"/>
        <v>-4.9066696779489398E-4</v>
      </c>
      <c r="BW198" s="23">
        <f t="shared" si="83"/>
        <v>-2.7348074518485137E-4</v>
      </c>
      <c r="BX198" s="23">
        <f t="shared" si="84"/>
        <v>1.3823415395811299E-2</v>
      </c>
      <c r="BY198" s="23">
        <f t="shared" si="85"/>
        <v>2.9346451927446966E-3</v>
      </c>
      <c r="BZ198" s="23">
        <f t="shared" si="86"/>
        <v>-8.2090283176112144E-4</v>
      </c>
      <c r="CA198" s="23">
        <f t="shared" si="87"/>
        <v>-8.7928150024177074E-3</v>
      </c>
      <c r="CB198" s="23">
        <f t="shared" si="88"/>
        <v>-1.4925620486111102E-3</v>
      </c>
      <c r="CC198" s="23">
        <f t="shared" si="89"/>
        <v>-1.3262319444444439E-3</v>
      </c>
      <c r="CD198" s="23">
        <f t="shared" si="90"/>
        <v>-1.5644451388888889E-3</v>
      </c>
      <c r="CE198" s="23">
        <f t="shared" si="91"/>
        <v>-1.6962083333333337E-4</v>
      </c>
      <c r="CF198" s="23">
        <f t="shared" si="92"/>
        <v>0</v>
      </c>
      <c r="CG198" s="23">
        <f t="shared" si="93"/>
        <v>-3.04837639198192E-2</v>
      </c>
      <c r="CH198" s="23">
        <f t="shared" si="94"/>
        <v>-2.5880395951794435E-2</v>
      </c>
      <c r="CI198" s="23">
        <f t="shared" si="95"/>
        <v>-1.3050922683903371E-2</v>
      </c>
    </row>
    <row r="199" spans="1:87" x14ac:dyDescent="0.2">
      <c r="A199" s="20">
        <v>190</v>
      </c>
      <c r="B199" s="21">
        <v>44408</v>
      </c>
      <c r="C199" s="20">
        <v>219.065</v>
      </c>
      <c r="D199" s="20">
        <v>1266.953</v>
      </c>
      <c r="E199" s="20">
        <v>2229.2739999999999</v>
      </c>
      <c r="F199" s="20">
        <v>1899.83</v>
      </c>
      <c r="G199" s="20">
        <v>2565.9540000000002</v>
      </c>
      <c r="H199" s="20">
        <v>138.82400000000001</v>
      </c>
      <c r="I199" s="20">
        <v>357.983</v>
      </c>
      <c r="J199" s="20">
        <v>504.67700000000002</v>
      </c>
      <c r="K199" s="20">
        <v>109.70099999999999</v>
      </c>
      <c r="L199" s="20">
        <v>679.94200000000001</v>
      </c>
      <c r="M199" s="20">
        <v>885.54300000000001</v>
      </c>
      <c r="N199" s="20">
        <v>306.834</v>
      </c>
      <c r="O199" s="20">
        <v>365.154</v>
      </c>
      <c r="P199" s="20">
        <v>102.786</v>
      </c>
      <c r="Q199" s="20">
        <v>193.36099999999999</v>
      </c>
      <c r="R199" s="20">
        <v>258.08999999999997</v>
      </c>
      <c r="S199" s="20">
        <v>8045.45</v>
      </c>
      <c r="T199" s="20">
        <v>4089.3</v>
      </c>
      <c r="U199" s="20">
        <v>7032.3</v>
      </c>
      <c r="V199" s="20">
        <v>27283.59</v>
      </c>
      <c r="W199" s="20">
        <v>9.0499999999999997E-2</v>
      </c>
      <c r="X199" s="20">
        <v>-0.64039999999999997</v>
      </c>
      <c r="Y199" s="20">
        <v>-3.2300000000000002E-2</v>
      </c>
      <c r="Z199" s="20">
        <v>-0.21560000000000001</v>
      </c>
      <c r="AA199" s="20">
        <v>1</v>
      </c>
      <c r="AB199" s="20">
        <v>0.8427</v>
      </c>
      <c r="AC199" s="20">
        <v>0.71930000000000005</v>
      </c>
      <c r="AD199" s="20">
        <v>109.72</v>
      </c>
      <c r="AE199" s="21">
        <f t="shared" si="67"/>
        <v>44408</v>
      </c>
      <c r="AF199" s="22" cm="1">
        <f t="array" ref="AF199">IF(INDEX(calc_types,1,AF$7)="INDEX",C199/C198-1,IF(INDEX(calc_types,1,AF$7)="CASH", C198/1200,C198/C199-1))</f>
        <v>7.3043017772222996E-5</v>
      </c>
      <c r="AG199" s="22" cm="1">
        <f t="array" ref="AG199">IF(INDEX(calc_types,1,AG$7)="INDEX",D199/D198-1,IF(INDEX(calc_types,1,AG$7)="CASH", D198/1200,D198/D199-1))</f>
        <v>1.6626477447918564E-3</v>
      </c>
      <c r="AH199" s="22" cm="1">
        <f t="array" ref="AH199">IF(INDEX(calc_types,1,AH$7)="INDEX",E199/E198-1,IF(INDEX(calc_types,1,AH$7)="CASH", E198/1200,E198/E199-1))</f>
        <v>6.455603336380733E-3</v>
      </c>
      <c r="AI199" s="22" cm="1">
        <f t="array" ref="AI199">IF(INDEX(calc_types,1,AI$7)="INDEX",F199/F198-1,IF(INDEX(calc_types,1,AI$7)="CASH", F198/1200,F198/F199-1))</f>
        <v>1.6872030917995939E-3</v>
      </c>
      <c r="AJ199" s="22" cm="1">
        <f t="array" ref="AJ199">IF(INDEX(calc_types,1,AJ$7)="INDEX",G199/G198-1,IF(INDEX(calc_types,1,AJ$7)="CASH", G198/1200,G198/G199-1))</f>
        <v>5.113400446550953E-3</v>
      </c>
      <c r="AK199" s="22" cm="1">
        <f t="array" ref="AK199">IF(INDEX(calc_types,1,AK$7)="INDEX",H199/H198-1,IF(INDEX(calc_types,1,AK$7)="CASH", H198/1200,H198/H199-1))</f>
        <v>-4.3921229794419148E-4</v>
      </c>
      <c r="AL199" s="22" cm="1">
        <f t="array" ref="AL199">IF(INDEX(calc_types,1,AL$7)="INDEX",I199/I198-1,IF(INDEX(calc_types,1,AL$7)="CASH", I198/1200,I198/I199-1))</f>
        <v>1.3090359845042698E-3</v>
      </c>
      <c r="AM199" s="22" cm="1">
        <f t="array" ref="AM199">IF(INDEX(calc_types,1,AM$7)="INDEX",J199/J198-1,IF(INDEX(calc_types,1,AM$7)="CASH", J198/1200,J198/J199-1))</f>
        <v>6.0621645974372473E-3</v>
      </c>
      <c r="AN199" s="22" cm="1">
        <f t="array" ref="AN199">IF(INDEX(calc_types,1,AN$7)="INDEX",K199/K198-1,IF(INDEX(calc_types,1,AN$7)="CASH", K198/1200,K198/K199-1))</f>
        <v>-6.380573887054819E-5</v>
      </c>
      <c r="AO199" s="22" cm="1">
        <f t="array" ref="AO199">IF(INDEX(calc_types,1,AO$7)="INDEX",L199/L198-1,IF(INDEX(calc_types,1,AO$7)="CASH", L198/1200,L198/L199-1))</f>
        <v>4.4140885937005159E-4</v>
      </c>
      <c r="AP199" s="22" cm="1">
        <f t="array" ref="AP199">IF(INDEX(calc_types,1,AP$7)="INDEX",M199/M198-1,IF(INDEX(calc_types,1,AP$7)="CASH", M198/1200,M198/M199-1))</f>
        <v>2.3441603129470412E-3</v>
      </c>
      <c r="AQ199" s="22" cm="1">
        <f t="array" ref="AQ199">IF(INDEX(calc_types,1,AQ$7)="INDEX",N199/N198-1,IF(INDEX(calc_types,1,AQ$7)="CASH", N198/1200,N198/N199-1))</f>
        <v>9.8848077355961905E-4</v>
      </c>
      <c r="AR199" s="22" cm="1">
        <f t="array" ref="AR199">IF(INDEX(calc_types,1,AR$7)="INDEX",O199/O198-1,IF(INDEX(calc_types,1,AR$7)="CASH", O198/1200,O198/O199-1))</f>
        <v>3.0408161583530546E-3</v>
      </c>
      <c r="AS199" s="22" cm="1">
        <f t="array" ref="AS199">IF(INDEX(calc_types,1,AS$7)="INDEX",P199/P198-1,IF(INDEX(calc_types,1,AS$7)="CASH", P198/1200,P198/P199-1))</f>
        <v>9.7290460669974266E-6</v>
      </c>
      <c r="AT199" s="22" cm="1">
        <f t="array" ref="AT199">IF(INDEX(calc_types,1,AT$7)="INDEX",Q199/Q198-1,IF(INDEX(calc_types,1,AT$7)="CASH", Q198/1200,Q198/Q199-1))</f>
        <v>1.6552095133159916E-4</v>
      </c>
      <c r="AU199" s="22" cm="1">
        <f t="array" ref="AU199">IF(INDEX(calc_types,1,AU$7)="INDEX",R199/R198-1,IF(INDEX(calc_types,1,AU$7)="CASH", R198/1200,R198/R199-1))</f>
        <v>5.931680991868582E-4</v>
      </c>
      <c r="AV199" s="22" cm="1">
        <f t="array" ref="AV199">IF(INDEX(calc_types,1,AV$7)="INDEX",S199/S198-1,IF(INDEX(calc_types,1,AV$7)="CASH", S198/1200,S198/S199-1))</f>
        <v>2.3453520381423454E-2</v>
      </c>
      <c r="AW199" s="22" cm="1">
        <f t="array" ref="AW199">IF(INDEX(calc_types,1,AW$7)="INDEX",T199/T198-1,IF(INDEX(calc_types,1,AW$7)="CASH", T198/1200,T198/T199-1))</f>
        <v>6.1511207341977681E-3</v>
      </c>
      <c r="AX199" s="22" cm="1">
        <f t="array" ref="AX199">IF(INDEX(calc_types,1,AX$7)="INDEX",U199/U198-1,IF(INDEX(calc_types,1,AX$7)="CASH", U198/1200,U198/U199-1))</f>
        <v>-7.3463901089454442E-4</v>
      </c>
      <c r="AY199" s="22" cm="1">
        <f t="array" ref="AY199">IF(INDEX(calc_types,1,AY$7)="INDEX",V199/V198-1,IF(INDEX(calc_types,1,AY$7)="CASH", V198/1200,V198/V199-1))</f>
        <v>-5.2374430952436324E-2</v>
      </c>
      <c r="AZ199" s="22" cm="1">
        <f t="array" ref="AZ199">IF(INDEX(calc_types,1,AZ$7)="INDEX",W199/W198-1,IF(INDEX(calc_types,1,AZ$7)="CASH", W198/1200,W198/W199-1))</f>
        <v>8.3750000000000003E-5</v>
      </c>
      <c r="BA199" s="22" cm="1">
        <f t="array" ref="BA199">IF(INDEX(calc_types,1,BA$7)="INDEX",X199/X198-1,IF(INDEX(calc_types,1,BA$7)="CASH", X198/1200,X198/X199-1))</f>
        <v>-5.7425E-4</v>
      </c>
      <c r="BB199" s="22" cm="1">
        <f t="array" ref="BB199">IF(INDEX(calc_types,1,BB$7)="INDEX",Y199/Y198-1,IF(INDEX(calc_types,1,BB$7)="CASH", Y198/1200,Y198/Y199-1))</f>
        <v>-4.6166666666666666E-5</v>
      </c>
      <c r="BC199" s="22" cm="1">
        <f t="array" ref="BC199">IF(INDEX(calc_types,1,BC$7)="INDEX",Z199/Z198-1,IF(INDEX(calc_types,1,BC$7)="CASH", Z198/1200,Z198/Z199-1))</f>
        <v>-2.0783333333333333E-4</v>
      </c>
      <c r="BD199" s="22" cm="1">
        <f t="array" ref="BD199">IF(INDEX(calc_types,1,BD$7)="INDEX",AA199/AA198-1,IF(INDEX(calc_types,1,BD$7)="CASH", AA198/1200,AA198/AA199-1))</f>
        <v>0</v>
      </c>
      <c r="BE199" s="22" cm="1">
        <f t="array" ref="BE199">IF(INDEX(calc_types,1,BE$7)="INDEX",AB199/AB198-1,IF(INDEX(calc_types,1,BE$7)="CASH", AB198/1200,AB198/AB199-1))</f>
        <v>8.306633440133826E-4</v>
      </c>
      <c r="BF199" s="22" cm="1">
        <f t="array" ref="BF199">IF(INDEX(calc_types,1,BF$7)="INDEX",AC199/AC198-1,IF(INDEX(calc_types,1,BF$7)="CASH", AC198/1200,AC198/AC199-1))</f>
        <v>5.0048658417904957E-3</v>
      </c>
      <c r="BG199" s="22" cm="1">
        <f t="array" ref="BG199">IF(INDEX(calc_types,1,BG$7)="INDEX",AD199/AD198-1,IF(INDEX(calc_types,1,BG$7)="CASH", AD198/1200,AD198/AD199-1))</f>
        <v>1.2668611009843289E-2</v>
      </c>
      <c r="BH199" s="23">
        <f t="shared" si="68"/>
        <v>-1.4617595678486214E-3</v>
      </c>
      <c r="BI199" s="23">
        <f t="shared" si="69"/>
        <v>-8.942534005947772E-5</v>
      </c>
      <c r="BJ199" s="23">
        <f t="shared" si="70"/>
        <v>4.0477482597407258E-3</v>
      </c>
      <c r="BK199" s="23">
        <f t="shared" si="71"/>
        <v>-9.6279342143301607E-4</v>
      </c>
      <c r="BL199" s="23">
        <f t="shared" si="72"/>
        <v>1.733565780998847E-3</v>
      </c>
      <c r="BM199" s="23">
        <f t="shared" si="73"/>
        <v>-1.1823253268845827E-3</v>
      </c>
      <c r="BN199" s="23">
        <f t="shared" si="74"/>
        <v>4.4446790688736917E-4</v>
      </c>
      <c r="BO199" s="23">
        <f t="shared" si="75"/>
        <v>4.7397868033455266E-3</v>
      </c>
      <c r="BP199" s="23">
        <f t="shared" si="76"/>
        <v>-1.4313608933515817E-3</v>
      </c>
      <c r="BQ199" s="23">
        <f t="shared" si="77"/>
        <v>-1.2462927532875076E-3</v>
      </c>
      <c r="BR199" s="23">
        <f t="shared" si="78"/>
        <v>1.8197366498156915E-4</v>
      </c>
      <c r="BS199" s="23">
        <f t="shared" si="79"/>
        <v>-1.794585048347062E-3</v>
      </c>
      <c r="BT199" s="23">
        <f t="shared" si="80"/>
        <v>-2.5025502103191884E-4</v>
      </c>
      <c r="BU199" s="23">
        <f t="shared" si="81"/>
        <v>-5.2191530653788085E-5</v>
      </c>
      <c r="BV199" s="23">
        <f t="shared" si="82"/>
        <v>2.6462333200783877E-5</v>
      </c>
      <c r="BW199" s="23">
        <f t="shared" si="83"/>
        <v>2.5377544333193787E-4</v>
      </c>
      <c r="BX199" s="23">
        <f t="shared" si="84"/>
        <v>1.4271587209375568E-2</v>
      </c>
      <c r="BY199" s="23">
        <f t="shared" si="85"/>
        <v>2.9364291344008715E-3</v>
      </c>
      <c r="BZ199" s="23">
        <f t="shared" si="86"/>
        <v>-3.6715642331915425E-3</v>
      </c>
      <c r="CA199" s="23">
        <f t="shared" si="87"/>
        <v>-5.8791992663802771E-2</v>
      </c>
      <c r="CB199" s="23">
        <f t="shared" si="88"/>
        <v>-1.4803787152777768E-3</v>
      </c>
      <c r="CC199" s="23">
        <f t="shared" si="89"/>
        <v>-1.3388152777777773E-3</v>
      </c>
      <c r="CD199" s="23">
        <f t="shared" si="90"/>
        <v>-1.5876118055555555E-3</v>
      </c>
      <c r="CE199" s="23">
        <f t="shared" si="91"/>
        <v>-1.5828750000000002E-4</v>
      </c>
      <c r="CF199" s="23">
        <f t="shared" si="92"/>
        <v>0</v>
      </c>
      <c r="CG199" s="23">
        <f t="shared" si="93"/>
        <v>5.8166347446699288E-4</v>
      </c>
      <c r="CH199" s="23">
        <f t="shared" si="94"/>
        <v>5.8224917464077403E-3</v>
      </c>
      <c r="CI199" s="23">
        <f t="shared" si="95"/>
        <v>1.3387826027316946E-2</v>
      </c>
    </row>
    <row r="200" spans="1:87" x14ac:dyDescent="0.2">
      <c r="A200" s="20">
        <v>191</v>
      </c>
      <c r="B200" s="21">
        <v>44439</v>
      </c>
      <c r="C200" s="20">
        <v>219.084</v>
      </c>
      <c r="D200" s="20">
        <v>1266.854</v>
      </c>
      <c r="E200" s="20">
        <v>2226.0189999999998</v>
      </c>
      <c r="F200" s="20">
        <v>1900.636</v>
      </c>
      <c r="G200" s="20">
        <v>2564.0569999999998</v>
      </c>
      <c r="H200" s="20">
        <v>138.74100000000001</v>
      </c>
      <c r="I200" s="20">
        <v>357.447</v>
      </c>
      <c r="J200" s="20">
        <v>503.01100000000002</v>
      </c>
      <c r="K200" s="20">
        <v>109.68600000000001</v>
      </c>
      <c r="L200" s="20">
        <v>678.96600000000001</v>
      </c>
      <c r="M200" s="20">
        <v>883.85900000000004</v>
      </c>
      <c r="N200" s="20">
        <v>306.82499999999999</v>
      </c>
      <c r="O200" s="20">
        <v>365.29</v>
      </c>
      <c r="P200" s="20">
        <v>102.77200000000001</v>
      </c>
      <c r="Q200" s="20">
        <v>193.33</v>
      </c>
      <c r="R200" s="20">
        <v>257.97199999999998</v>
      </c>
      <c r="S200" s="20">
        <v>8286.66</v>
      </c>
      <c r="T200" s="20">
        <v>4196.41</v>
      </c>
      <c r="U200" s="20">
        <v>7119.7</v>
      </c>
      <c r="V200" s="20">
        <v>28089.54</v>
      </c>
      <c r="W200" s="20">
        <v>8.2500000000000004E-2</v>
      </c>
      <c r="X200" s="20">
        <v>-0.66080000000000005</v>
      </c>
      <c r="Y200" s="20">
        <v>-3.5200000000000002E-2</v>
      </c>
      <c r="Z200" s="20">
        <v>-0.26040000000000002</v>
      </c>
      <c r="AA200" s="20">
        <v>1</v>
      </c>
      <c r="AB200" s="20">
        <v>0.8468</v>
      </c>
      <c r="AC200" s="20">
        <v>0.72699999999999998</v>
      </c>
      <c r="AD200" s="20">
        <v>110.02</v>
      </c>
      <c r="AE200" s="21">
        <f t="shared" si="67"/>
        <v>44439</v>
      </c>
      <c r="AF200" s="22" cm="1">
        <f t="array" ref="AF200">IF(INDEX(calc_types,1,AF$7)="INDEX",C200/C199-1,IF(INDEX(calc_types,1,AF$7)="CASH", C199/1200,C199/C200-1))</f>
        <v>8.6732248419485458E-5</v>
      </c>
      <c r="AG200" s="22" cm="1">
        <f t="array" ref="AG200">IF(INDEX(calc_types,1,AG$7)="INDEX",D200/D199-1,IF(INDEX(calc_types,1,AG$7)="CASH", D199/1200,D199/D200-1))</f>
        <v>-7.8140230932000065E-5</v>
      </c>
      <c r="AH200" s="22" cm="1">
        <f t="array" ref="AH200">IF(INDEX(calc_types,1,AH$7)="INDEX",E200/E199-1,IF(INDEX(calc_types,1,AH$7)="CASH", E199/1200,E199/E200-1))</f>
        <v>-1.460116611955331E-3</v>
      </c>
      <c r="AI200" s="22" cm="1">
        <f t="array" ref="AI200">IF(INDEX(calc_types,1,AI$7)="INDEX",F200/F199-1,IF(INDEX(calc_types,1,AI$7)="CASH", F199/1200,F199/F200-1))</f>
        <v>4.2424848539091009E-4</v>
      </c>
      <c r="AJ200" s="22" cm="1">
        <f t="array" ref="AJ200">IF(INDEX(calc_types,1,AJ$7)="INDEX",G200/G199-1,IF(INDEX(calc_types,1,AJ$7)="CASH", G199/1200,G199/G200-1))</f>
        <v>-7.3929618379764417E-4</v>
      </c>
      <c r="AK200" s="22" cm="1">
        <f t="array" ref="AK200">IF(INDEX(calc_types,1,AK$7)="INDEX",H200/H199-1,IF(INDEX(calc_types,1,AK$7)="CASH", H199/1200,H199/H200-1))</f>
        <v>-5.97879329222617E-4</v>
      </c>
      <c r="AL200" s="22" cm="1">
        <f t="array" ref="AL200">IF(INDEX(calc_types,1,AL$7)="INDEX",I200/I199-1,IF(INDEX(calc_types,1,AL$7)="CASH", I199/1200,I199/I200-1))</f>
        <v>-1.4972778036945744E-3</v>
      </c>
      <c r="AM200" s="22" cm="1">
        <f t="array" ref="AM200">IF(INDEX(calc_types,1,AM$7)="INDEX",J200/J199-1,IF(INDEX(calc_types,1,AM$7)="CASH", J199/1200,J199/J200-1))</f>
        <v>-3.3011213112544846E-3</v>
      </c>
      <c r="AN200" s="22" cm="1">
        <f t="array" ref="AN200">IF(INDEX(calc_types,1,AN$7)="INDEX",K200/K199-1,IF(INDEX(calc_types,1,AN$7)="CASH", K199/1200,K199/K200-1))</f>
        <v>-1.3673530779101384E-4</v>
      </c>
      <c r="AO200" s="22" cm="1">
        <f t="array" ref="AO200">IF(INDEX(calc_types,1,AO$7)="INDEX",L200/L199-1,IF(INDEX(calc_types,1,AO$7)="CASH", L199/1200,L199/L200-1))</f>
        <v>-1.4354165502351579E-3</v>
      </c>
      <c r="AP200" s="22" cm="1">
        <f t="array" ref="AP200">IF(INDEX(calc_types,1,AP$7)="INDEX",M200/M199-1,IF(INDEX(calc_types,1,AP$7)="CASH", M199/1200,M199/M200-1))</f>
        <v>-1.9016580787155624E-3</v>
      </c>
      <c r="AQ200" s="22" cm="1">
        <f t="array" ref="AQ200">IF(INDEX(calc_types,1,AQ$7)="INDEX",N200/N199-1,IF(INDEX(calc_types,1,AQ$7)="CASH", N199/1200,N199/N200-1))</f>
        <v>-2.9331821115086143E-5</v>
      </c>
      <c r="AR200" s="22" cm="1">
        <f t="array" ref="AR200">IF(INDEX(calc_types,1,AR$7)="INDEX",O200/O199-1,IF(INDEX(calc_types,1,AR$7)="CASH", O199/1200,O199/O200-1))</f>
        <v>3.7244559829563428E-4</v>
      </c>
      <c r="AS200" s="22" cm="1">
        <f t="array" ref="AS200">IF(INDEX(calc_types,1,AS$7)="INDEX",P200/P199-1,IF(INDEX(calc_types,1,AS$7)="CASH", P199/1200,P199/P200-1))</f>
        <v>-1.3620531979063877E-4</v>
      </c>
      <c r="AT200" s="22" cm="1">
        <f t="array" ref="AT200">IF(INDEX(calc_types,1,AT$7)="INDEX",Q200/Q199-1,IF(INDEX(calc_types,1,AT$7)="CASH", Q199/1200,Q199/Q200-1))</f>
        <v>-1.6032188497150379E-4</v>
      </c>
      <c r="AU200" s="22" cm="1">
        <f t="array" ref="AU200">IF(INDEX(calc_types,1,AU$7)="INDEX",R200/R199-1,IF(INDEX(calc_types,1,AU$7)="CASH", R199/1200,R199/R200-1))</f>
        <v>-4.5720485102096475E-4</v>
      </c>
      <c r="AV200" s="22" cm="1">
        <f t="array" ref="AV200">IF(INDEX(calc_types,1,AV$7)="INDEX",S200/S199-1,IF(INDEX(calc_types,1,AV$7)="CASH", S199/1200,S199/S200-1))</f>
        <v>2.9980920893175611E-2</v>
      </c>
      <c r="AW200" s="22" cm="1">
        <f t="array" ref="AW200">IF(INDEX(calc_types,1,AW$7)="INDEX",T200/T199-1,IF(INDEX(calc_types,1,AW$7)="CASH", T199/1200,T199/T200-1))</f>
        <v>2.6192746924901478E-2</v>
      </c>
      <c r="AX200" s="22" cm="1">
        <f t="array" ref="AX200">IF(INDEX(calc_types,1,AX$7)="INDEX",U200/U199-1,IF(INDEX(calc_types,1,AX$7)="CASH", U199/1200,U199/U200-1))</f>
        <v>1.24283662528617E-2</v>
      </c>
      <c r="AY200" s="22" cm="1">
        <f t="array" ref="AY200">IF(INDEX(calc_types,1,AY$7)="INDEX",V200/V199-1,IF(INDEX(calc_types,1,AY$7)="CASH", V199/1200,V199/V200-1))</f>
        <v>2.9539734323818845E-2</v>
      </c>
      <c r="AZ200" s="22" cm="1">
        <f t="array" ref="AZ200">IF(INDEX(calc_types,1,AZ$7)="INDEX",W200/W199-1,IF(INDEX(calc_types,1,AZ$7)="CASH", W199/1200,W199/W200-1))</f>
        <v>7.5416666666666666E-5</v>
      </c>
      <c r="BA200" s="22" cm="1">
        <f t="array" ref="BA200">IF(INDEX(calc_types,1,BA$7)="INDEX",X200/X199-1,IF(INDEX(calc_types,1,BA$7)="CASH", X199/1200,X199/X200-1))</f>
        <v>-5.3366666666666666E-4</v>
      </c>
      <c r="BB200" s="22" cm="1">
        <f t="array" ref="BB200">IF(INDEX(calc_types,1,BB$7)="INDEX",Y200/Y199-1,IF(INDEX(calc_types,1,BB$7)="CASH", Y199/1200,Y199/Y200-1))</f>
        <v>-2.6916666666666669E-5</v>
      </c>
      <c r="BC200" s="22" cm="1">
        <f t="array" ref="BC200">IF(INDEX(calc_types,1,BC$7)="INDEX",Z200/Z199-1,IF(INDEX(calc_types,1,BC$7)="CASH", Z199/1200,Z199/Z200-1))</f>
        <v>-1.7966666666666668E-4</v>
      </c>
      <c r="BD200" s="22" cm="1">
        <f t="array" ref="BD200">IF(INDEX(calc_types,1,BD$7)="INDEX",AA200/AA199-1,IF(INDEX(calc_types,1,BD$7)="CASH", AA199/1200,AA199/AA200-1))</f>
        <v>0</v>
      </c>
      <c r="BE200" s="22" cm="1">
        <f t="array" ref="BE200">IF(INDEX(calc_types,1,BE$7)="INDEX",AB200/AB199-1,IF(INDEX(calc_types,1,BE$7)="CASH", AB199/1200,AB199/AB200-1))</f>
        <v>-4.8417572035899248E-3</v>
      </c>
      <c r="BF200" s="22" cm="1">
        <f t="array" ref="BF200">IF(INDEX(calc_types,1,BF$7)="INDEX",AC200/AC199-1,IF(INDEX(calc_types,1,BF$7)="CASH", AC199/1200,AC199/AC200-1))</f>
        <v>-1.0591471801925656E-2</v>
      </c>
      <c r="BG200" s="22" cm="1">
        <f t="array" ref="BG200">IF(INDEX(calc_types,1,BG$7)="INDEX",AD200/AD199-1,IF(INDEX(calc_types,1,BG$7)="CASH", AD199/1200,AD199/AD200-1))</f>
        <v>-2.7267769496455152E-3</v>
      </c>
      <c r="BH200" s="23">
        <f t="shared" si="68"/>
        <v>-1.4480703372013589E-3</v>
      </c>
      <c r="BI200" s="23">
        <f t="shared" si="69"/>
        <v>-1.8302133157833342E-3</v>
      </c>
      <c r="BJ200" s="23">
        <f t="shared" si="70"/>
        <v>-3.8679716885953379E-3</v>
      </c>
      <c r="BK200" s="23">
        <f t="shared" si="71"/>
        <v>-2.2257480278416999E-3</v>
      </c>
      <c r="BL200" s="23">
        <f t="shared" si="72"/>
        <v>-4.1191308493497506E-3</v>
      </c>
      <c r="BM200" s="23">
        <f t="shared" si="73"/>
        <v>-1.3409923581630082E-3</v>
      </c>
      <c r="BN200" s="23">
        <f t="shared" si="74"/>
        <v>-2.3618458813114752E-3</v>
      </c>
      <c r="BO200" s="23">
        <f t="shared" si="75"/>
        <v>-4.6234991053462054E-3</v>
      </c>
      <c r="BP200" s="23">
        <f t="shared" si="76"/>
        <v>-1.5042904622720474E-3</v>
      </c>
      <c r="BQ200" s="23">
        <f t="shared" si="77"/>
        <v>-3.1231181628927169E-3</v>
      </c>
      <c r="BR200" s="23">
        <f t="shared" si="78"/>
        <v>-4.0638447266810344E-3</v>
      </c>
      <c r="BS200" s="23">
        <f t="shared" si="79"/>
        <v>-2.8123976430217672E-3</v>
      </c>
      <c r="BT200" s="23">
        <f t="shared" si="80"/>
        <v>-2.9186255810893392E-3</v>
      </c>
      <c r="BU200" s="23">
        <f t="shared" si="81"/>
        <v>-1.9812589651142429E-4</v>
      </c>
      <c r="BV200" s="23">
        <f t="shared" si="82"/>
        <v>-2.9938050310231905E-4</v>
      </c>
      <c r="BW200" s="23">
        <f t="shared" si="83"/>
        <v>-7.9659750687588503E-4</v>
      </c>
      <c r="BX200" s="23">
        <f t="shared" si="84"/>
        <v>2.0798987721127725E-2</v>
      </c>
      <c r="BY200" s="23">
        <f t="shared" si="85"/>
        <v>2.2978055325104579E-2</v>
      </c>
      <c r="BZ200" s="23">
        <f t="shared" si="86"/>
        <v>9.4914410305647016E-3</v>
      </c>
      <c r="CA200" s="23">
        <f t="shared" si="87"/>
        <v>2.3122172612452398E-2</v>
      </c>
      <c r="CB200" s="23">
        <f t="shared" si="88"/>
        <v>-1.48871204861111E-3</v>
      </c>
      <c r="CC200" s="23">
        <f t="shared" si="89"/>
        <v>-1.298231944444444E-3</v>
      </c>
      <c r="CD200" s="23">
        <f t="shared" si="90"/>
        <v>-1.5683618055555555E-3</v>
      </c>
      <c r="CE200" s="23">
        <f t="shared" si="91"/>
        <v>-1.3012083333333339E-4</v>
      </c>
      <c r="CF200" s="23">
        <f t="shared" si="92"/>
        <v>0</v>
      </c>
      <c r="CG200" s="23">
        <f t="shared" si="93"/>
        <v>-5.0907570731363143E-3</v>
      </c>
      <c r="CH200" s="23">
        <f t="shared" si="94"/>
        <v>-9.7738458973084114E-3</v>
      </c>
      <c r="CI200" s="23">
        <f t="shared" si="95"/>
        <v>-2.0075619321718581E-3</v>
      </c>
    </row>
    <row r="201" spans="1:87" x14ac:dyDescent="0.2">
      <c r="A201" s="20">
        <v>192</v>
      </c>
      <c r="B201" s="21">
        <v>44469</v>
      </c>
      <c r="C201" s="20">
        <v>219.10400000000001</v>
      </c>
      <c r="D201" s="20">
        <v>1265.5809999999999</v>
      </c>
      <c r="E201" s="20">
        <v>2212.8409999999999</v>
      </c>
      <c r="F201" s="20">
        <v>1900.0889999999999</v>
      </c>
      <c r="G201" s="20">
        <v>2554.2719999999999</v>
      </c>
      <c r="H201" s="20">
        <v>138.654</v>
      </c>
      <c r="I201" s="20">
        <v>356.97699999999998</v>
      </c>
      <c r="J201" s="20">
        <v>500.75599999999997</v>
      </c>
      <c r="K201" s="20">
        <v>109.681</v>
      </c>
      <c r="L201" s="20">
        <v>677.01700000000005</v>
      </c>
      <c r="M201" s="20">
        <v>876.04600000000005</v>
      </c>
      <c r="N201" s="20">
        <v>306.39</v>
      </c>
      <c r="O201" s="20">
        <v>362.86599999999999</v>
      </c>
      <c r="P201" s="20">
        <v>102.758</v>
      </c>
      <c r="Q201" s="20">
        <v>193.25899999999999</v>
      </c>
      <c r="R201" s="20">
        <v>257.697</v>
      </c>
      <c r="S201" s="20">
        <v>7898.61</v>
      </c>
      <c r="T201" s="20">
        <v>4048.08</v>
      </c>
      <c r="U201" s="20">
        <v>7086.42</v>
      </c>
      <c r="V201" s="20">
        <v>29452.66</v>
      </c>
      <c r="W201" s="20">
        <v>8.0250000000000002E-2</v>
      </c>
      <c r="X201" s="20">
        <v>-0.62109999999999999</v>
      </c>
      <c r="Y201" s="20">
        <v>1.14E-2</v>
      </c>
      <c r="Z201" s="20">
        <v>-0.18909999999999999</v>
      </c>
      <c r="AA201" s="20">
        <v>1</v>
      </c>
      <c r="AB201" s="20">
        <v>0.86380000000000001</v>
      </c>
      <c r="AC201" s="20">
        <v>0.74209999999999998</v>
      </c>
      <c r="AD201" s="20">
        <v>111.29</v>
      </c>
      <c r="AE201" s="21">
        <f t="shared" si="67"/>
        <v>44469</v>
      </c>
      <c r="AF201" s="22" cm="1">
        <f t="array" ref="AF201">IF(INDEX(calc_types,1,AF$7)="INDEX",C201/C200-1,IF(INDEX(calc_types,1,AF$7)="CASH", C200/1200,C200/C201-1))</f>
        <v>9.1289185883081103E-5</v>
      </c>
      <c r="AG201" s="22" cm="1">
        <f t="array" ref="AG201">IF(INDEX(calc_types,1,AG$7)="INDEX",D201/D200-1,IF(INDEX(calc_types,1,AG$7)="CASH", D200/1200,D200/D201-1))</f>
        <v>-1.0048513877685128E-3</v>
      </c>
      <c r="AH201" s="22" cm="1">
        <f t="array" ref="AH201">IF(INDEX(calc_types,1,AH$7)="INDEX",E201/E200-1,IF(INDEX(calc_types,1,AH$7)="CASH", E200/1200,E200/E201-1))</f>
        <v>-5.9199854089295734E-3</v>
      </c>
      <c r="AI201" s="22" cm="1">
        <f t="array" ref="AI201">IF(INDEX(calc_types,1,AI$7)="INDEX",F201/F200-1,IF(INDEX(calc_types,1,AI$7)="CASH", F200/1200,F200/F201-1))</f>
        <v>-2.8779840011450286E-4</v>
      </c>
      <c r="AJ201" s="22" cm="1">
        <f t="array" ref="AJ201">IF(INDEX(calc_types,1,AJ$7)="INDEX",G201/G200-1,IF(INDEX(calc_types,1,AJ$7)="CASH", G200/1200,G200/G201-1))</f>
        <v>-3.8162178141905034E-3</v>
      </c>
      <c r="AK201" s="22" cm="1">
        <f t="array" ref="AK201">IF(INDEX(calc_types,1,AK$7)="INDEX",H201/H200-1,IF(INDEX(calc_types,1,AK$7)="CASH", H200/1200,H200/H201-1))</f>
        <v>-6.2706770168885484E-4</v>
      </c>
      <c r="AL201" s="22" cm="1">
        <f t="array" ref="AL201">IF(INDEX(calc_types,1,AL$7)="INDEX",I201/I200-1,IF(INDEX(calc_types,1,AL$7)="CASH", I200/1200,I200/I201-1))</f>
        <v>-1.3148802479808763E-3</v>
      </c>
      <c r="AM201" s="22" cm="1">
        <f t="array" ref="AM201">IF(INDEX(calc_types,1,AM$7)="INDEX",J201/J200-1,IF(INDEX(calc_types,1,AM$7)="CASH", J200/1200,J200/J201-1))</f>
        <v>-4.4830033538034719E-3</v>
      </c>
      <c r="AN201" s="22" cm="1">
        <f t="array" ref="AN201">IF(INDEX(calc_types,1,AN$7)="INDEX",K201/K200-1,IF(INDEX(calc_types,1,AN$7)="CASH", K200/1200,K200/K201-1))</f>
        <v>-4.5584668964204766E-5</v>
      </c>
      <c r="AO201" s="22" cm="1">
        <f t="array" ref="AO201">IF(INDEX(calc_types,1,AO$7)="INDEX",L201/L200-1,IF(INDEX(calc_types,1,AO$7)="CASH", L200/1200,L200/L201-1))</f>
        <v>-2.8705413820426795E-3</v>
      </c>
      <c r="AP201" s="22" cm="1">
        <f t="array" ref="AP201">IF(INDEX(calc_types,1,AP$7)="INDEX",M201/M200-1,IF(INDEX(calc_types,1,AP$7)="CASH", M200/1200,M200/M201-1))</f>
        <v>-8.8396452375322232E-3</v>
      </c>
      <c r="AQ201" s="22" cm="1">
        <f t="array" ref="AQ201">IF(INDEX(calc_types,1,AQ$7)="INDEX",N201/N200-1,IF(INDEX(calc_types,1,AQ$7)="CASH", N200/1200,N200/N201-1))</f>
        <v>-1.4177462723050649E-3</v>
      </c>
      <c r="AR201" s="22" cm="1">
        <f t="array" ref="AR201">IF(INDEX(calc_types,1,AR$7)="INDEX",O201/O200-1,IF(INDEX(calc_types,1,AR$7)="CASH", O200/1200,O200/O201-1))</f>
        <v>-6.6358235922144848E-3</v>
      </c>
      <c r="AS201" s="22" cm="1">
        <f t="array" ref="AS201">IF(INDEX(calc_types,1,AS$7)="INDEX",P201/P200-1,IF(INDEX(calc_types,1,AS$7)="CASH", P200/1200,P200/P201-1))</f>
        <v>-1.3622387420708648E-4</v>
      </c>
      <c r="AT201" s="22" cm="1">
        <f t="array" ref="AT201">IF(INDEX(calc_types,1,AT$7)="INDEX",Q201/Q200-1,IF(INDEX(calc_types,1,AT$7)="CASH", Q200/1200,Q200/Q201-1))</f>
        <v>-3.6724771116758426E-4</v>
      </c>
      <c r="AU201" s="22" cm="1">
        <f t="array" ref="AU201">IF(INDEX(calc_types,1,AU$7)="INDEX",R201/R200-1,IF(INDEX(calc_types,1,AU$7)="CASH", R200/1200,R200/R201-1))</f>
        <v>-1.0660071635680834E-3</v>
      </c>
      <c r="AV201" s="22" cm="1">
        <f t="array" ref="AV201">IF(INDEX(calc_types,1,AV$7)="INDEX",S201/S200-1,IF(INDEX(calc_types,1,AV$7)="CASH", S200/1200,S200/S201-1))</f>
        <v>-4.6828275807140662E-2</v>
      </c>
      <c r="AW201" s="22" cm="1">
        <f t="array" ref="AW201">IF(INDEX(calc_types,1,AW$7)="INDEX",T201/T200-1,IF(INDEX(calc_types,1,AW$7)="CASH", T200/1200,T200/T201-1))</f>
        <v>-3.5346879833000111E-2</v>
      </c>
      <c r="AX201" s="22" cm="1">
        <f t="array" ref="AX201">IF(INDEX(calc_types,1,AX$7)="INDEX",U201/U200-1,IF(INDEX(calc_types,1,AX$7)="CASH", U200/1200,U200/U201-1))</f>
        <v>-4.6743542564995355E-3</v>
      </c>
      <c r="AY201" s="22" cm="1">
        <f t="array" ref="AY201">IF(INDEX(calc_types,1,AY$7)="INDEX",V201/V200-1,IF(INDEX(calc_types,1,AY$7)="CASH", V200/1200,V200/V201-1))</f>
        <v>4.8527672578475789E-2</v>
      </c>
      <c r="AZ201" s="22" cm="1">
        <f t="array" ref="AZ201">IF(INDEX(calc_types,1,AZ$7)="INDEX",W201/W200-1,IF(INDEX(calc_types,1,AZ$7)="CASH", W200/1200,W200/W201-1))</f>
        <v>6.8750000000000004E-5</v>
      </c>
      <c r="BA201" s="22" cm="1">
        <f t="array" ref="BA201">IF(INDEX(calc_types,1,BA$7)="INDEX",X201/X200-1,IF(INDEX(calc_types,1,BA$7)="CASH", X200/1200,X200/X201-1))</f>
        <v>-5.5066666666666675E-4</v>
      </c>
      <c r="BB201" s="22" cm="1">
        <f t="array" ref="BB201">IF(INDEX(calc_types,1,BB$7)="INDEX",Y201/Y200-1,IF(INDEX(calc_types,1,BB$7)="CASH", Y200/1200,Y200/Y201-1))</f>
        <v>-2.9333333333333336E-5</v>
      </c>
      <c r="BC201" s="22" cm="1">
        <f t="array" ref="BC201">IF(INDEX(calc_types,1,BC$7)="INDEX",Z201/Z200-1,IF(INDEX(calc_types,1,BC$7)="CASH", Z200/1200,Z200/Z201-1))</f>
        <v>-2.1700000000000002E-4</v>
      </c>
      <c r="BD201" s="22" cm="1">
        <f t="array" ref="BD201">IF(INDEX(calc_types,1,BD$7)="INDEX",AA201/AA200-1,IF(INDEX(calc_types,1,BD$7)="CASH", AA200/1200,AA200/AA201-1))</f>
        <v>0</v>
      </c>
      <c r="BE201" s="22" cm="1">
        <f t="array" ref="BE201">IF(INDEX(calc_types,1,BE$7)="INDEX",AB201/AB200-1,IF(INDEX(calc_types,1,BE$7)="CASH", AB200/1200,AB200/AB201-1))</f>
        <v>-1.9680481592961319E-2</v>
      </c>
      <c r="BF201" s="22" cm="1">
        <f t="array" ref="BF201">IF(INDEX(calc_types,1,BF$7)="INDEX",AC201/AC200-1,IF(INDEX(calc_types,1,BF$7)="CASH", AC200/1200,AC200/AC201-1))</f>
        <v>-2.0347662040156367E-2</v>
      </c>
      <c r="BG201" s="22" cm="1">
        <f t="array" ref="BG201">IF(INDEX(calc_types,1,BG$7)="INDEX",AD201/AD200-1,IF(INDEX(calc_types,1,BG$7)="CASH", AD200/1200,AD200/AD201-1))</f>
        <v>-1.1411627280079162E-2</v>
      </c>
      <c r="BH201" s="23">
        <f t="shared" si="68"/>
        <v>-1.4435133997377633E-3</v>
      </c>
      <c r="BI201" s="23">
        <f t="shared" si="69"/>
        <v>-2.7569244726198469E-3</v>
      </c>
      <c r="BJ201" s="23">
        <f t="shared" si="70"/>
        <v>-8.3278404855695806E-3</v>
      </c>
      <c r="BK201" s="23">
        <f t="shared" si="71"/>
        <v>-2.9377949133471129E-3</v>
      </c>
      <c r="BL201" s="23">
        <f t="shared" si="72"/>
        <v>-7.1960524797426099E-3</v>
      </c>
      <c r="BM201" s="23">
        <f t="shared" si="73"/>
        <v>-1.370180730629246E-3</v>
      </c>
      <c r="BN201" s="23">
        <f t="shared" si="74"/>
        <v>-2.1794483255977771E-3</v>
      </c>
      <c r="BO201" s="23">
        <f t="shared" si="75"/>
        <v>-5.8053811478951927E-3</v>
      </c>
      <c r="BP201" s="23">
        <f t="shared" si="76"/>
        <v>-1.4131398234452383E-3</v>
      </c>
      <c r="BQ201" s="23">
        <f t="shared" si="77"/>
        <v>-4.5582429947002385E-3</v>
      </c>
      <c r="BR201" s="23">
        <f t="shared" si="78"/>
        <v>-1.1001831885497696E-2</v>
      </c>
      <c r="BS201" s="23">
        <f t="shared" si="79"/>
        <v>-4.200812094211746E-3</v>
      </c>
      <c r="BT201" s="23">
        <f t="shared" si="80"/>
        <v>-9.9268947715994583E-3</v>
      </c>
      <c r="BU201" s="23">
        <f t="shared" si="81"/>
        <v>-1.9814445092787201E-4</v>
      </c>
      <c r="BV201" s="23">
        <f t="shared" si="82"/>
        <v>-5.0630632929839952E-4</v>
      </c>
      <c r="BW201" s="23">
        <f t="shared" si="83"/>
        <v>-1.4053998194230037E-3</v>
      </c>
      <c r="BX201" s="23">
        <f t="shared" si="84"/>
        <v>-5.6010208979188549E-2</v>
      </c>
      <c r="BY201" s="23">
        <f t="shared" si="85"/>
        <v>-3.8561571432797009E-2</v>
      </c>
      <c r="BZ201" s="23">
        <f t="shared" si="86"/>
        <v>-7.611279478796534E-3</v>
      </c>
      <c r="CA201" s="23">
        <f t="shared" si="87"/>
        <v>4.2110110867109342E-2</v>
      </c>
      <c r="CB201" s="23">
        <f t="shared" si="88"/>
        <v>-1.4953787152777768E-3</v>
      </c>
      <c r="CC201" s="23">
        <f t="shared" si="89"/>
        <v>-1.3152319444444441E-3</v>
      </c>
      <c r="CD201" s="23">
        <f t="shared" si="90"/>
        <v>-1.5707784722222222E-3</v>
      </c>
      <c r="CE201" s="23">
        <f t="shared" si="91"/>
        <v>-1.6745416666666673E-4</v>
      </c>
      <c r="CF201" s="23">
        <f t="shared" si="92"/>
        <v>0</v>
      </c>
      <c r="CG201" s="23">
        <f t="shared" si="93"/>
        <v>-1.9929481462507708E-2</v>
      </c>
      <c r="CH201" s="23">
        <f t="shared" si="94"/>
        <v>-1.9530036135539122E-2</v>
      </c>
      <c r="CI201" s="23">
        <f t="shared" si="95"/>
        <v>-1.0692412262605505E-2</v>
      </c>
    </row>
    <row r="202" spans="1:87" x14ac:dyDescent="0.2">
      <c r="A202" s="20">
        <v>193</v>
      </c>
      <c r="B202" s="21">
        <v>44500</v>
      </c>
      <c r="C202" s="20">
        <v>219.09100000000001</v>
      </c>
      <c r="D202" s="20">
        <v>1261.7339999999999</v>
      </c>
      <c r="E202" s="20">
        <v>2197.0140000000001</v>
      </c>
      <c r="F202" s="20">
        <v>1893.8820000000001</v>
      </c>
      <c r="G202" s="20">
        <v>2538.4360000000001</v>
      </c>
      <c r="H202" s="20">
        <v>138.56700000000001</v>
      </c>
      <c r="I202" s="20">
        <v>356.09300000000002</v>
      </c>
      <c r="J202" s="20">
        <v>497.13600000000002</v>
      </c>
      <c r="K202" s="20">
        <v>109.56399999999999</v>
      </c>
      <c r="L202" s="20">
        <v>672.995</v>
      </c>
      <c r="M202" s="20">
        <v>869.596</v>
      </c>
      <c r="N202" s="20">
        <v>304.65899999999999</v>
      </c>
      <c r="O202" s="20">
        <v>359.77100000000002</v>
      </c>
      <c r="P202" s="20">
        <v>102.753</v>
      </c>
      <c r="Q202" s="20">
        <v>193.202</v>
      </c>
      <c r="R202" s="20">
        <v>257.58499999999998</v>
      </c>
      <c r="S202" s="20">
        <v>8449.82</v>
      </c>
      <c r="T202" s="20">
        <v>4250.5600000000004</v>
      </c>
      <c r="U202" s="20">
        <v>7237.57</v>
      </c>
      <c r="V202" s="20">
        <v>28892.69</v>
      </c>
      <c r="W202" s="20">
        <v>8.7499999999999994E-2</v>
      </c>
      <c r="X202" s="20">
        <v>-0.65469999999999995</v>
      </c>
      <c r="Y202" s="20">
        <v>2.6100000000000002E-2</v>
      </c>
      <c r="Z202" s="20">
        <v>-0.19969999999999999</v>
      </c>
      <c r="AA202" s="20">
        <v>1</v>
      </c>
      <c r="AB202" s="20">
        <v>0.86499999999999999</v>
      </c>
      <c r="AC202" s="20">
        <v>0.73050000000000004</v>
      </c>
      <c r="AD202" s="20">
        <v>113.95</v>
      </c>
      <c r="AE202" s="21">
        <f t="shared" ref="AE202:AE249" si="96">B202</f>
        <v>44500</v>
      </c>
      <c r="AF202" s="22" cm="1">
        <f t="array" ref="AF202">IF(INDEX(calc_types,1,AF$7)="INDEX",C202/C201-1,IF(INDEX(calc_types,1,AF$7)="CASH", C201/1200,C201/C202-1))</f>
        <v>-5.9332554403379589E-5</v>
      </c>
      <c r="AG202" s="22" cm="1">
        <f t="array" ref="AG202">IF(INDEX(calc_types,1,AG$7)="INDEX",D202/D201-1,IF(INDEX(calc_types,1,AG$7)="CASH", D201/1200,D201/D202-1))</f>
        <v>-3.0397106151245357E-3</v>
      </c>
      <c r="AH202" s="22" cm="1">
        <f t="array" ref="AH202">IF(INDEX(calc_types,1,AH$7)="INDEX",E202/E201-1,IF(INDEX(calc_types,1,AH$7)="CASH", E201/1200,E201/E202-1))</f>
        <v>-7.1523439777190223E-3</v>
      </c>
      <c r="AI202" s="22" cm="1">
        <f t="array" ref="AI202">IF(INDEX(calc_types,1,AI$7)="INDEX",F202/F201-1,IF(INDEX(calc_types,1,AI$7)="CASH", F201/1200,F201/F202-1))</f>
        <v>-3.2666890866690501E-3</v>
      </c>
      <c r="AJ202" s="22" cm="1">
        <f t="array" ref="AJ202">IF(INDEX(calc_types,1,AJ$7)="INDEX",G202/G201-1,IF(INDEX(calc_types,1,AJ$7)="CASH", G201/1200,G201/G202-1))</f>
        <v>-6.199809573921522E-3</v>
      </c>
      <c r="AK202" s="22" cm="1">
        <f t="array" ref="AK202">IF(INDEX(calc_types,1,AK$7)="INDEX",H202/H201-1,IF(INDEX(calc_types,1,AK$7)="CASH", H201/1200,H201/H202-1))</f>
        <v>-6.2746116231759963E-4</v>
      </c>
      <c r="AL202" s="22" cm="1">
        <f t="array" ref="AL202">IF(INDEX(calc_types,1,AL$7)="INDEX",I202/I201-1,IF(INDEX(calc_types,1,AL$7)="CASH", I201/1200,I201/I202-1))</f>
        <v>-2.4763500169477926E-3</v>
      </c>
      <c r="AM202" s="22" cm="1">
        <f t="array" ref="AM202">IF(INDEX(calc_types,1,AM$7)="INDEX",J202/J201-1,IF(INDEX(calc_types,1,AM$7)="CASH", J201/1200,J201/J202-1))</f>
        <v>-7.2290696466941196E-3</v>
      </c>
      <c r="AN202" s="22" cm="1">
        <f t="array" ref="AN202">IF(INDEX(calc_types,1,AN$7)="INDEX",K202/K201-1,IF(INDEX(calc_types,1,AN$7)="CASH", K201/1200,K201/K202-1))</f>
        <v>-1.0667298802892189E-3</v>
      </c>
      <c r="AO202" s="22" cm="1">
        <f t="array" ref="AO202">IF(INDEX(calc_types,1,AO$7)="INDEX",L202/L201-1,IF(INDEX(calc_types,1,AO$7)="CASH", L201/1200,L201/L202-1))</f>
        <v>-5.9407666277213611E-3</v>
      </c>
      <c r="AP202" s="22" cm="1">
        <f t="array" ref="AP202">IF(INDEX(calc_types,1,AP$7)="INDEX",M202/M201-1,IF(INDEX(calc_types,1,AP$7)="CASH", M201/1200,M201/M202-1))</f>
        <v>-7.3626270766603552E-3</v>
      </c>
      <c r="AQ202" s="22" cm="1">
        <f t="array" ref="AQ202">IF(INDEX(calc_types,1,AQ$7)="INDEX",N202/N201-1,IF(INDEX(calc_types,1,AQ$7)="CASH", N201/1200,N201/N202-1))</f>
        <v>-5.6496621952413228E-3</v>
      </c>
      <c r="AR202" s="22" cm="1">
        <f t="array" ref="AR202">IF(INDEX(calc_types,1,AR$7)="INDEX",O202/O201-1,IF(INDEX(calc_types,1,AR$7)="CASH", O201/1200,O201/O202-1))</f>
        <v>-8.5293193630705533E-3</v>
      </c>
      <c r="AS202" s="22" cm="1">
        <f t="array" ref="AS202">IF(INDEX(calc_types,1,AS$7)="INDEX",P202/P201-1,IF(INDEX(calc_types,1,AS$7)="CASH", P201/1200,P201/P202-1))</f>
        <v>-4.8658012028246489E-5</v>
      </c>
      <c r="AT202" s="22" cm="1">
        <f t="array" ref="AT202">IF(INDEX(calc_types,1,AT$7)="INDEX",Q202/Q201-1,IF(INDEX(calc_types,1,AT$7)="CASH", Q201/1200,Q201/Q202-1))</f>
        <v>-2.9494098593074725E-4</v>
      </c>
      <c r="AU202" s="22" cm="1">
        <f t="array" ref="AU202">IF(INDEX(calc_types,1,AU$7)="INDEX",R202/R201-1,IF(INDEX(calc_types,1,AU$7)="CASH", R201/1200,R201/R202-1))</f>
        <v>-4.3461895171470477E-4</v>
      </c>
      <c r="AV202" s="22" cm="1">
        <f t="array" ref="AV202">IF(INDEX(calc_types,1,AV$7)="INDEX",S202/S201-1,IF(INDEX(calc_types,1,AV$7)="CASH", S201/1200,S201/S202-1))</f>
        <v>6.978569647064492E-2</v>
      </c>
      <c r="AW202" s="22" cm="1">
        <f t="array" ref="AW202">IF(INDEX(calc_types,1,AW$7)="INDEX",T202/T201-1,IF(INDEX(calc_types,1,AW$7)="CASH", T201/1200,T201/T202-1))</f>
        <v>5.0018774332523108E-2</v>
      </c>
      <c r="AX202" s="22" cm="1">
        <f t="array" ref="AX202">IF(INDEX(calc_types,1,AX$7)="INDEX",U202/U201-1,IF(INDEX(calc_types,1,AX$7)="CASH", U201/1200,U201/U202-1))</f>
        <v>2.1329528873535564E-2</v>
      </c>
      <c r="AY202" s="22" cm="1">
        <f t="array" ref="AY202">IF(INDEX(calc_types,1,AY$7)="INDEX",V202/V201-1,IF(INDEX(calc_types,1,AY$7)="CASH", V201/1200,V201/V202-1))</f>
        <v>-1.9012544198045322E-2</v>
      </c>
      <c r="AZ202" s="22" cm="1">
        <f t="array" ref="AZ202">IF(INDEX(calc_types,1,AZ$7)="INDEX",W202/W201-1,IF(INDEX(calc_types,1,AZ$7)="CASH", W201/1200,W201/W202-1))</f>
        <v>6.6874999999999999E-5</v>
      </c>
      <c r="BA202" s="22" cm="1">
        <f t="array" ref="BA202">IF(INDEX(calc_types,1,BA$7)="INDEX",X202/X201-1,IF(INDEX(calc_types,1,BA$7)="CASH", X201/1200,X201/X202-1))</f>
        <v>-5.1758333333333333E-4</v>
      </c>
      <c r="BB202" s="22" cm="1">
        <f t="array" ref="BB202">IF(INDEX(calc_types,1,BB$7)="INDEX",Y202/Y201-1,IF(INDEX(calc_types,1,BB$7)="CASH", Y201/1200,Y201/Y202-1))</f>
        <v>9.5000000000000005E-6</v>
      </c>
      <c r="BC202" s="22" cm="1">
        <f t="array" ref="BC202">IF(INDEX(calc_types,1,BC$7)="INDEX",Z202/Z201-1,IF(INDEX(calc_types,1,BC$7)="CASH", Z201/1200,Z201/Z202-1))</f>
        <v>-1.5758333333333333E-4</v>
      </c>
      <c r="BD202" s="22" cm="1">
        <f t="array" ref="BD202">IF(INDEX(calc_types,1,BD$7)="INDEX",AA202/AA201-1,IF(INDEX(calc_types,1,BD$7)="CASH", AA201/1200,AA201/AA202-1))</f>
        <v>0</v>
      </c>
      <c r="BE202" s="22" cm="1">
        <f t="array" ref="BE202">IF(INDEX(calc_types,1,BE$7)="INDEX",AB202/AB201-1,IF(INDEX(calc_types,1,BE$7)="CASH", AB201/1200,AB201/AB202-1))</f>
        <v>-1.387283236994219E-3</v>
      </c>
      <c r="BF202" s="22" cm="1">
        <f t="array" ref="BF202">IF(INDEX(calc_types,1,BF$7)="INDEX",AC202/AC201-1,IF(INDEX(calc_types,1,BF$7)="CASH", AC201/1200,AC201/AC202-1))</f>
        <v>1.5879534565366171E-2</v>
      </c>
      <c r="BG202" s="22" cm="1">
        <f t="array" ref="BG202">IF(INDEX(calc_types,1,BG$7)="INDEX",AD202/AD201-1,IF(INDEX(calc_types,1,BG$7)="CASH", AD201/1200,AD201/AD202-1))</f>
        <v>-2.3343571741992086E-2</v>
      </c>
      <c r="BH202" s="23">
        <f t="shared" si="68"/>
        <v>-1.594135140024224E-3</v>
      </c>
      <c r="BI202" s="23">
        <f t="shared" si="69"/>
        <v>-4.7917836999758698E-3</v>
      </c>
      <c r="BJ202" s="23">
        <f t="shared" si="70"/>
        <v>-9.5601990543590296E-3</v>
      </c>
      <c r="BK202" s="23">
        <f t="shared" si="71"/>
        <v>-5.9166855999016601E-3</v>
      </c>
      <c r="BL202" s="23">
        <f t="shared" si="72"/>
        <v>-9.5796442394736284E-3</v>
      </c>
      <c r="BM202" s="23">
        <f t="shared" si="73"/>
        <v>-1.3705741912579908E-3</v>
      </c>
      <c r="BN202" s="23">
        <f t="shared" si="74"/>
        <v>-3.3409180945646933E-3</v>
      </c>
      <c r="BO202" s="23">
        <f t="shared" si="75"/>
        <v>-8.5514474407858403E-3</v>
      </c>
      <c r="BP202" s="23">
        <f t="shared" si="76"/>
        <v>-2.4342850347702522E-3</v>
      </c>
      <c r="BQ202" s="23">
        <f t="shared" si="77"/>
        <v>-7.6284682403789201E-3</v>
      </c>
      <c r="BR202" s="23">
        <f t="shared" si="78"/>
        <v>-9.5248137246258281E-3</v>
      </c>
      <c r="BS202" s="23">
        <f t="shared" si="79"/>
        <v>-8.4327280171480039E-3</v>
      </c>
      <c r="BT202" s="23">
        <f t="shared" si="80"/>
        <v>-1.1820390542455527E-2</v>
      </c>
      <c r="BU202" s="23">
        <f t="shared" si="81"/>
        <v>-1.10578588749032E-4</v>
      </c>
      <c r="BV202" s="23">
        <f t="shared" si="82"/>
        <v>-4.3399960406156251E-4</v>
      </c>
      <c r="BW202" s="23">
        <f t="shared" si="83"/>
        <v>-7.7401160756962505E-4</v>
      </c>
      <c r="BX202" s="23">
        <f t="shared" si="84"/>
        <v>6.0603763298597034E-2</v>
      </c>
      <c r="BY202" s="23">
        <f t="shared" si="85"/>
        <v>4.680408273272621E-2</v>
      </c>
      <c r="BZ202" s="23">
        <f t="shared" si="86"/>
        <v>1.8392603651238567E-2</v>
      </c>
      <c r="CA202" s="23">
        <f t="shared" si="87"/>
        <v>-2.543010590941177E-2</v>
      </c>
      <c r="CB202" s="23">
        <f t="shared" si="88"/>
        <v>-1.4972537152777767E-3</v>
      </c>
      <c r="CC202" s="23">
        <f t="shared" si="89"/>
        <v>-1.2821486111111106E-3</v>
      </c>
      <c r="CD202" s="23">
        <f t="shared" si="90"/>
        <v>-1.5319451388888889E-3</v>
      </c>
      <c r="CE202" s="23">
        <f t="shared" si="91"/>
        <v>-1.0803750000000003E-4</v>
      </c>
      <c r="CF202" s="23">
        <f t="shared" si="92"/>
        <v>0</v>
      </c>
      <c r="CG202" s="23">
        <f t="shared" si="93"/>
        <v>-1.6362831065406087E-3</v>
      </c>
      <c r="CH202" s="23">
        <f t="shared" si="94"/>
        <v>1.6697160469983416E-2</v>
      </c>
      <c r="CI202" s="23">
        <f t="shared" si="95"/>
        <v>-2.262435672451843E-2</v>
      </c>
    </row>
    <row r="203" spans="1:87" x14ac:dyDescent="0.2">
      <c r="A203" s="20">
        <v>194</v>
      </c>
      <c r="B203" s="21">
        <v>44530</v>
      </c>
      <c r="C203" s="20">
        <v>219.09399999999999</v>
      </c>
      <c r="D203" s="20">
        <v>1261.9760000000001</v>
      </c>
      <c r="E203" s="20">
        <v>2199.4940000000001</v>
      </c>
      <c r="F203" s="20">
        <v>1890.96</v>
      </c>
      <c r="G203" s="20">
        <v>2533.3130000000001</v>
      </c>
      <c r="H203" s="20">
        <v>138.584</v>
      </c>
      <c r="I203" s="20">
        <v>357.18299999999999</v>
      </c>
      <c r="J203" s="20">
        <v>501.78800000000001</v>
      </c>
      <c r="K203" s="20">
        <v>109.72499999999999</v>
      </c>
      <c r="L203" s="20">
        <v>676.44399999999996</v>
      </c>
      <c r="M203" s="20">
        <v>876.89700000000005</v>
      </c>
      <c r="N203" s="20">
        <v>305.387</v>
      </c>
      <c r="O203" s="20">
        <v>361.03199999999998</v>
      </c>
      <c r="P203" s="20">
        <v>102.746</v>
      </c>
      <c r="Q203" s="20">
        <v>193.256</v>
      </c>
      <c r="R203" s="20">
        <v>257.78899999999999</v>
      </c>
      <c r="S203" s="20">
        <v>8387.7199999999993</v>
      </c>
      <c r="T203" s="20">
        <v>4063.06</v>
      </c>
      <c r="U203" s="20">
        <v>7059.45</v>
      </c>
      <c r="V203" s="20">
        <v>27821.759999999998</v>
      </c>
      <c r="W203" s="20">
        <v>9.4E-2</v>
      </c>
      <c r="X203" s="20">
        <v>-1.5704</v>
      </c>
      <c r="Y203" s="20">
        <v>-0.66720000000000002</v>
      </c>
      <c r="Z203" s="20">
        <v>-0.7722</v>
      </c>
      <c r="AA203" s="20">
        <v>1</v>
      </c>
      <c r="AB203" s="20">
        <v>0.88190000000000002</v>
      </c>
      <c r="AC203" s="20">
        <v>0.75180000000000002</v>
      </c>
      <c r="AD203" s="20">
        <v>113.17</v>
      </c>
      <c r="AE203" s="21">
        <f t="shared" si="96"/>
        <v>44530</v>
      </c>
      <c r="AF203" s="22" cm="1">
        <f t="array" ref="AF203">IF(INDEX(calc_types,1,AF$7)="INDEX",C203/C202-1,IF(INDEX(calc_types,1,AF$7)="CASH", C202/1200,C202/C203-1))</f>
        <v>1.3692940376230922E-5</v>
      </c>
      <c r="AG203" s="22" cm="1">
        <f t="array" ref="AG203">IF(INDEX(calc_types,1,AG$7)="INDEX",D203/D202-1,IF(INDEX(calc_types,1,AG$7)="CASH", D202/1200,D202/D203-1))</f>
        <v>1.9179953936432348E-4</v>
      </c>
      <c r="AH203" s="22" cm="1">
        <f t="array" ref="AH203">IF(INDEX(calc_types,1,AH$7)="INDEX",E203/E202-1,IF(INDEX(calc_types,1,AH$7)="CASH", E202/1200,E202/E203-1))</f>
        <v>1.1288048232738213E-3</v>
      </c>
      <c r="AI203" s="22" cm="1">
        <f t="array" ref="AI203">IF(INDEX(calc_types,1,AI$7)="INDEX",F203/F202-1,IF(INDEX(calc_types,1,AI$7)="CASH", F202/1200,F202/F203-1))</f>
        <v>-1.5428627549128882E-3</v>
      </c>
      <c r="AJ203" s="22" cm="1">
        <f t="array" ref="AJ203">IF(INDEX(calc_types,1,AJ$7)="INDEX",G203/G202-1,IF(INDEX(calc_types,1,AJ$7)="CASH", G202/1200,G202/G203-1))</f>
        <v>-2.0181718191831788E-3</v>
      </c>
      <c r="AK203" s="22" cm="1">
        <f t="array" ref="AK203">IF(INDEX(calc_types,1,AK$7)="INDEX",H203/H202-1,IF(INDEX(calc_types,1,AK$7)="CASH", H202/1200,H202/H203-1))</f>
        <v>1.2268433321072081E-4</v>
      </c>
      <c r="AL203" s="22" cm="1">
        <f t="array" ref="AL203">IF(INDEX(calc_types,1,AL$7)="INDEX",I203/I202-1,IF(INDEX(calc_types,1,AL$7)="CASH", I202/1200,I202/I203-1))</f>
        <v>3.0609981100442329E-3</v>
      </c>
      <c r="AM203" s="22" cm="1">
        <f t="array" ref="AM203">IF(INDEX(calc_types,1,AM$7)="INDEX",J203/J202-1,IF(INDEX(calc_types,1,AM$7)="CASH", J202/1200,J202/J203-1))</f>
        <v>9.3576003347173309E-3</v>
      </c>
      <c r="AN203" s="22" cm="1">
        <f t="array" ref="AN203">IF(INDEX(calc_types,1,AN$7)="INDEX",K203/K202-1,IF(INDEX(calc_types,1,AN$7)="CASH", K202/1200,K202/K203-1))</f>
        <v>1.4694607717864461E-3</v>
      </c>
      <c r="AO203" s="22" cm="1">
        <f t="array" ref="AO203">IF(INDEX(calc_types,1,AO$7)="INDEX",L203/L202-1,IF(INDEX(calc_types,1,AO$7)="CASH", L202/1200,L202/L203-1))</f>
        <v>5.1248523391702605E-3</v>
      </c>
      <c r="AP203" s="22" cm="1">
        <f t="array" ref="AP203">IF(INDEX(calc_types,1,AP$7)="INDEX",M203/M202-1,IF(INDEX(calc_types,1,AP$7)="CASH", M202/1200,M202/M203-1))</f>
        <v>8.3958527868113197E-3</v>
      </c>
      <c r="AQ203" s="22" cm="1">
        <f t="array" ref="AQ203">IF(INDEX(calc_types,1,AQ$7)="INDEX",N203/N202-1,IF(INDEX(calc_types,1,AQ$7)="CASH", N202/1200,N202/N203-1))</f>
        <v>2.3895568488048191E-3</v>
      </c>
      <c r="AR203" s="22" cm="1">
        <f t="array" ref="AR203">IF(INDEX(calc_types,1,AR$7)="INDEX",O203/O202-1,IF(INDEX(calc_types,1,AR$7)="CASH", O202/1200,O202/O203-1))</f>
        <v>3.5050073518987368E-3</v>
      </c>
      <c r="AS203" s="22" cm="1">
        <f t="array" ref="AS203">IF(INDEX(calc_types,1,AS$7)="INDEX",P203/P202-1,IF(INDEX(calc_types,1,AS$7)="CASH", P202/1200,P202/P203-1))</f>
        <v>-6.8124531643842801E-5</v>
      </c>
      <c r="AT203" s="22" cm="1">
        <f t="array" ref="AT203">IF(INDEX(calc_types,1,AT$7)="INDEX",Q203/Q202-1,IF(INDEX(calc_types,1,AT$7)="CASH", Q202/1200,Q202/Q203-1))</f>
        <v>2.7950021221312404E-4</v>
      </c>
      <c r="AU203" s="22" cm="1">
        <f t="array" ref="AU203">IF(INDEX(calc_types,1,AU$7)="INDEX",R203/R202-1,IF(INDEX(calc_types,1,AU$7)="CASH", R202/1200,R202/R203-1))</f>
        <v>7.9197158219623809E-4</v>
      </c>
      <c r="AV203" s="22" cm="1">
        <f t="array" ref="AV203">IF(INDEX(calc_types,1,AV$7)="INDEX",S203/S202-1,IF(INDEX(calc_types,1,AV$7)="CASH", S202/1200,S202/S203-1))</f>
        <v>-7.3492689785108478E-3</v>
      </c>
      <c r="AW203" s="22" cm="1">
        <f t="array" ref="AW203">IF(INDEX(calc_types,1,AW$7)="INDEX",T203/T202-1,IF(INDEX(calc_types,1,AW$7)="CASH", T202/1200,T202/T203-1))</f>
        <v>-4.4111834675901629E-2</v>
      </c>
      <c r="AX203" s="22" cm="1">
        <f t="array" ref="AX203">IF(INDEX(calc_types,1,AX$7)="INDEX",U203/U202-1,IF(INDEX(calc_types,1,AX$7)="CASH", U202/1200,U202/U203-1))</f>
        <v>-2.461047008871764E-2</v>
      </c>
      <c r="AY203" s="22" cm="1">
        <f t="array" ref="AY203">IF(INDEX(calc_types,1,AY$7)="INDEX",V203/V202-1,IF(INDEX(calc_types,1,AY$7)="CASH", V202/1200,V202/V203-1))</f>
        <v>-3.7065776845285114E-2</v>
      </c>
      <c r="AZ203" s="22" cm="1">
        <f t="array" ref="AZ203">IF(INDEX(calc_types,1,AZ$7)="INDEX",W203/W202-1,IF(INDEX(calc_types,1,AZ$7)="CASH", W202/1200,W202/W203-1))</f>
        <v>7.2916666666666659E-5</v>
      </c>
      <c r="BA203" s="22" cm="1">
        <f t="array" ref="BA203">IF(INDEX(calc_types,1,BA$7)="INDEX",X203/X202-1,IF(INDEX(calc_types,1,BA$7)="CASH", X202/1200,X202/X203-1))</f>
        <v>-5.4558333333333325E-4</v>
      </c>
      <c r="BB203" s="22" cm="1">
        <f t="array" ref="BB203">IF(INDEX(calc_types,1,BB$7)="INDEX",Y203/Y202-1,IF(INDEX(calc_types,1,BB$7)="CASH", Y202/1200,Y202/Y203-1))</f>
        <v>2.175E-5</v>
      </c>
      <c r="BC203" s="22" cm="1">
        <f t="array" ref="BC203">IF(INDEX(calc_types,1,BC$7)="INDEX",Z203/Z202-1,IF(INDEX(calc_types,1,BC$7)="CASH", Z202/1200,Z202/Z203-1))</f>
        <v>-1.6641666666666666E-4</v>
      </c>
      <c r="BD203" s="22" cm="1">
        <f t="array" ref="BD203">IF(INDEX(calc_types,1,BD$7)="INDEX",AA203/AA202-1,IF(INDEX(calc_types,1,BD$7)="CASH", AA202/1200,AA202/AA203-1))</f>
        <v>0</v>
      </c>
      <c r="BE203" s="22" cm="1">
        <f t="array" ref="BE203">IF(INDEX(calc_types,1,BE$7)="INDEX",AB203/AB202-1,IF(INDEX(calc_types,1,BE$7)="CASH", AB202/1200,AB202/AB203-1))</f>
        <v>-1.9163170427486165E-2</v>
      </c>
      <c r="BF203" s="22" cm="1">
        <f t="array" ref="BF203">IF(INDEX(calc_types,1,BF$7)="INDEX",AC203/AC202-1,IF(INDEX(calc_types,1,BF$7)="CASH", AC202/1200,AC202/AC203-1))</f>
        <v>-2.8332003192338417E-2</v>
      </c>
      <c r="BG203" s="22" cm="1">
        <f t="array" ref="BG203">IF(INDEX(calc_types,1,BG$7)="INDEX",AD203/AD202-1,IF(INDEX(calc_types,1,BG$7)="CASH", AD202/1200,AD202/AD203-1))</f>
        <v>6.8922859415039284E-3</v>
      </c>
      <c r="BH203" s="23">
        <f t="shared" ref="BH203:BH249" si="97">AF203-AF$5</f>
        <v>-1.5211096452446135E-3</v>
      </c>
      <c r="BI203" s="23">
        <f t="shared" ref="BI203:BI249" si="98">AG203-AG$5</f>
        <v>-1.5602735454870106E-3</v>
      </c>
      <c r="BJ203" s="23">
        <f t="shared" ref="BJ203:BJ249" si="99">AH203-AH$5</f>
        <v>-1.2790502533661856E-3</v>
      </c>
      <c r="BK203" s="23">
        <f t="shared" ref="BK203:BK249" si="100">AI203-AI$5</f>
        <v>-4.1928592681454982E-3</v>
      </c>
      <c r="BL203" s="23">
        <f t="shared" ref="BL203:BL249" si="101">AJ203-AJ$5</f>
        <v>-5.3980064847352852E-3</v>
      </c>
      <c r="BM203" s="23">
        <f t="shared" ref="BM203:BM249" si="102">AK203-AK$5</f>
        <v>-6.204286957296704E-4</v>
      </c>
      <c r="BN203" s="23">
        <f t="shared" ref="BN203:BN249" si="103">AL203-AL$5</f>
        <v>2.1964300324273322E-3</v>
      </c>
      <c r="BO203" s="23">
        <f t="shared" ref="BO203:BO249" si="104">AM203-AM$5</f>
        <v>8.0352225406256101E-3</v>
      </c>
      <c r="BP203" s="23">
        <f t="shared" ref="BP203:BP249" si="105">AN203-AN$5</f>
        <v>1.0190561730541252E-4</v>
      </c>
      <c r="BQ203" s="23">
        <f t="shared" ref="BQ203:BQ249" si="106">AO203-AO$5</f>
        <v>3.4371507265127015E-3</v>
      </c>
      <c r="BR203" s="23">
        <f t="shared" ref="BR203:BR249" si="107">AP203-AP$5</f>
        <v>6.2336661388458477E-3</v>
      </c>
      <c r="BS203" s="23">
        <f t="shared" ref="BS203:BS249" si="108">AQ203-AQ$5</f>
        <v>-3.9350897310186199E-4</v>
      </c>
      <c r="BT203" s="23">
        <f t="shared" ref="BT203:BT249" si="109">AR203-AR$5</f>
        <v>2.1393617251376333E-4</v>
      </c>
      <c r="BU203" s="23">
        <f t="shared" ref="BU203:BU249" si="110">AS203-AS$5</f>
        <v>-1.3004510836462833E-4</v>
      </c>
      <c r="BV203" s="23">
        <f t="shared" ref="BV203:BV249" si="111">AT203-AT$5</f>
        <v>1.4044159408230876E-4</v>
      </c>
      <c r="BW203" s="23">
        <f t="shared" ref="BW203:BW249" si="112">AU203-AU$5</f>
        <v>4.5257892634131776E-4</v>
      </c>
      <c r="BX203" s="23">
        <f t="shared" ref="BX203:BX249" si="113">AV203-AV$5</f>
        <v>-1.6531202150558734E-2</v>
      </c>
      <c r="BY203" s="23">
        <f t="shared" ref="BY203:BY249" si="114">AW203-AW$5</f>
        <v>-4.7326526275698527E-2</v>
      </c>
      <c r="BZ203" s="23">
        <f t="shared" ref="BZ203:BZ249" si="115">AX203-AX$5</f>
        <v>-2.7547395311014636E-2</v>
      </c>
      <c r="CA203" s="23">
        <f t="shared" ref="CA203:CA249" si="116">AY203-AY$5</f>
        <v>-4.3483338556651562E-2</v>
      </c>
      <c r="CB203" s="23">
        <f t="shared" ref="CB203:CB249" si="117">AZ203-AZ$5</f>
        <v>-1.4912120486111102E-3</v>
      </c>
      <c r="CC203" s="23">
        <f t="shared" ref="CC203:CC249" si="118">BA203-BA$5</f>
        <v>-1.3101486111111106E-3</v>
      </c>
      <c r="CD203" s="23">
        <f t="shared" ref="CD203:CD249" si="119">BB203-BB$5</f>
        <v>-1.5196951388888888E-3</v>
      </c>
      <c r="CE203" s="23">
        <f t="shared" ref="CE203:CE249" si="120">BC203-BC$5</f>
        <v>-1.1687083333333335E-4</v>
      </c>
      <c r="CF203" s="23">
        <f t="shared" ref="CF203:CF249" si="121">BD203-BD$5</f>
        <v>0</v>
      </c>
      <c r="CG203" s="23">
        <f t="shared" ref="CG203:CG249" si="122">BE203-BE$5</f>
        <v>-1.9412170297032554E-2</v>
      </c>
      <c r="CH203" s="23">
        <f t="shared" ref="CH203:CH249" si="123">BF203-BF$5</f>
        <v>-2.7514377287721173E-2</v>
      </c>
      <c r="CI203" s="23">
        <f t="shared" ref="CI203:CI249" si="124">BG203-BG$5</f>
        <v>7.6115009589775851E-3</v>
      </c>
    </row>
    <row r="204" spans="1:87" x14ac:dyDescent="0.2">
      <c r="A204" s="20">
        <v>195</v>
      </c>
      <c r="B204" s="21">
        <v>44561</v>
      </c>
      <c r="C204" s="20">
        <v>219.01300000000001</v>
      </c>
      <c r="D204" s="20">
        <v>1258.846</v>
      </c>
      <c r="E204" s="20">
        <v>2192.1880000000001</v>
      </c>
      <c r="F204" s="20">
        <v>1889.704</v>
      </c>
      <c r="G204" s="20">
        <v>2533.2460000000001</v>
      </c>
      <c r="H204" s="20">
        <v>138.435</v>
      </c>
      <c r="I204" s="20">
        <v>356.21</v>
      </c>
      <c r="J204" s="20">
        <v>498.428</v>
      </c>
      <c r="K204" s="20">
        <v>109.693</v>
      </c>
      <c r="L204" s="20">
        <v>674.375</v>
      </c>
      <c r="M204" s="20">
        <v>871.14499999999998</v>
      </c>
      <c r="N204" s="20">
        <v>304.94900000000001</v>
      </c>
      <c r="O204" s="20">
        <v>359.81900000000002</v>
      </c>
      <c r="P204" s="20">
        <v>102.723</v>
      </c>
      <c r="Q204" s="20">
        <v>193.13300000000001</v>
      </c>
      <c r="R204" s="20">
        <v>257.52800000000002</v>
      </c>
      <c r="S204" s="20">
        <v>8760.59</v>
      </c>
      <c r="T204" s="20">
        <v>4298.41</v>
      </c>
      <c r="U204" s="20">
        <v>7384.54</v>
      </c>
      <c r="V204" s="20">
        <v>28791.71</v>
      </c>
      <c r="W204" s="20">
        <v>0.10125000000000001</v>
      </c>
      <c r="X204" s="20">
        <v>-0.66220000000000001</v>
      </c>
      <c r="Y204" s="20">
        <v>0.1249</v>
      </c>
      <c r="Z204" s="20">
        <v>-0.2092</v>
      </c>
      <c r="AA204" s="20">
        <v>1</v>
      </c>
      <c r="AB204" s="20">
        <v>0.87929999999999997</v>
      </c>
      <c r="AC204" s="20">
        <v>0.73919999999999997</v>
      </c>
      <c r="AD204" s="20">
        <v>115.08</v>
      </c>
      <c r="AE204" s="21">
        <f t="shared" si="96"/>
        <v>44561</v>
      </c>
      <c r="AF204" s="22" cm="1">
        <f t="array" ref="AF204">IF(INDEX(calc_types,1,AF$7)="INDEX",C204/C203-1,IF(INDEX(calc_types,1,AF$7)="CASH", C203/1200,C203/C204-1))</f>
        <v>-3.6970432782268414E-4</v>
      </c>
      <c r="AG204" s="22" cm="1">
        <f t="array" ref="AG204">IF(INDEX(calc_types,1,AG$7)="INDEX",D204/D203-1,IF(INDEX(calc_types,1,AG$7)="CASH", D203/1200,D203/D204-1))</f>
        <v>-2.4802373420731438E-3</v>
      </c>
      <c r="AH204" s="22" cm="1">
        <f t="array" ref="AH204">IF(INDEX(calc_types,1,AH$7)="INDEX",E204/E203-1,IF(INDEX(calc_types,1,AH$7)="CASH", E203/1200,E203/E204-1))</f>
        <v>-3.3216730757165136E-3</v>
      </c>
      <c r="AI204" s="22" cm="1">
        <f t="array" ref="AI204">IF(INDEX(calc_types,1,AI$7)="INDEX",F204/F203-1,IF(INDEX(calc_types,1,AI$7)="CASH", F203/1200,F203/F204-1))</f>
        <v>-6.6421288657614319E-4</v>
      </c>
      <c r="AJ204" s="22" cm="1">
        <f t="array" ref="AJ204">IF(INDEX(calc_types,1,AJ$7)="INDEX",G204/G203-1,IF(INDEX(calc_types,1,AJ$7)="CASH", G203/1200,G203/G204-1))</f>
        <v>-2.6447580697697148E-5</v>
      </c>
      <c r="AK204" s="22" cm="1">
        <f t="array" ref="AK204">IF(INDEX(calc_types,1,AK$7)="INDEX",H204/H203-1,IF(INDEX(calc_types,1,AK$7)="CASH", H203/1200,H203/H204-1))</f>
        <v>-1.0751601916527687E-3</v>
      </c>
      <c r="AL204" s="22" cm="1">
        <f t="array" ref="AL204">IF(INDEX(calc_types,1,AL$7)="INDEX",I204/I203-1,IF(INDEX(calc_types,1,AL$7)="CASH", I203/1200,I203/I204-1))</f>
        <v>-2.7240938118555658E-3</v>
      </c>
      <c r="AM204" s="22" cm="1">
        <f t="array" ref="AM204">IF(INDEX(calc_types,1,AM$7)="INDEX",J204/J203-1,IF(INDEX(calc_types,1,AM$7)="CASH", J203/1200,J203/J204-1))</f>
        <v>-6.6960549076502396E-3</v>
      </c>
      <c r="AN204" s="22" cm="1">
        <f t="array" ref="AN204">IF(INDEX(calc_types,1,AN$7)="INDEX",K204/K203-1,IF(INDEX(calc_types,1,AN$7)="CASH", K203/1200,K203/K204-1))</f>
        <v>-2.9163818637500949E-4</v>
      </c>
      <c r="AO204" s="22" cm="1">
        <f t="array" ref="AO204">IF(INDEX(calc_types,1,AO$7)="INDEX",L204/L203-1,IF(INDEX(calc_types,1,AO$7)="CASH", L203/1200,L203/L204-1))</f>
        <v>-3.0586419570577394E-3</v>
      </c>
      <c r="AP204" s="22" cm="1">
        <f t="array" ref="AP204">IF(INDEX(calc_types,1,AP$7)="INDEX",M204/M203-1,IF(INDEX(calc_types,1,AP$7)="CASH", M203/1200,M203/M204-1))</f>
        <v>-6.559493304230779E-3</v>
      </c>
      <c r="AQ204" s="22" cm="1">
        <f t="array" ref="AQ204">IF(INDEX(calc_types,1,AQ$7)="INDEX",N204/N203-1,IF(INDEX(calc_types,1,AQ$7)="CASH", N203/1200,N203/N204-1))</f>
        <v>-1.4342457275522413E-3</v>
      </c>
      <c r="AR204" s="22" cm="1">
        <f t="array" ref="AR204">IF(INDEX(calc_types,1,AR$7)="INDEX",O204/O203-1,IF(INDEX(calc_types,1,AR$7)="CASH", O203/1200,O203/O204-1))</f>
        <v>-3.3598129805667565E-3</v>
      </c>
      <c r="AS204" s="22" cm="1">
        <f t="array" ref="AS204">IF(INDEX(calc_types,1,AS$7)="INDEX",P204/P203-1,IF(INDEX(calc_types,1,AS$7)="CASH", P203/1200,P203/P204-1))</f>
        <v>-2.2385299671034975E-4</v>
      </c>
      <c r="AT204" s="22" cm="1">
        <f t="array" ref="AT204">IF(INDEX(calc_types,1,AT$7)="INDEX",Q204/Q203-1,IF(INDEX(calc_types,1,AT$7)="CASH", Q203/1200,Q203/Q204-1))</f>
        <v>-6.3646148114415713E-4</v>
      </c>
      <c r="AU204" s="22" cm="1">
        <f t="array" ref="AU204">IF(INDEX(calc_types,1,AU$7)="INDEX",R204/R203-1,IF(INDEX(calc_types,1,AU$7)="CASH", R203/1200,R203/R204-1))</f>
        <v>-1.0124559232549402E-3</v>
      </c>
      <c r="AV204" s="22" cm="1">
        <f t="array" ref="AV204">IF(INDEX(calc_types,1,AV$7)="INDEX",S204/S203-1,IF(INDEX(calc_types,1,AV$7)="CASH", S203/1200,S203/S204-1))</f>
        <v>4.4454273628590446E-2</v>
      </c>
      <c r="AW204" s="22" cm="1">
        <f t="array" ref="AW204">IF(INDEX(calc_types,1,AW$7)="INDEX",T204/T203-1,IF(INDEX(calc_types,1,AW$7)="CASH", T203/1200,T203/T204-1))</f>
        <v>5.7924323047161552E-2</v>
      </c>
      <c r="AX204" s="22" cm="1">
        <f t="array" ref="AX204">IF(INDEX(calc_types,1,AX$7)="INDEX",U204/U203-1,IF(INDEX(calc_types,1,AX$7)="CASH", U203/1200,U203/U204-1))</f>
        <v>4.6050329699905745E-2</v>
      </c>
      <c r="AY204" s="22" cm="1">
        <f t="array" ref="AY204">IF(INDEX(calc_types,1,AY$7)="INDEX",V204/V203-1,IF(INDEX(calc_types,1,AY$7)="CASH", V203/1200,V203/V204-1))</f>
        <v>3.4862999321394472E-2</v>
      </c>
      <c r="AZ204" s="22" cm="1">
        <f t="array" ref="AZ204">IF(INDEX(calc_types,1,AZ$7)="INDEX",W204/W203-1,IF(INDEX(calc_types,1,AZ$7)="CASH", W203/1200,W203/W204-1))</f>
        <v>7.8333333333333331E-5</v>
      </c>
      <c r="BA204" s="22" cm="1">
        <f t="array" ref="BA204">IF(INDEX(calc_types,1,BA$7)="INDEX",X204/X203-1,IF(INDEX(calc_types,1,BA$7)="CASH", X203/1200,X203/X204-1))</f>
        <v>-1.3086666666666667E-3</v>
      </c>
      <c r="BB204" s="22" cm="1">
        <f t="array" ref="BB204">IF(INDEX(calc_types,1,BB$7)="INDEX",Y204/Y203-1,IF(INDEX(calc_types,1,BB$7)="CASH", Y203/1200,Y203/Y204-1))</f>
        <v>-5.5599999999999996E-4</v>
      </c>
      <c r="BC204" s="22" cm="1">
        <f t="array" ref="BC204">IF(INDEX(calc_types,1,BC$7)="INDEX",Z204/Z203-1,IF(INDEX(calc_types,1,BC$7)="CASH", Z203/1200,Z203/Z204-1))</f>
        <v>-6.4349999999999997E-4</v>
      </c>
      <c r="BD204" s="22" cm="1">
        <f t="array" ref="BD204">IF(INDEX(calc_types,1,BD$7)="INDEX",AA204/AA203-1,IF(INDEX(calc_types,1,BD$7)="CASH", AA203/1200,AA203/AA204-1))</f>
        <v>0</v>
      </c>
      <c r="BE204" s="22" cm="1">
        <f t="array" ref="BE204">IF(INDEX(calc_types,1,BE$7)="INDEX",AB204/AB203-1,IF(INDEX(calc_types,1,BE$7)="CASH", AB203/1200,AB203/AB204-1))</f>
        <v>2.9568975321279112E-3</v>
      </c>
      <c r="BF204" s="22" cm="1">
        <f t="array" ref="BF204">IF(INDEX(calc_types,1,BF$7)="INDEX",AC204/AC203-1,IF(INDEX(calc_types,1,BF$7)="CASH", AC203/1200,AC203/AC204-1))</f>
        <v>1.7045454545454586E-2</v>
      </c>
      <c r="BG204" s="22" cm="1">
        <f t="array" ref="BG204">IF(INDEX(calc_types,1,BG$7)="INDEX",AD204/AD203-1,IF(INDEX(calc_types,1,BG$7)="CASH", AD203/1200,AD203/AD204-1))</f>
        <v>-1.6597149808828648E-2</v>
      </c>
      <c r="BH204" s="23">
        <f t="shared" si="97"/>
        <v>-1.9045069134435285E-3</v>
      </c>
      <c r="BI204" s="23">
        <f t="shared" si="98"/>
        <v>-4.232310426924478E-3</v>
      </c>
      <c r="BJ204" s="23">
        <f t="shared" si="99"/>
        <v>-5.7295281523565209E-3</v>
      </c>
      <c r="BK204" s="23">
        <f t="shared" si="100"/>
        <v>-3.3142093998087532E-3</v>
      </c>
      <c r="BL204" s="23">
        <f t="shared" si="101"/>
        <v>-3.4062822462498032E-3</v>
      </c>
      <c r="BM204" s="23">
        <f t="shared" si="102"/>
        <v>-1.8182732205931599E-3</v>
      </c>
      <c r="BN204" s="23">
        <f t="shared" si="103"/>
        <v>-3.5886618894724665E-3</v>
      </c>
      <c r="BO204" s="23">
        <f t="shared" si="104"/>
        <v>-8.0184327017419604E-3</v>
      </c>
      <c r="BP204" s="23">
        <f t="shared" si="105"/>
        <v>-1.659193340856043E-3</v>
      </c>
      <c r="BQ204" s="23">
        <f t="shared" si="106"/>
        <v>-4.7463435697152985E-3</v>
      </c>
      <c r="BR204" s="23">
        <f t="shared" si="107"/>
        <v>-8.7216799521962519E-3</v>
      </c>
      <c r="BS204" s="23">
        <f t="shared" si="108"/>
        <v>-4.2173115494589224E-3</v>
      </c>
      <c r="BT204" s="23">
        <f t="shared" si="109"/>
        <v>-6.6508841599517299E-3</v>
      </c>
      <c r="BU204" s="23">
        <f t="shared" si="110"/>
        <v>-2.8577357343113527E-4</v>
      </c>
      <c r="BV204" s="23">
        <f t="shared" si="111"/>
        <v>-7.7552009927497239E-4</v>
      </c>
      <c r="BW204" s="23">
        <f t="shared" si="112"/>
        <v>-1.3518485791098604E-3</v>
      </c>
      <c r="BX204" s="23">
        <f t="shared" si="113"/>
        <v>3.527234045654256E-2</v>
      </c>
      <c r="BY204" s="23">
        <f t="shared" si="114"/>
        <v>5.4709631447364654E-2</v>
      </c>
      <c r="BZ204" s="23">
        <f t="shared" si="115"/>
        <v>4.3113404477608745E-2</v>
      </c>
      <c r="CA204" s="23">
        <f t="shared" si="116"/>
        <v>2.8445437610028025E-2</v>
      </c>
      <c r="CB204" s="23">
        <f t="shared" si="117"/>
        <v>-1.4857953819444436E-3</v>
      </c>
      <c r="CC204" s="23">
        <f t="shared" si="118"/>
        <v>-2.0732319444444441E-3</v>
      </c>
      <c r="CD204" s="23">
        <f t="shared" si="119"/>
        <v>-2.097445138888889E-3</v>
      </c>
      <c r="CE204" s="23">
        <f t="shared" si="120"/>
        <v>-5.9395416666666663E-4</v>
      </c>
      <c r="CF204" s="23">
        <f t="shared" si="121"/>
        <v>0</v>
      </c>
      <c r="CG204" s="23">
        <f t="shared" si="122"/>
        <v>2.7078976625815217E-3</v>
      </c>
      <c r="CH204" s="23">
        <f t="shared" si="123"/>
        <v>1.786308045007183E-2</v>
      </c>
      <c r="CI204" s="23">
        <f t="shared" si="124"/>
        <v>-1.5877934791354992E-2</v>
      </c>
    </row>
    <row r="205" spans="1:87" x14ac:dyDescent="0.2">
      <c r="A205" s="20">
        <v>196</v>
      </c>
      <c r="B205" s="21">
        <v>44592</v>
      </c>
      <c r="C205" s="20">
        <v>218.84700000000001</v>
      </c>
      <c r="D205" s="20">
        <v>1250.604</v>
      </c>
      <c r="E205" s="20">
        <v>2163.915</v>
      </c>
      <c r="F205" s="20">
        <v>1875.539</v>
      </c>
      <c r="G205" s="20">
        <v>2493.6439999999998</v>
      </c>
      <c r="H205" s="20">
        <v>138.31200000000001</v>
      </c>
      <c r="I205" s="20">
        <v>355.38400000000001</v>
      </c>
      <c r="J205" s="20">
        <v>494.95</v>
      </c>
      <c r="K205" s="20">
        <v>109.547</v>
      </c>
      <c r="L205" s="20">
        <v>670.11</v>
      </c>
      <c r="M205" s="20">
        <v>861.09199999999998</v>
      </c>
      <c r="N205" s="20">
        <v>302.60500000000002</v>
      </c>
      <c r="O205" s="20">
        <v>354.661</v>
      </c>
      <c r="P205" s="20">
        <v>102.703</v>
      </c>
      <c r="Q205" s="20">
        <v>192.98500000000001</v>
      </c>
      <c r="R205" s="20">
        <v>257.017</v>
      </c>
      <c r="S205" s="20">
        <v>8305.0499999999993</v>
      </c>
      <c r="T205" s="20">
        <v>4174.6000000000004</v>
      </c>
      <c r="U205" s="20">
        <v>7464.37</v>
      </c>
      <c r="V205" s="20">
        <v>27001.98</v>
      </c>
      <c r="W205" s="20">
        <v>0.10686</v>
      </c>
      <c r="X205" s="20">
        <v>-0.66759999999999997</v>
      </c>
      <c r="Y205" s="20">
        <v>0.29270000000000002</v>
      </c>
      <c r="Z205" s="20">
        <v>-0.2225</v>
      </c>
      <c r="AA205" s="20">
        <v>1</v>
      </c>
      <c r="AB205" s="20">
        <v>0.89019999999999999</v>
      </c>
      <c r="AC205" s="20">
        <v>0.74370000000000003</v>
      </c>
      <c r="AD205" s="20">
        <v>115.11</v>
      </c>
      <c r="AE205" s="21">
        <f t="shared" si="96"/>
        <v>44592</v>
      </c>
      <c r="AF205" s="22" cm="1">
        <f t="array" ref="AF205">IF(INDEX(calc_types,1,AF$7)="INDEX",C205/C204-1,IF(INDEX(calc_types,1,AF$7)="CASH", C204/1200,C204/C205-1))</f>
        <v>-7.579458753589341E-4</v>
      </c>
      <c r="AG205" s="22" cm="1">
        <f t="array" ref="AG205">IF(INDEX(calc_types,1,AG$7)="INDEX",D205/D204-1,IF(INDEX(calc_types,1,AG$7)="CASH", D204/1200,D204/D205-1))</f>
        <v>-6.5472663058070424E-3</v>
      </c>
      <c r="AH205" s="22" cm="1">
        <f t="array" ref="AH205">IF(INDEX(calc_types,1,AH$7)="INDEX",E205/E204-1,IF(INDEX(calc_types,1,AH$7)="CASH", E204/1200,E204/E205-1))</f>
        <v>-1.2897160280049058E-2</v>
      </c>
      <c r="AI205" s="22" cm="1">
        <f t="array" ref="AI205">IF(INDEX(calc_types,1,AI$7)="INDEX",F205/F204-1,IF(INDEX(calc_types,1,AI$7)="CASH", F204/1200,F204/F205-1))</f>
        <v>-7.4958829530974436E-3</v>
      </c>
      <c r="AJ205" s="22" cm="1">
        <f t="array" ref="AJ205">IF(INDEX(calc_types,1,AJ$7)="INDEX",G205/G204-1,IF(INDEX(calc_types,1,AJ$7)="CASH", G204/1200,G204/G205-1))</f>
        <v>-1.5632907344963809E-2</v>
      </c>
      <c r="AK205" s="22" cm="1">
        <f t="array" ref="AK205">IF(INDEX(calc_types,1,AK$7)="INDEX",H205/H204-1,IF(INDEX(calc_types,1,AK$7)="CASH", H204/1200,H204/H205-1))</f>
        <v>-8.8850362986236942E-4</v>
      </c>
      <c r="AL205" s="22" cm="1">
        <f t="array" ref="AL205">IF(INDEX(calc_types,1,AL$7)="INDEX",I205/I204-1,IF(INDEX(calc_types,1,AL$7)="CASH", I204/1200,I204/I205-1))</f>
        <v>-2.3188568541028243E-3</v>
      </c>
      <c r="AM205" s="22" cm="1">
        <f t="array" ref="AM205">IF(INDEX(calc_types,1,AM$7)="INDEX",J205/J204-1,IF(INDEX(calc_types,1,AM$7)="CASH", J204/1200,J204/J205-1))</f>
        <v>-6.9779386390812492E-3</v>
      </c>
      <c r="AN205" s="22" cm="1">
        <f t="array" ref="AN205">IF(INDEX(calc_types,1,AN$7)="INDEX",K205/K204-1,IF(INDEX(calc_types,1,AN$7)="CASH", K204/1200,K204/K205-1))</f>
        <v>-1.3309873920851478E-3</v>
      </c>
      <c r="AO205" s="22" cm="1">
        <f t="array" ref="AO205">IF(INDEX(calc_types,1,AO$7)="INDEX",L205/L204-1,IF(INDEX(calc_types,1,AO$7)="CASH", L204/1200,L204/L205-1))</f>
        <v>-6.3243744207599484E-3</v>
      </c>
      <c r="AP205" s="22" cm="1">
        <f t="array" ref="AP205">IF(INDEX(calc_types,1,AP$7)="INDEX",M205/M204-1,IF(INDEX(calc_types,1,AP$7)="CASH", M204/1200,M204/M205-1))</f>
        <v>-1.1539984732736763E-2</v>
      </c>
      <c r="AQ205" s="22" cm="1">
        <f t="array" ref="AQ205">IF(INDEX(calc_types,1,AQ$7)="INDEX",N205/N204-1,IF(INDEX(calc_types,1,AQ$7)="CASH", N204/1200,N204/N205-1))</f>
        <v>-7.6865311904613653E-3</v>
      </c>
      <c r="AR205" s="22" cm="1">
        <f t="array" ref="AR205">IF(INDEX(calc_types,1,AR$7)="INDEX",O205/O204-1,IF(INDEX(calc_types,1,AR$7)="CASH", O204/1200,O204/O205-1))</f>
        <v>-1.4334985089725749E-2</v>
      </c>
      <c r="AS205" s="22" cm="1">
        <f t="array" ref="AS205">IF(INDEX(calc_types,1,AS$7)="INDEX",P205/P204-1,IF(INDEX(calc_types,1,AS$7)="CASH", P204/1200,P204/P205-1))</f>
        <v>-1.9469836356023063E-4</v>
      </c>
      <c r="AT205" s="22" cm="1">
        <f t="array" ref="AT205">IF(INDEX(calc_types,1,AT$7)="INDEX",Q205/Q204-1,IF(INDEX(calc_types,1,AT$7)="CASH", Q204/1200,Q204/Q205-1))</f>
        <v>-7.6631129843163226E-4</v>
      </c>
      <c r="AU205" s="22" cm="1">
        <f t="array" ref="AU205">IF(INDEX(calc_types,1,AU$7)="INDEX",R205/R204-1,IF(INDEX(calc_types,1,AU$7)="CASH", R204/1200,R204/R205-1))</f>
        <v>-1.9842502562829045E-3</v>
      </c>
      <c r="AV205" s="22" cm="1">
        <f t="array" ref="AV205">IF(INDEX(calc_types,1,AV$7)="INDEX",S205/S204-1,IF(INDEX(calc_types,1,AV$7)="CASH", S204/1200,S204/S205-1))</f>
        <v>-5.1998780904025987E-2</v>
      </c>
      <c r="AW205" s="22" cm="1">
        <f t="array" ref="AW205">IF(INDEX(calc_types,1,AW$7)="INDEX",T205/T204-1,IF(INDEX(calc_types,1,AW$7)="CASH", T204/1200,T204/T205-1))</f>
        <v>-2.8803673916634187E-2</v>
      </c>
      <c r="AX205" s="22" cm="1">
        <f t="array" ref="AX205">IF(INDEX(calc_types,1,AX$7)="INDEX",U205/U204-1,IF(INDEX(calc_types,1,AX$7)="CASH", U204/1200,U204/U205-1))</f>
        <v>1.0810422856399882E-2</v>
      </c>
      <c r="AY205" s="22" cm="1">
        <f t="array" ref="AY205">IF(INDEX(calc_types,1,AY$7)="INDEX",V205/V204-1,IF(INDEX(calc_types,1,AY$7)="CASH", V204/1200,V204/V205-1))</f>
        <v>-6.2161295734084576E-2</v>
      </c>
      <c r="AZ205" s="22" cm="1">
        <f t="array" ref="AZ205">IF(INDEX(calc_types,1,AZ$7)="INDEX",W205/W204-1,IF(INDEX(calc_types,1,AZ$7)="CASH", W204/1200,W204/W205-1))</f>
        <v>8.4375000000000004E-5</v>
      </c>
      <c r="BA205" s="22" cm="1">
        <f t="array" ref="BA205">IF(INDEX(calc_types,1,BA$7)="INDEX",X205/X204-1,IF(INDEX(calc_types,1,BA$7)="CASH", X204/1200,X204/X205-1))</f>
        <v>-5.5183333333333332E-4</v>
      </c>
      <c r="BB205" s="22" cm="1">
        <f t="array" ref="BB205">IF(INDEX(calc_types,1,BB$7)="INDEX",Y205/Y204-1,IF(INDEX(calc_types,1,BB$7)="CASH", Y204/1200,Y204/Y205-1))</f>
        <v>1.0408333333333333E-4</v>
      </c>
      <c r="BC205" s="22" cm="1">
        <f t="array" ref="BC205">IF(INDEX(calc_types,1,BC$7)="INDEX",Z205/Z204-1,IF(INDEX(calc_types,1,BC$7)="CASH", Z204/1200,Z204/Z205-1))</f>
        <v>-1.7433333333333333E-4</v>
      </c>
      <c r="BD205" s="22" cm="1">
        <f t="array" ref="BD205">IF(INDEX(calc_types,1,BD$7)="INDEX",AA205/AA204-1,IF(INDEX(calc_types,1,BD$7)="CASH", AA204/1200,AA204/AA205-1))</f>
        <v>0</v>
      </c>
      <c r="BE205" s="22" cm="1">
        <f t="array" ref="BE205">IF(INDEX(calc_types,1,BE$7)="INDEX",AB205/AB204-1,IF(INDEX(calc_types,1,BE$7)="CASH", AB204/1200,AB204/AB205-1))</f>
        <v>-1.2244439451808642E-2</v>
      </c>
      <c r="BF205" s="22" cm="1">
        <f t="array" ref="BF205">IF(INDEX(calc_types,1,BF$7)="INDEX",AC205/AC204-1,IF(INDEX(calc_types,1,BF$7)="CASH", AC204/1200,AC204/AC205-1))</f>
        <v>-6.0508269463493969E-3</v>
      </c>
      <c r="BG205" s="22" cm="1">
        <f t="array" ref="BG205">IF(INDEX(calc_types,1,BG$7)="INDEX",AD205/AD204-1,IF(INDEX(calc_types,1,BG$7)="CASH", AD204/1200,AD204/AD205-1))</f>
        <v>-2.6062027625750606E-4</v>
      </c>
      <c r="BH205" s="23">
        <f t="shared" si="97"/>
        <v>-2.2927484609797785E-3</v>
      </c>
      <c r="BI205" s="23">
        <f t="shared" si="98"/>
        <v>-8.2993393906583765E-3</v>
      </c>
      <c r="BJ205" s="23">
        <f t="shared" si="99"/>
        <v>-1.5305015356689065E-2</v>
      </c>
      <c r="BK205" s="23">
        <f t="shared" si="100"/>
        <v>-1.0145879466330054E-2</v>
      </c>
      <c r="BL205" s="23">
        <f t="shared" si="101"/>
        <v>-1.9012742010515914E-2</v>
      </c>
      <c r="BM205" s="23">
        <f t="shared" si="102"/>
        <v>-1.6316166588027606E-3</v>
      </c>
      <c r="BN205" s="23">
        <f t="shared" si="103"/>
        <v>-3.183424931719725E-3</v>
      </c>
      <c r="BO205" s="23">
        <f t="shared" si="104"/>
        <v>-8.30031643317297E-3</v>
      </c>
      <c r="BP205" s="23">
        <f t="shared" si="105"/>
        <v>-2.6985425465661812E-3</v>
      </c>
      <c r="BQ205" s="23">
        <f t="shared" si="106"/>
        <v>-8.0120760334175083E-3</v>
      </c>
      <c r="BR205" s="23">
        <f t="shared" si="107"/>
        <v>-1.3702171380702236E-2</v>
      </c>
      <c r="BS205" s="23">
        <f t="shared" si="108"/>
        <v>-1.0469597012368046E-2</v>
      </c>
      <c r="BT205" s="23">
        <f t="shared" si="109"/>
        <v>-1.7626056269110721E-2</v>
      </c>
      <c r="BU205" s="23">
        <f t="shared" si="110"/>
        <v>-2.5661894028101615E-4</v>
      </c>
      <c r="BV205" s="23">
        <f t="shared" si="111"/>
        <v>-9.0536991656244752E-4</v>
      </c>
      <c r="BW205" s="23">
        <f t="shared" si="112"/>
        <v>-2.3236429121378248E-3</v>
      </c>
      <c r="BX205" s="23">
        <f t="shared" si="113"/>
        <v>-6.1180714076073874E-2</v>
      </c>
      <c r="BY205" s="23">
        <f t="shared" si="114"/>
        <v>-3.2018365516431085E-2</v>
      </c>
      <c r="BZ205" s="23">
        <f t="shared" si="115"/>
        <v>7.8734976341028832E-3</v>
      </c>
      <c r="CA205" s="23">
        <f t="shared" si="116"/>
        <v>-6.8578857445451016E-2</v>
      </c>
      <c r="CB205" s="23">
        <f t="shared" si="117"/>
        <v>-1.4797537152777768E-3</v>
      </c>
      <c r="CC205" s="23">
        <f t="shared" si="118"/>
        <v>-1.3163986111111106E-3</v>
      </c>
      <c r="CD205" s="23">
        <f t="shared" si="119"/>
        <v>-1.4373618055555555E-3</v>
      </c>
      <c r="CE205" s="23">
        <f t="shared" si="120"/>
        <v>-1.2478750000000002E-4</v>
      </c>
      <c r="CF205" s="23">
        <f t="shared" si="121"/>
        <v>0</v>
      </c>
      <c r="CG205" s="23">
        <f t="shared" si="122"/>
        <v>-1.2493439321355031E-2</v>
      </c>
      <c r="CH205" s="23">
        <f t="shared" si="123"/>
        <v>-5.2332010417321523E-3</v>
      </c>
      <c r="CI205" s="23">
        <f t="shared" si="124"/>
        <v>4.5859474121615106E-4</v>
      </c>
    </row>
    <row r="206" spans="1:87" x14ac:dyDescent="0.2">
      <c r="A206" s="20">
        <v>197</v>
      </c>
      <c r="B206" s="21">
        <v>44620</v>
      </c>
      <c r="C206" s="20">
        <v>218.75700000000001</v>
      </c>
      <c r="D206" s="20">
        <v>1245.923</v>
      </c>
      <c r="E206" s="20">
        <v>2152.424</v>
      </c>
      <c r="F206" s="20">
        <v>1861.087</v>
      </c>
      <c r="G206" s="20">
        <v>2467.2379999999998</v>
      </c>
      <c r="H206" s="20">
        <v>138.25800000000001</v>
      </c>
      <c r="I206" s="20">
        <v>355.13</v>
      </c>
      <c r="J206" s="20">
        <v>493.22899999999998</v>
      </c>
      <c r="K206" s="20">
        <v>109.595</v>
      </c>
      <c r="L206" s="20">
        <v>670.13400000000001</v>
      </c>
      <c r="M206" s="20">
        <v>861.81299999999999</v>
      </c>
      <c r="N206" s="20">
        <v>299.709</v>
      </c>
      <c r="O206" s="20">
        <v>351.27199999999999</v>
      </c>
      <c r="P206" s="20">
        <v>102.69499999999999</v>
      </c>
      <c r="Q206" s="20">
        <v>192.91</v>
      </c>
      <c r="R206" s="20">
        <v>256.67399999999998</v>
      </c>
      <c r="S206" s="20">
        <v>8052.85</v>
      </c>
      <c r="T206" s="20">
        <v>3924.23</v>
      </c>
      <c r="U206" s="20">
        <v>7458.25</v>
      </c>
      <c r="V206" s="20">
        <v>26526.82</v>
      </c>
      <c r="W206" s="20">
        <v>0.24143000000000001</v>
      </c>
      <c r="X206" s="20">
        <v>-1.2804</v>
      </c>
      <c r="Y206" s="20">
        <v>-0.1454</v>
      </c>
      <c r="Z206" s="20">
        <v>-0.61939999999999995</v>
      </c>
      <c r="AA206" s="20">
        <v>1</v>
      </c>
      <c r="AB206" s="20">
        <v>0.89139999999999997</v>
      </c>
      <c r="AC206" s="20">
        <v>0.74539999999999995</v>
      </c>
      <c r="AD206" s="20">
        <v>115</v>
      </c>
      <c r="AE206" s="21">
        <f t="shared" si="96"/>
        <v>44620</v>
      </c>
      <c r="AF206" s="22" cm="1">
        <f t="array" ref="AF206">IF(INDEX(calc_types,1,AF$7)="INDEX",C206/C205-1,IF(INDEX(calc_types,1,AF$7)="CASH", C205/1200,C205/C206-1))</f>
        <v>-4.1124621310784093E-4</v>
      </c>
      <c r="AG206" s="22" cm="1">
        <f t="array" ref="AG206">IF(INDEX(calc_types,1,AG$7)="INDEX",D206/D205-1,IF(INDEX(calc_types,1,AG$7)="CASH", D205/1200,D205/D206-1))</f>
        <v>-3.742991386562089E-3</v>
      </c>
      <c r="AH206" s="22" cm="1">
        <f t="array" ref="AH206">IF(INDEX(calc_types,1,AH$7)="INDEX",E206/E205-1,IF(INDEX(calc_types,1,AH$7)="CASH", E205/1200,E205/E206-1))</f>
        <v>-5.3102825203392712E-3</v>
      </c>
      <c r="AI206" s="22" cm="1">
        <f t="array" ref="AI206">IF(INDEX(calc_types,1,AI$7)="INDEX",F206/F205-1,IF(INDEX(calc_types,1,AI$7)="CASH", F205/1200,F205/F206-1))</f>
        <v>-7.7055182536860389E-3</v>
      </c>
      <c r="AJ206" s="22" cm="1">
        <f t="array" ref="AJ206">IF(INDEX(calc_types,1,AJ$7)="INDEX",G206/G205-1,IF(INDEX(calc_types,1,AJ$7)="CASH", G205/1200,G205/G206-1))</f>
        <v>-1.0589322292997694E-2</v>
      </c>
      <c r="AK206" s="22" cm="1">
        <f t="array" ref="AK206">IF(INDEX(calc_types,1,AK$7)="INDEX",H206/H205-1,IF(INDEX(calc_types,1,AK$7)="CASH", H205/1200,H205/H206-1))</f>
        <v>-3.9042165538782925E-4</v>
      </c>
      <c r="AL206" s="22" cm="1">
        <f t="array" ref="AL206">IF(INDEX(calc_types,1,AL$7)="INDEX",I206/I205-1,IF(INDEX(calc_types,1,AL$7)="CASH", I205/1200,I205/I206-1))</f>
        <v>-7.1471985232884894E-4</v>
      </c>
      <c r="AM206" s="22" cm="1">
        <f t="array" ref="AM206">IF(INDEX(calc_types,1,AM$7)="INDEX",J206/J205-1,IF(INDEX(calc_types,1,AM$7)="CASH", J205/1200,J205/J206-1))</f>
        <v>-3.4771189008990788E-3</v>
      </c>
      <c r="AN206" s="22" cm="1">
        <f t="array" ref="AN206">IF(INDEX(calc_types,1,AN$7)="INDEX",K206/K205-1,IF(INDEX(calc_types,1,AN$7)="CASH", K205/1200,K205/K206-1))</f>
        <v>4.3816809223429232E-4</v>
      </c>
      <c r="AO206" s="22" cm="1">
        <f t="array" ref="AO206">IF(INDEX(calc_types,1,AO$7)="INDEX",L206/L205-1,IF(INDEX(calc_types,1,AO$7)="CASH", L205/1200,L205/L206-1))</f>
        <v>3.5815015445139764E-5</v>
      </c>
      <c r="AP206" s="22" cm="1">
        <f t="array" ref="AP206">IF(INDEX(calc_types,1,AP$7)="INDEX",M206/M205-1,IF(INDEX(calc_types,1,AP$7)="CASH", M205/1200,M205/M206-1))</f>
        <v>8.3730890543631808E-4</v>
      </c>
      <c r="AQ206" s="22" cm="1">
        <f t="array" ref="AQ206">IF(INDEX(calc_types,1,AQ$7)="INDEX",N206/N205-1,IF(INDEX(calc_types,1,AQ$7)="CASH", N205/1200,N205/N206-1))</f>
        <v>-9.5702318203598757E-3</v>
      </c>
      <c r="AR206" s="22" cm="1">
        <f t="array" ref="AR206">IF(INDEX(calc_types,1,AR$7)="INDEX",O206/O205-1,IF(INDEX(calc_types,1,AR$7)="CASH", O205/1200,O205/O206-1))</f>
        <v>-9.5556038019404266E-3</v>
      </c>
      <c r="AS206" s="22" cm="1">
        <f t="array" ref="AS206">IF(INDEX(calc_types,1,AS$7)="INDEX",P206/P205-1,IF(INDEX(calc_types,1,AS$7)="CASH", P205/1200,P205/P206-1))</f>
        <v>-7.789451135808978E-5</v>
      </c>
      <c r="AT206" s="22" cm="1">
        <f t="array" ref="AT206">IF(INDEX(calc_types,1,AT$7)="INDEX",Q206/Q205-1,IF(INDEX(calc_types,1,AT$7)="CASH", Q205/1200,Q205/Q206-1))</f>
        <v>-3.8863124077004318E-4</v>
      </c>
      <c r="AU206" s="22" cm="1">
        <f t="array" ref="AU206">IF(INDEX(calc_types,1,AU$7)="INDEX",R206/R205-1,IF(INDEX(calc_types,1,AU$7)="CASH", R205/1200,R205/R206-1))</f>
        <v>-1.3345420730924706E-3</v>
      </c>
      <c r="AV206" s="22" cm="1">
        <f t="array" ref="AV206">IF(INDEX(calc_types,1,AV$7)="INDEX",S206/S205-1,IF(INDEX(calc_types,1,AV$7)="CASH", S205/1200,S205/S206-1))</f>
        <v>-3.0367065821397698E-2</v>
      </c>
      <c r="AW206" s="22" cm="1">
        <f t="array" ref="AW206">IF(INDEX(calc_types,1,AW$7)="INDEX",T206/T205-1,IF(INDEX(calc_types,1,AW$7)="CASH", T205/1200,T205/T206-1))</f>
        <v>-5.997460834570989E-2</v>
      </c>
      <c r="AX206" s="22" cm="1">
        <f t="array" ref="AX206">IF(INDEX(calc_types,1,AX$7)="INDEX",U206/U205-1,IF(INDEX(calc_types,1,AX$7)="CASH", U205/1200,U205/U206-1))</f>
        <v>-8.1989504807500335E-4</v>
      </c>
      <c r="AY206" s="22" cm="1">
        <f t="array" ref="AY206">IF(INDEX(calc_types,1,AY$7)="INDEX",V206/V205-1,IF(INDEX(calc_types,1,AY$7)="CASH", V205/1200,V205/V206-1))</f>
        <v>-1.7597228055127756E-2</v>
      </c>
      <c r="AZ206" s="22" cm="1">
        <f t="array" ref="AZ206">IF(INDEX(calc_types,1,AZ$7)="INDEX",W206/W205-1,IF(INDEX(calc_types,1,AZ$7)="CASH", W205/1200,W205/W206-1))</f>
        <v>8.9049999999999996E-5</v>
      </c>
      <c r="BA206" s="22" cm="1">
        <f t="array" ref="BA206">IF(INDEX(calc_types,1,BA$7)="INDEX",X206/X205-1,IF(INDEX(calc_types,1,BA$7)="CASH", X205/1200,X205/X206-1))</f>
        <v>-5.5633333333333327E-4</v>
      </c>
      <c r="BB206" s="22" cm="1">
        <f t="array" ref="BB206">IF(INDEX(calc_types,1,BB$7)="INDEX",Y206/Y205-1,IF(INDEX(calc_types,1,BB$7)="CASH", Y205/1200,Y205/Y206-1))</f>
        <v>2.4391666666666667E-4</v>
      </c>
      <c r="BC206" s="22" cm="1">
        <f t="array" ref="BC206">IF(INDEX(calc_types,1,BC$7)="INDEX",Z206/Z205-1,IF(INDEX(calc_types,1,BC$7)="CASH", Z205/1200,Z205/Z206-1))</f>
        <v>-1.8541666666666666E-4</v>
      </c>
      <c r="BD206" s="22" cm="1">
        <f t="array" ref="BD206">IF(INDEX(calc_types,1,BD$7)="INDEX",AA206/AA205-1,IF(INDEX(calc_types,1,BD$7)="CASH", AA205/1200,AA205/AA206-1))</f>
        <v>0</v>
      </c>
      <c r="BE206" s="22" cm="1">
        <f t="array" ref="BE206">IF(INDEX(calc_types,1,BE$7)="INDEX",AB206/AB205-1,IF(INDEX(calc_types,1,BE$7)="CASH", AB205/1200,AB205/AB206-1))</f>
        <v>-1.3461969934933649E-3</v>
      </c>
      <c r="BF206" s="22" cm="1">
        <f t="array" ref="BF206">IF(INDEX(calc_types,1,BF$7)="INDEX",AC206/AC205-1,IF(INDEX(calc_types,1,BF$7)="CASH", AC205/1200,AC205/AC206-1))</f>
        <v>-2.2806546820498541E-3</v>
      </c>
      <c r="BG206" s="22" cm="1">
        <f t="array" ref="BG206">IF(INDEX(calc_types,1,BG$7)="INDEX",AD206/AD205-1,IF(INDEX(calc_types,1,BG$7)="CASH", AD205/1200,AD205/AD206-1))</f>
        <v>9.5652173913052252E-4</v>
      </c>
      <c r="BH206" s="23">
        <f t="shared" si="97"/>
        <v>-1.9460487987286853E-3</v>
      </c>
      <c r="BI206" s="23">
        <f t="shared" si="98"/>
        <v>-5.4950644714134231E-3</v>
      </c>
      <c r="BJ206" s="23">
        <f t="shared" si="99"/>
        <v>-7.7181375969792784E-3</v>
      </c>
      <c r="BK206" s="23">
        <f t="shared" si="100"/>
        <v>-1.035551476691865E-2</v>
      </c>
      <c r="BL206" s="23">
        <f t="shared" si="101"/>
        <v>-1.39691569585498E-2</v>
      </c>
      <c r="BM206" s="23">
        <f t="shared" si="102"/>
        <v>-1.1335346843282205E-3</v>
      </c>
      <c r="BN206" s="23">
        <f t="shared" si="103"/>
        <v>-1.5792879299457497E-3</v>
      </c>
      <c r="BO206" s="23">
        <f t="shared" si="104"/>
        <v>-4.7994966949907996E-3</v>
      </c>
      <c r="BP206" s="23">
        <f t="shared" si="105"/>
        <v>-9.2938706224674123E-4</v>
      </c>
      <c r="BQ206" s="23">
        <f t="shared" si="106"/>
        <v>-1.6518865972124195E-3</v>
      </c>
      <c r="BR206" s="23">
        <f t="shared" si="107"/>
        <v>-1.324877742529154E-3</v>
      </c>
      <c r="BS206" s="23">
        <f t="shared" si="108"/>
        <v>-1.2353297642266557E-2</v>
      </c>
      <c r="BT206" s="23">
        <f t="shared" si="109"/>
        <v>-1.28466749813254E-2</v>
      </c>
      <c r="BU206" s="23">
        <f t="shared" si="110"/>
        <v>-1.398150880788753E-4</v>
      </c>
      <c r="BV206" s="23">
        <f t="shared" si="111"/>
        <v>-5.2768985890085844E-4</v>
      </c>
      <c r="BW206" s="23">
        <f t="shared" si="112"/>
        <v>-1.6739347289473909E-3</v>
      </c>
      <c r="BX206" s="23">
        <f t="shared" si="113"/>
        <v>-3.9548998993445585E-2</v>
      </c>
      <c r="BY206" s="23">
        <f t="shared" si="114"/>
        <v>-6.3189299945506788E-2</v>
      </c>
      <c r="BZ206" s="23">
        <f t="shared" si="115"/>
        <v>-3.7568202703720014E-3</v>
      </c>
      <c r="CA206" s="23">
        <f t="shared" si="116"/>
        <v>-2.4014789766494203E-2</v>
      </c>
      <c r="CB206" s="23">
        <f t="shared" si="117"/>
        <v>-1.4750787152777768E-3</v>
      </c>
      <c r="CC206" s="23">
        <f t="shared" si="118"/>
        <v>-1.3208986111111105E-3</v>
      </c>
      <c r="CD206" s="23">
        <f t="shared" si="119"/>
        <v>-1.2975284722222223E-3</v>
      </c>
      <c r="CE206" s="23">
        <f t="shared" si="120"/>
        <v>-1.3587083333333334E-4</v>
      </c>
      <c r="CF206" s="23">
        <f t="shared" si="121"/>
        <v>0</v>
      </c>
      <c r="CG206" s="23">
        <f t="shared" si="122"/>
        <v>-1.5951968630397546E-3</v>
      </c>
      <c r="CH206" s="23">
        <f t="shared" si="123"/>
        <v>-1.4630287774326095E-3</v>
      </c>
      <c r="CI206" s="23">
        <f t="shared" si="124"/>
        <v>1.6757367566041796E-3</v>
      </c>
    </row>
    <row r="207" spans="1:87" x14ac:dyDescent="0.2">
      <c r="A207" s="20">
        <v>198</v>
      </c>
      <c r="B207" s="21">
        <v>44651</v>
      </c>
      <c r="C207" s="20">
        <v>218.536</v>
      </c>
      <c r="D207" s="20">
        <v>1229.3340000000001</v>
      </c>
      <c r="E207" s="20">
        <v>2093.473</v>
      </c>
      <c r="F207" s="20">
        <v>1830.069</v>
      </c>
      <c r="G207" s="20">
        <v>2404.0790000000002</v>
      </c>
      <c r="H207" s="20">
        <v>138.12200000000001</v>
      </c>
      <c r="I207" s="20">
        <v>352.41899999999998</v>
      </c>
      <c r="J207" s="20">
        <v>483.36900000000003</v>
      </c>
      <c r="K207" s="20">
        <v>109.52800000000001</v>
      </c>
      <c r="L207" s="20">
        <v>667.03899999999999</v>
      </c>
      <c r="M207" s="20">
        <v>852.07500000000005</v>
      </c>
      <c r="N207" s="20">
        <v>294.94400000000002</v>
      </c>
      <c r="O207" s="20">
        <v>347.178</v>
      </c>
      <c r="P207" s="20">
        <v>102.68899999999999</v>
      </c>
      <c r="Q207" s="20">
        <v>192.929</v>
      </c>
      <c r="R207" s="20">
        <v>256.661</v>
      </c>
      <c r="S207" s="20">
        <v>8348.57</v>
      </c>
      <c r="T207" s="20">
        <v>3902.52</v>
      </c>
      <c r="U207" s="20">
        <v>7515.68</v>
      </c>
      <c r="V207" s="20">
        <v>27821.43</v>
      </c>
      <c r="W207" s="20">
        <v>0.45200000000000001</v>
      </c>
      <c r="X207" s="20">
        <v>-0.77339999999999998</v>
      </c>
      <c r="Y207" s="20">
        <v>0.54220000000000002</v>
      </c>
      <c r="Z207" s="20">
        <v>-0.34160000000000001</v>
      </c>
      <c r="AA207" s="20">
        <v>1</v>
      </c>
      <c r="AB207" s="20">
        <v>0.90359999999999996</v>
      </c>
      <c r="AC207" s="20">
        <v>0.76090000000000002</v>
      </c>
      <c r="AD207" s="20">
        <v>121.7</v>
      </c>
      <c r="AE207" s="21">
        <f t="shared" si="96"/>
        <v>44651</v>
      </c>
      <c r="AF207" s="22" cm="1">
        <f t="array" ref="AF207">IF(INDEX(calc_types,1,AF$7)="INDEX",C207/C206-1,IF(INDEX(calc_types,1,AF$7)="CASH", C206/1200,C206/C207-1))</f>
        <v>-1.0102533861773288E-3</v>
      </c>
      <c r="AG207" s="22" cm="1">
        <f t="array" ref="AG207">IF(INDEX(calc_types,1,AG$7)="INDEX",D207/D206-1,IF(INDEX(calc_types,1,AG$7)="CASH", D206/1200,D206/D207-1))</f>
        <v>-1.331462698738195E-2</v>
      </c>
      <c r="AH207" s="22" cm="1">
        <f t="array" ref="AH207">IF(INDEX(calc_types,1,AH$7)="INDEX",E207/E206-1,IF(INDEX(calc_types,1,AH$7)="CASH", E206/1200,E206/E207-1))</f>
        <v>-2.7388191174229637E-2</v>
      </c>
      <c r="AI207" s="22" cm="1">
        <f t="array" ref="AI207">IF(INDEX(calc_types,1,AI$7)="INDEX",F207/F206-1,IF(INDEX(calc_types,1,AI$7)="CASH", F206/1200,F206/F207-1))</f>
        <v>-1.6666603979287431E-2</v>
      </c>
      <c r="AJ207" s="22" cm="1">
        <f t="array" ref="AJ207">IF(INDEX(calc_types,1,AJ$7)="INDEX",G207/G206-1,IF(INDEX(calc_types,1,AJ$7)="CASH", G206/1200,G206/G207-1))</f>
        <v>-2.5599070701731952E-2</v>
      </c>
      <c r="AK207" s="22" cm="1">
        <f t="array" ref="AK207">IF(INDEX(calc_types,1,AK$7)="INDEX",H207/H206-1,IF(INDEX(calc_types,1,AK$7)="CASH", H206/1200,H206/H207-1))</f>
        <v>-9.8366821449746844E-4</v>
      </c>
      <c r="AL207" s="22" cm="1">
        <f t="array" ref="AL207">IF(INDEX(calc_types,1,AL$7)="INDEX",I207/I206-1,IF(INDEX(calc_types,1,AL$7)="CASH", I206/1200,I206/I207-1))</f>
        <v>-7.6338242333793271E-3</v>
      </c>
      <c r="AM207" s="22" cm="1">
        <f t="array" ref="AM207">IF(INDEX(calc_types,1,AM$7)="INDEX",J207/J206-1,IF(INDEX(calc_types,1,AM$7)="CASH", J206/1200,J206/J207-1))</f>
        <v>-1.999071425240595E-2</v>
      </c>
      <c r="AN207" s="22" cm="1">
        <f t="array" ref="AN207">IF(INDEX(calc_types,1,AN$7)="INDEX",K207/K206-1,IF(INDEX(calc_types,1,AN$7)="CASH", K206/1200,K206/K207-1))</f>
        <v>-6.113417582918057E-4</v>
      </c>
      <c r="AO207" s="22" cm="1">
        <f t="array" ref="AO207">IF(INDEX(calc_types,1,AO$7)="INDEX",L207/L206-1,IF(INDEX(calc_types,1,AO$7)="CASH", L206/1200,L206/L207-1))</f>
        <v>-4.6184792892167703E-3</v>
      </c>
      <c r="AP207" s="22" cm="1">
        <f t="array" ref="AP207">IF(INDEX(calc_types,1,AP$7)="INDEX",M207/M206-1,IF(INDEX(calc_types,1,AP$7)="CASH", M206/1200,M206/M207-1))</f>
        <v>-1.1299435028248483E-2</v>
      </c>
      <c r="AQ207" s="22" cm="1">
        <f t="array" ref="AQ207">IF(INDEX(calc_types,1,AQ$7)="INDEX",N207/N206-1,IF(INDEX(calc_types,1,AQ$7)="CASH", N206/1200,N206/N207-1))</f>
        <v>-1.5898755125805297E-2</v>
      </c>
      <c r="AR207" s="22" cm="1">
        <f t="array" ref="AR207">IF(INDEX(calc_types,1,AR$7)="INDEX",O207/O206-1,IF(INDEX(calc_types,1,AR$7)="CASH", O206/1200,O206/O207-1))</f>
        <v>-1.1654786034753672E-2</v>
      </c>
      <c r="AS207" s="22" cm="1">
        <f t="array" ref="AS207">IF(INDEX(calc_types,1,AS$7)="INDEX",P207/P206-1,IF(INDEX(calc_types,1,AS$7)="CASH", P206/1200,P206/P207-1))</f>
        <v>-5.8425434539155496E-5</v>
      </c>
      <c r="AT207" s="22" cm="1">
        <f t="array" ref="AT207">IF(INDEX(calc_types,1,AT$7)="INDEX",Q207/Q206-1,IF(INDEX(calc_types,1,AT$7)="CASH", Q206/1200,Q206/Q207-1))</f>
        <v>9.8491524545218923E-5</v>
      </c>
      <c r="AU207" s="22" cm="1">
        <f t="array" ref="AU207">IF(INDEX(calc_types,1,AU$7)="INDEX",R207/R206-1,IF(INDEX(calc_types,1,AU$7)="CASH", R206/1200,R206/R207-1))</f>
        <v>-5.064790356634763E-5</v>
      </c>
      <c r="AV207" s="22" cm="1">
        <f t="array" ref="AV207">IF(INDEX(calc_types,1,AV$7)="INDEX",S207/S206-1,IF(INDEX(calc_types,1,AV$7)="CASH", S206/1200,S206/S207-1))</f>
        <v>3.6722402627641149E-2</v>
      </c>
      <c r="AW207" s="22" cm="1">
        <f t="array" ref="AW207">IF(INDEX(calc_types,1,AW$7)="INDEX",T207/T206-1,IF(INDEX(calc_types,1,AW$7)="CASH", T206/1200,T206/T207-1))</f>
        <v>-5.5322955076537728E-3</v>
      </c>
      <c r="AX207" s="22" cm="1">
        <f t="array" ref="AX207">IF(INDEX(calc_types,1,AX$7)="INDEX",U207/U206-1,IF(INDEX(calc_types,1,AX$7)="CASH", U206/1200,U206/U207-1))</f>
        <v>7.7001977675728028E-3</v>
      </c>
      <c r="AY207" s="22" cm="1">
        <f t="array" ref="AY207">IF(INDEX(calc_types,1,AY$7)="INDEX",V207/V206-1,IF(INDEX(calc_types,1,AY$7)="CASH", V206/1200,V206/V207-1))</f>
        <v>4.8803814403686641E-2</v>
      </c>
      <c r="AZ207" s="22" cm="1">
        <f t="array" ref="AZ207">IF(INDEX(calc_types,1,AZ$7)="INDEX",W207/W206-1,IF(INDEX(calc_types,1,AZ$7)="CASH", W206/1200,W206/W207-1))</f>
        <v>2.0119166666666667E-4</v>
      </c>
      <c r="BA207" s="22" cm="1">
        <f t="array" ref="BA207">IF(INDEX(calc_types,1,BA$7)="INDEX",X207/X206-1,IF(INDEX(calc_types,1,BA$7)="CASH", X206/1200,X206/X207-1))</f>
        <v>-1.067E-3</v>
      </c>
      <c r="BB207" s="22" cm="1">
        <f t="array" ref="BB207">IF(INDEX(calc_types,1,BB$7)="INDEX",Y207/Y206-1,IF(INDEX(calc_types,1,BB$7)="CASH", Y206/1200,Y206/Y207-1))</f>
        <v>-1.2116666666666667E-4</v>
      </c>
      <c r="BC207" s="22" cm="1">
        <f t="array" ref="BC207">IF(INDEX(calc_types,1,BC$7)="INDEX",Z207/Z206-1,IF(INDEX(calc_types,1,BC$7)="CASH", Z206/1200,Z206/Z207-1))</f>
        <v>-5.1616666666666662E-4</v>
      </c>
      <c r="BD207" s="22" cm="1">
        <f t="array" ref="BD207">IF(INDEX(calc_types,1,BD$7)="INDEX",AA207/AA206-1,IF(INDEX(calc_types,1,BD$7)="CASH", AA206/1200,AA206/AA207-1))</f>
        <v>0</v>
      </c>
      <c r="BE207" s="22" cm="1">
        <f t="array" ref="BE207">IF(INDEX(calc_types,1,BE$7)="INDEX",AB207/AB206-1,IF(INDEX(calc_types,1,BE$7)="CASH", AB206/1200,AB206/AB207-1))</f>
        <v>-1.3501549358123088E-2</v>
      </c>
      <c r="BF207" s="22" cm="1">
        <f t="array" ref="BF207">IF(INDEX(calc_types,1,BF$7)="INDEX",AC207/AC206-1,IF(INDEX(calc_types,1,BF$7)="CASH", AC206/1200,AC206/AC207-1))</f>
        <v>-2.0370613746878763E-2</v>
      </c>
      <c r="BG207" s="22" cm="1">
        <f t="array" ref="BG207">IF(INDEX(calc_types,1,BG$7)="INDEX",AD207/AD206-1,IF(INDEX(calc_types,1,BG$7)="CASH", AD206/1200,AD206/AD207-1))</f>
        <v>-5.5053410024650806E-2</v>
      </c>
      <c r="BH207" s="23">
        <f t="shared" si="97"/>
        <v>-2.5450559717981732E-3</v>
      </c>
      <c r="BI207" s="23">
        <f t="shared" si="98"/>
        <v>-1.5066700072233284E-2</v>
      </c>
      <c r="BJ207" s="23">
        <f t="shared" si="99"/>
        <v>-2.9796046250869644E-2</v>
      </c>
      <c r="BK207" s="23">
        <f t="shared" si="100"/>
        <v>-1.9316600492520042E-2</v>
      </c>
      <c r="BL207" s="23">
        <f t="shared" si="101"/>
        <v>-2.8978905367284057E-2</v>
      </c>
      <c r="BM207" s="23">
        <f t="shared" si="102"/>
        <v>-1.7267812434378596E-3</v>
      </c>
      <c r="BN207" s="23">
        <f t="shared" si="103"/>
        <v>-8.4983923109962275E-3</v>
      </c>
      <c r="BO207" s="23">
        <f t="shared" si="104"/>
        <v>-2.1313092046497669E-2</v>
      </c>
      <c r="BP207" s="23">
        <f t="shared" si="105"/>
        <v>-1.978896912772839E-3</v>
      </c>
      <c r="BQ207" s="23">
        <f t="shared" si="106"/>
        <v>-6.3061809018743293E-3</v>
      </c>
      <c r="BR207" s="23">
        <f t="shared" si="107"/>
        <v>-1.3461621676213956E-2</v>
      </c>
      <c r="BS207" s="23">
        <f t="shared" si="108"/>
        <v>-1.868182094771198E-2</v>
      </c>
      <c r="BT207" s="23">
        <f t="shared" si="109"/>
        <v>-1.4945857214138646E-2</v>
      </c>
      <c r="BU207" s="23">
        <f t="shared" si="110"/>
        <v>-1.2034601125994101E-4</v>
      </c>
      <c r="BV207" s="23">
        <f t="shared" si="111"/>
        <v>-4.0567093585596364E-5</v>
      </c>
      <c r="BW207" s="23">
        <f t="shared" si="112"/>
        <v>-3.9004055942126796E-4</v>
      </c>
      <c r="BX207" s="23">
        <f t="shared" si="113"/>
        <v>2.7540469455593262E-2</v>
      </c>
      <c r="BY207" s="23">
        <f t="shared" si="114"/>
        <v>-8.7469871074506694E-3</v>
      </c>
      <c r="BZ207" s="23">
        <f t="shared" si="115"/>
        <v>4.7632725452758044E-3</v>
      </c>
      <c r="CA207" s="23">
        <f t="shared" si="116"/>
        <v>4.2386252692320193E-2</v>
      </c>
      <c r="CB207" s="23">
        <f t="shared" si="117"/>
        <v>-1.3629370486111102E-3</v>
      </c>
      <c r="CC207" s="23">
        <f t="shared" si="118"/>
        <v>-1.8315652777777772E-3</v>
      </c>
      <c r="CD207" s="23">
        <f t="shared" si="119"/>
        <v>-1.6626118055555555E-3</v>
      </c>
      <c r="CE207" s="23">
        <f t="shared" si="120"/>
        <v>-4.6662083333333333E-4</v>
      </c>
      <c r="CF207" s="23">
        <f t="shared" si="121"/>
        <v>0</v>
      </c>
      <c r="CG207" s="23">
        <f t="shared" si="122"/>
        <v>-1.3750549227669478E-2</v>
      </c>
      <c r="CH207" s="23">
        <f t="shared" si="123"/>
        <v>-1.9552987842261518E-2</v>
      </c>
      <c r="CI207" s="23">
        <f t="shared" si="124"/>
        <v>-5.433419500717715E-2</v>
      </c>
    </row>
    <row r="208" spans="1:87" x14ac:dyDescent="0.2">
      <c r="A208" s="20">
        <v>199</v>
      </c>
      <c r="B208" s="21">
        <v>44681</v>
      </c>
      <c r="C208" s="20">
        <v>218.45099999999999</v>
      </c>
      <c r="D208" s="20">
        <v>1223.4939999999999</v>
      </c>
      <c r="E208" s="20">
        <v>2063.2460000000001</v>
      </c>
      <c r="F208" s="20">
        <v>1816.7280000000001</v>
      </c>
      <c r="G208" s="20">
        <v>2356.6570000000002</v>
      </c>
      <c r="H208" s="20">
        <v>137.97300000000001</v>
      </c>
      <c r="I208" s="20">
        <v>350.39600000000002</v>
      </c>
      <c r="J208" s="20">
        <v>477.56900000000002</v>
      </c>
      <c r="K208" s="20">
        <v>109.458</v>
      </c>
      <c r="L208" s="20">
        <v>664.77300000000002</v>
      </c>
      <c r="M208" s="20">
        <v>845.16700000000003</v>
      </c>
      <c r="N208" s="20">
        <v>293.24799999999999</v>
      </c>
      <c r="O208" s="20">
        <v>342.09100000000001</v>
      </c>
      <c r="P208" s="20">
        <v>102.696</v>
      </c>
      <c r="Q208" s="20">
        <v>193.001</v>
      </c>
      <c r="R208" s="20">
        <v>256.93799999999999</v>
      </c>
      <c r="S208" s="20">
        <v>7618.67</v>
      </c>
      <c r="T208" s="20">
        <v>3802.86</v>
      </c>
      <c r="U208" s="20">
        <v>7544.55</v>
      </c>
      <c r="V208" s="20">
        <v>26847.9</v>
      </c>
      <c r="W208" s="20">
        <v>0.80328999999999995</v>
      </c>
      <c r="X208" s="20">
        <v>-0.74360000000000004</v>
      </c>
      <c r="Y208" s="20">
        <v>0.82450000000000001</v>
      </c>
      <c r="Z208" s="20">
        <v>-0.32969999999999999</v>
      </c>
      <c r="AA208" s="20">
        <v>1</v>
      </c>
      <c r="AB208" s="20">
        <v>0.94850000000000001</v>
      </c>
      <c r="AC208" s="20">
        <v>0.79530000000000001</v>
      </c>
      <c r="AD208" s="20">
        <v>129.69999999999999</v>
      </c>
      <c r="AE208" s="21">
        <f t="shared" si="96"/>
        <v>44681</v>
      </c>
      <c r="AF208" s="22" cm="1">
        <f t="array" ref="AF208">IF(INDEX(calc_types,1,AF$7)="INDEX",C208/C207-1,IF(INDEX(calc_types,1,AF$7)="CASH", C207/1200,C207/C208-1))</f>
        <v>-3.8895193469268285E-4</v>
      </c>
      <c r="AG208" s="22" cm="1">
        <f t="array" ref="AG208">IF(INDEX(calc_types,1,AG$7)="INDEX",D208/D207-1,IF(INDEX(calc_types,1,AG$7)="CASH", D207/1200,D207/D208-1))</f>
        <v>-4.7505397231347724E-3</v>
      </c>
      <c r="AH208" s="22" cm="1">
        <f t="array" ref="AH208">IF(INDEX(calc_types,1,AH$7)="INDEX",E208/E207-1,IF(INDEX(calc_types,1,AH$7)="CASH", E207/1200,E207/E208-1))</f>
        <v>-1.443868633605494E-2</v>
      </c>
      <c r="AI208" s="22" cm="1">
        <f t="array" ref="AI208">IF(INDEX(calc_types,1,AI$7)="INDEX",F208/F207-1,IF(INDEX(calc_types,1,AI$7)="CASH", F207/1200,F207/F208-1))</f>
        <v>-7.2898890697563612E-3</v>
      </c>
      <c r="AJ208" s="22" cm="1">
        <f t="array" ref="AJ208">IF(INDEX(calc_types,1,AJ$7)="INDEX",G208/G207-1,IF(INDEX(calc_types,1,AJ$7)="CASH", G207/1200,G207/G208-1))</f>
        <v>-1.97256412954816E-2</v>
      </c>
      <c r="AK208" s="22" cm="1">
        <f t="array" ref="AK208">IF(INDEX(calc_types,1,AK$7)="INDEX",H208/H207-1,IF(INDEX(calc_types,1,AK$7)="CASH", H207/1200,H207/H208-1))</f>
        <v>-1.0787564616787648E-3</v>
      </c>
      <c r="AL208" s="22" cm="1">
        <f t="array" ref="AL208">IF(INDEX(calc_types,1,AL$7)="INDEX",I208/I207-1,IF(INDEX(calc_types,1,AL$7)="CASH", I207/1200,I207/I208-1))</f>
        <v>-5.7403261458660593E-3</v>
      </c>
      <c r="AM208" s="22" cm="1">
        <f t="array" ref="AM208">IF(INDEX(calc_types,1,AM$7)="INDEX",J208/J207-1,IF(INDEX(calc_types,1,AM$7)="CASH", J207/1200,J207/J208-1))</f>
        <v>-1.1999114548098877E-2</v>
      </c>
      <c r="AN208" s="22" cm="1">
        <f t="array" ref="AN208">IF(INDEX(calc_types,1,AN$7)="INDEX",K208/K207-1,IF(INDEX(calc_types,1,AN$7)="CASH", K207/1200,K207/K208-1))</f>
        <v>-6.3910598203209545E-4</v>
      </c>
      <c r="AO208" s="22" cm="1">
        <f t="array" ref="AO208">IF(INDEX(calc_types,1,AO$7)="INDEX",L208/L207-1,IF(INDEX(calc_types,1,AO$7)="CASH", L207/1200,L207/L208-1))</f>
        <v>-3.3971027181318725E-3</v>
      </c>
      <c r="AP208" s="22" cm="1">
        <f t="array" ref="AP208">IF(INDEX(calc_types,1,AP$7)="INDEX",M208/M207-1,IF(INDEX(calc_types,1,AP$7)="CASH", M207/1200,M207/M208-1))</f>
        <v>-8.1072675527389393E-3</v>
      </c>
      <c r="AQ208" s="22" cm="1">
        <f t="array" ref="AQ208">IF(INDEX(calc_types,1,AQ$7)="INDEX",N208/N207-1,IF(INDEX(calc_types,1,AQ$7)="CASH", N207/1200,N207/N208-1))</f>
        <v>-5.7502441141370486E-3</v>
      </c>
      <c r="AR208" s="22" cm="1">
        <f t="array" ref="AR208">IF(INDEX(calc_types,1,AR$7)="INDEX",O208/O207-1,IF(INDEX(calc_types,1,AR$7)="CASH", O207/1200,O207/O208-1))</f>
        <v>-1.4652426132992225E-2</v>
      </c>
      <c r="AS208" s="22" cm="1">
        <f t="array" ref="AS208">IF(INDEX(calc_types,1,AS$7)="INDEX",P208/P207-1,IF(INDEX(calc_types,1,AS$7)="CASH", P207/1200,P207/P208-1))</f>
        <v>6.8166989648510423E-5</v>
      </c>
      <c r="AT208" s="22" cm="1">
        <f t="array" ref="AT208">IF(INDEX(calc_types,1,AT$7)="INDEX",Q208/Q207-1,IF(INDEX(calc_types,1,AT$7)="CASH", Q207/1200,Q207/Q208-1))</f>
        <v>3.7319428390758524E-4</v>
      </c>
      <c r="AU208" s="22" cm="1">
        <f t="array" ref="AU208">IF(INDEX(calc_types,1,AU$7)="INDEX",R208/R207-1,IF(INDEX(calc_types,1,AU$7)="CASH", R207/1200,R207/R208-1))</f>
        <v>1.0792446066989481E-3</v>
      </c>
      <c r="AV208" s="22" cm="1">
        <f t="array" ref="AV208">IF(INDEX(calc_types,1,AV$7)="INDEX",S208/S207-1,IF(INDEX(calc_types,1,AV$7)="CASH", S207/1200,S207/S208-1))</f>
        <v>-8.7428146377164007E-2</v>
      </c>
      <c r="AW208" s="22" cm="1">
        <f t="array" ref="AW208">IF(INDEX(calc_types,1,AW$7)="INDEX",T208/T207-1,IF(INDEX(calc_types,1,AW$7)="CASH", T207/1200,T207/T208-1))</f>
        <v>-2.5537345100089093E-2</v>
      </c>
      <c r="AX208" s="22" cm="1">
        <f t="array" ref="AX208">IF(INDEX(calc_types,1,AX$7)="INDEX",U208/U207-1,IF(INDEX(calc_types,1,AX$7)="CASH", U207/1200,U207/U208-1))</f>
        <v>3.8413024503438642E-3</v>
      </c>
      <c r="AY208" s="22" cm="1">
        <f t="array" ref="AY208">IF(INDEX(calc_types,1,AY$7)="INDEX",V208/V207-1,IF(INDEX(calc_types,1,AY$7)="CASH", V207/1200,V207/V208-1))</f>
        <v>-3.499209062941766E-2</v>
      </c>
      <c r="AZ208" s="22" cm="1">
        <f t="array" ref="AZ208">IF(INDEX(calc_types,1,AZ$7)="INDEX",W208/W207-1,IF(INDEX(calc_types,1,AZ$7)="CASH", W207/1200,W207/W208-1))</f>
        <v>3.766666666666667E-4</v>
      </c>
      <c r="BA208" s="22" cm="1">
        <f t="array" ref="BA208">IF(INDEX(calc_types,1,BA$7)="INDEX",X208/X207-1,IF(INDEX(calc_types,1,BA$7)="CASH", X207/1200,X207/X208-1))</f>
        <v>-6.445E-4</v>
      </c>
      <c r="BB208" s="22" cm="1">
        <f t="array" ref="BB208">IF(INDEX(calc_types,1,BB$7)="INDEX",Y208/Y207-1,IF(INDEX(calc_types,1,BB$7)="CASH", Y207/1200,Y207/Y208-1))</f>
        <v>4.5183333333333333E-4</v>
      </c>
      <c r="BC208" s="22" cm="1">
        <f t="array" ref="BC208">IF(INDEX(calc_types,1,BC$7)="INDEX",Z208/Z207-1,IF(INDEX(calc_types,1,BC$7)="CASH", Z207/1200,Z207/Z208-1))</f>
        <v>-2.8466666666666668E-4</v>
      </c>
      <c r="BD208" s="22" cm="1">
        <f t="array" ref="BD208">IF(INDEX(calc_types,1,BD$7)="INDEX",AA208/AA207-1,IF(INDEX(calc_types,1,BD$7)="CASH", AA207/1200,AA207/AA208-1))</f>
        <v>0</v>
      </c>
      <c r="BE208" s="22" cm="1">
        <f t="array" ref="BE208">IF(INDEX(calc_types,1,BE$7)="INDEX",AB208/AB207-1,IF(INDEX(calc_types,1,BE$7)="CASH", AB207/1200,AB207/AB208-1))</f>
        <v>-4.733790195044818E-2</v>
      </c>
      <c r="BF208" s="22" cm="1">
        <f t="array" ref="BF208">IF(INDEX(calc_types,1,BF$7)="INDEX",AC208/AC207-1,IF(INDEX(calc_types,1,BF$7)="CASH", AC207/1200,AC207/AC208-1))</f>
        <v>-4.3254117942914561E-2</v>
      </c>
      <c r="BG208" s="22" cm="1">
        <f t="array" ref="BG208">IF(INDEX(calc_types,1,BG$7)="INDEX",AD208/AD207-1,IF(INDEX(calc_types,1,BG$7)="CASH", AD207/1200,AD207/AD208-1))</f>
        <v>-6.1680801850423905E-2</v>
      </c>
      <c r="BH208" s="23">
        <f t="shared" si="97"/>
        <v>-1.9237545203135272E-3</v>
      </c>
      <c r="BI208" s="23">
        <f t="shared" si="98"/>
        <v>-6.5026128079861065E-3</v>
      </c>
      <c r="BJ208" s="23">
        <f t="shared" si="99"/>
        <v>-1.6846541412694947E-2</v>
      </c>
      <c r="BK208" s="23">
        <f t="shared" si="100"/>
        <v>-9.9398855829889721E-3</v>
      </c>
      <c r="BL208" s="23">
        <f t="shared" si="101"/>
        <v>-2.3105475961033704E-2</v>
      </c>
      <c r="BM208" s="23">
        <f t="shared" si="102"/>
        <v>-1.821869490619156E-3</v>
      </c>
      <c r="BN208" s="23">
        <f t="shared" si="103"/>
        <v>-6.6048942234829596E-3</v>
      </c>
      <c r="BO208" s="23">
        <f t="shared" si="104"/>
        <v>-1.3321492342190598E-2</v>
      </c>
      <c r="BP208" s="23">
        <f t="shared" si="105"/>
        <v>-2.0066611365131288E-3</v>
      </c>
      <c r="BQ208" s="23">
        <f t="shared" si="106"/>
        <v>-5.0848043307894315E-3</v>
      </c>
      <c r="BR208" s="23">
        <f t="shared" si="107"/>
        <v>-1.0269454200704412E-2</v>
      </c>
      <c r="BS208" s="23">
        <f t="shared" si="108"/>
        <v>-8.5333099360437297E-3</v>
      </c>
      <c r="BT208" s="23">
        <f t="shared" si="109"/>
        <v>-1.7943497312377196E-2</v>
      </c>
      <c r="BU208" s="23">
        <f t="shared" si="110"/>
        <v>6.246412927724912E-6</v>
      </c>
      <c r="BV208" s="23">
        <f t="shared" si="111"/>
        <v>2.3413566577676996E-4</v>
      </c>
      <c r="BW208" s="23">
        <f t="shared" si="112"/>
        <v>7.3985195084402778E-4</v>
      </c>
      <c r="BX208" s="23">
        <f t="shared" si="113"/>
        <v>-9.6610079549211886E-2</v>
      </c>
      <c r="BY208" s="23">
        <f t="shared" si="114"/>
        <v>-2.8752036699885991E-2</v>
      </c>
      <c r="BZ208" s="23">
        <f t="shared" si="115"/>
        <v>9.0437722804686616E-4</v>
      </c>
      <c r="CA208" s="23">
        <f t="shared" si="116"/>
        <v>-4.1409652340784107E-2</v>
      </c>
      <c r="CB208" s="23">
        <f t="shared" si="117"/>
        <v>-1.1874620486111102E-3</v>
      </c>
      <c r="CC208" s="23">
        <f t="shared" si="118"/>
        <v>-1.4090652777777773E-3</v>
      </c>
      <c r="CD208" s="23">
        <f t="shared" si="119"/>
        <v>-1.0896118055555555E-3</v>
      </c>
      <c r="CE208" s="23">
        <f t="shared" si="120"/>
        <v>-2.3512083333333339E-4</v>
      </c>
      <c r="CF208" s="23">
        <f t="shared" si="121"/>
        <v>0</v>
      </c>
      <c r="CG208" s="23">
        <f t="shared" si="122"/>
        <v>-4.7586901819994573E-2</v>
      </c>
      <c r="CH208" s="23">
        <f t="shared" si="123"/>
        <v>-4.2436492038297316E-2</v>
      </c>
      <c r="CI208" s="23">
        <f t="shared" si="124"/>
        <v>-6.0961586832950249E-2</v>
      </c>
    </row>
    <row r="209" spans="1:87" x14ac:dyDescent="0.2">
      <c r="A209" s="20">
        <v>200</v>
      </c>
      <c r="B209" s="21">
        <v>44712</v>
      </c>
      <c r="C209" s="20">
        <v>218.73699999999999</v>
      </c>
      <c r="D209" s="20">
        <v>1230.26</v>
      </c>
      <c r="E209" s="20">
        <v>2077.8919999999998</v>
      </c>
      <c r="F209" s="20">
        <v>1827.2159999999999</v>
      </c>
      <c r="G209" s="20">
        <v>2372.61</v>
      </c>
      <c r="H209" s="20">
        <v>137.84700000000001</v>
      </c>
      <c r="I209" s="20">
        <v>349.62799999999999</v>
      </c>
      <c r="J209" s="20">
        <v>475.197</v>
      </c>
      <c r="K209" s="20">
        <v>109.53400000000001</v>
      </c>
      <c r="L209" s="20">
        <v>665.52700000000004</v>
      </c>
      <c r="M209" s="20">
        <v>846.61699999999996</v>
      </c>
      <c r="N209" s="20">
        <v>293.399</v>
      </c>
      <c r="O209" s="20">
        <v>342.19900000000001</v>
      </c>
      <c r="P209" s="20">
        <v>102.685</v>
      </c>
      <c r="Q209" s="20">
        <v>193.012</v>
      </c>
      <c r="R209" s="20">
        <v>256.94799999999998</v>
      </c>
      <c r="S209" s="20">
        <v>7628.57</v>
      </c>
      <c r="T209" s="20">
        <v>3789.21</v>
      </c>
      <c r="U209" s="20">
        <v>7607.66</v>
      </c>
      <c r="V209" s="20">
        <v>27279.8</v>
      </c>
      <c r="W209" s="20">
        <v>1.1198600000000001</v>
      </c>
      <c r="X209" s="20">
        <v>-0.7429</v>
      </c>
      <c r="Y209" s="20">
        <v>0.97419999999999995</v>
      </c>
      <c r="Z209" s="20">
        <v>-0.32069999999999999</v>
      </c>
      <c r="AA209" s="20">
        <v>1</v>
      </c>
      <c r="AB209" s="20">
        <v>0.93169999999999997</v>
      </c>
      <c r="AC209" s="20">
        <v>0.79349999999999998</v>
      </c>
      <c r="AD209" s="20">
        <v>128.66999999999999</v>
      </c>
      <c r="AE209" s="21">
        <f t="shared" si="96"/>
        <v>44712</v>
      </c>
      <c r="AF209" s="22" cm="1">
        <f t="array" ref="AF209">IF(INDEX(calc_types,1,AF$7)="INDEX",C209/C208-1,IF(INDEX(calc_types,1,AF$7)="CASH", C208/1200,C208/C209-1))</f>
        <v>1.3092180855203139E-3</v>
      </c>
      <c r="AG209" s="22" cm="1">
        <f t="array" ref="AG209">IF(INDEX(calc_types,1,AG$7)="INDEX",D209/D208-1,IF(INDEX(calc_types,1,AG$7)="CASH", D208/1200,D208/D209-1))</f>
        <v>5.530063898964821E-3</v>
      </c>
      <c r="AH209" s="22" cm="1">
        <f t="array" ref="AH209">IF(INDEX(calc_types,1,AH$7)="INDEX",E209/E208-1,IF(INDEX(calc_types,1,AH$7)="CASH", E208/1200,E208/E209-1))</f>
        <v>7.0985233946896376E-3</v>
      </c>
      <c r="AI209" s="22" cm="1">
        <f t="array" ref="AI209">IF(INDEX(calc_types,1,AI$7)="INDEX",F209/F208-1,IF(INDEX(calc_types,1,AI$7)="CASH", F208/1200,F208/F209-1))</f>
        <v>5.7730161036764205E-3</v>
      </c>
      <c r="AJ209" s="22" cm="1">
        <f t="array" ref="AJ209">IF(INDEX(calc_types,1,AJ$7)="INDEX",G209/G208-1,IF(INDEX(calc_types,1,AJ$7)="CASH", G208/1200,G208/G209-1))</f>
        <v>6.7693346974124768E-3</v>
      </c>
      <c r="AK209" s="22" cm="1">
        <f t="array" ref="AK209">IF(INDEX(calc_types,1,AK$7)="INDEX",H209/H208-1,IF(INDEX(calc_types,1,AK$7)="CASH", H208/1200,H208/H209-1))</f>
        <v>-9.1322215216027569E-4</v>
      </c>
      <c r="AL209" s="22" cm="1">
        <f t="array" ref="AL209">IF(INDEX(calc_types,1,AL$7)="INDEX",I209/I208-1,IF(INDEX(calc_types,1,AL$7)="CASH", I208/1200,I208/I209-1))</f>
        <v>-2.1918058425325349E-3</v>
      </c>
      <c r="AM209" s="22" cm="1">
        <f t="array" ref="AM209">IF(INDEX(calc_types,1,AM$7)="INDEX",J209/J208-1,IF(INDEX(calc_types,1,AM$7)="CASH", J208/1200,J208/J209-1))</f>
        <v>-4.9668215482998601E-3</v>
      </c>
      <c r="AN209" s="22" cm="1">
        <f t="array" ref="AN209">IF(INDEX(calc_types,1,AN$7)="INDEX",K209/K208-1,IF(INDEX(calc_types,1,AN$7)="CASH", K208/1200,K208/K209-1))</f>
        <v>6.9433024539100607E-4</v>
      </c>
      <c r="AO209" s="22" cm="1">
        <f t="array" ref="AO209">IF(INDEX(calc_types,1,AO$7)="INDEX",L209/L208-1,IF(INDEX(calc_types,1,AO$7)="CASH", L208/1200,L208/L209-1))</f>
        <v>1.1342217569005886E-3</v>
      </c>
      <c r="AP209" s="22" cm="1">
        <f t="array" ref="AP209">IF(INDEX(calc_types,1,AP$7)="INDEX",M209/M208-1,IF(INDEX(calc_types,1,AP$7)="CASH", M208/1200,M208/M209-1))</f>
        <v>1.7156372645878992E-3</v>
      </c>
      <c r="AQ209" s="22" cm="1">
        <f t="array" ref="AQ209">IF(INDEX(calc_types,1,AQ$7)="INDEX",N209/N208-1,IF(INDEX(calc_types,1,AQ$7)="CASH", N208/1200,N208/N209-1))</f>
        <v>5.1492252291573948E-4</v>
      </c>
      <c r="AR209" s="22" cm="1">
        <f t="array" ref="AR209">IF(INDEX(calc_types,1,AR$7)="INDEX",O209/O208-1,IF(INDEX(calc_types,1,AR$7)="CASH", O208/1200,O208/O209-1))</f>
        <v>3.1570547018189288E-4</v>
      </c>
      <c r="AS209" s="22" cm="1">
        <f t="array" ref="AS209">IF(INDEX(calc_types,1,AS$7)="INDEX",P209/P208-1,IF(INDEX(calc_types,1,AS$7)="CASH", P208/1200,P208/P209-1))</f>
        <v>-1.0711225364179455E-4</v>
      </c>
      <c r="AT209" s="22" cm="1">
        <f t="array" ref="AT209">IF(INDEX(calc_types,1,AT$7)="INDEX",Q209/Q208-1,IF(INDEX(calc_types,1,AT$7)="CASH", Q208/1200,Q208/Q209-1))</f>
        <v>5.699452334440025E-5</v>
      </c>
      <c r="AU209" s="22" cm="1">
        <f t="array" ref="AU209">IF(INDEX(calc_types,1,AU$7)="INDEX",R209/R208-1,IF(INDEX(calc_types,1,AU$7)="CASH", R208/1200,R208/R209-1))</f>
        <v>3.8919895071876098E-5</v>
      </c>
      <c r="AV209" s="22" cm="1">
        <f t="array" ref="AV209">IF(INDEX(calc_types,1,AV$7)="INDEX",S209/S208-1,IF(INDEX(calc_types,1,AV$7)="CASH", S208/1200,S208/S209-1))</f>
        <v>1.29943940346533E-3</v>
      </c>
      <c r="AW209" s="22" cm="1">
        <f t="array" ref="AW209">IF(INDEX(calc_types,1,AW$7)="INDEX",T209/T208-1,IF(INDEX(calc_types,1,AW$7)="CASH", T208/1200,T208/T209-1))</f>
        <v>-3.5894037645350929E-3</v>
      </c>
      <c r="AX209" s="22" cm="1">
        <f t="array" ref="AX209">IF(INDEX(calc_types,1,AX$7)="INDEX",U209/U208-1,IF(INDEX(calc_types,1,AX$7)="CASH", U208/1200,U208/U209-1))</f>
        <v>8.3649786932289416E-3</v>
      </c>
      <c r="AY209" s="22" cm="1">
        <f t="array" ref="AY209">IF(INDEX(calc_types,1,AY$7)="INDEX",V209/V208-1,IF(INDEX(calc_types,1,AY$7)="CASH", V208/1200,V208/V209-1))</f>
        <v>1.6086919274878042E-2</v>
      </c>
      <c r="AZ209" s="22" cm="1">
        <f t="array" ref="AZ209">IF(INDEX(calc_types,1,AZ$7)="INDEX",W209/W208-1,IF(INDEX(calc_types,1,AZ$7)="CASH", W208/1200,W208/W209-1))</f>
        <v>6.6940833333333329E-4</v>
      </c>
      <c r="BA209" s="22" cm="1">
        <f t="array" ref="BA209">IF(INDEX(calc_types,1,BA$7)="INDEX",X209/X208-1,IF(INDEX(calc_types,1,BA$7)="CASH", X208/1200,X208/X209-1))</f>
        <v>-6.1966666666666669E-4</v>
      </c>
      <c r="BB209" s="22" cm="1">
        <f t="array" ref="BB209">IF(INDEX(calc_types,1,BB$7)="INDEX",Y209/Y208-1,IF(INDEX(calc_types,1,BB$7)="CASH", Y208/1200,Y208/Y209-1))</f>
        <v>6.8708333333333338E-4</v>
      </c>
      <c r="BC209" s="22" cm="1">
        <f t="array" ref="BC209">IF(INDEX(calc_types,1,BC$7)="INDEX",Z209/Z208-1,IF(INDEX(calc_types,1,BC$7)="CASH", Z208/1200,Z208/Z209-1))</f>
        <v>-2.7474999999999998E-4</v>
      </c>
      <c r="BD209" s="22" cm="1">
        <f t="array" ref="BD209">IF(INDEX(calc_types,1,BD$7)="INDEX",AA209/AA208-1,IF(INDEX(calc_types,1,BD$7)="CASH", AA208/1200,AA208/AA209-1))</f>
        <v>0</v>
      </c>
      <c r="BE209" s="22" cm="1">
        <f t="array" ref="BE209">IF(INDEX(calc_types,1,BE$7)="INDEX",AB209/AB208-1,IF(INDEX(calc_types,1,BE$7)="CASH", AB208/1200,AB208/AB209-1))</f>
        <v>1.8031555221637907E-2</v>
      </c>
      <c r="BF209" s="22" cm="1">
        <f t="array" ref="BF209">IF(INDEX(calc_types,1,BF$7)="INDEX",AC209/AC208-1,IF(INDEX(calc_types,1,BF$7)="CASH", AC208/1200,AC208/AC209-1))</f>
        <v>2.2684310018903364E-3</v>
      </c>
      <c r="BG209" s="22" cm="1">
        <f t="array" ref="BG209">IF(INDEX(calc_types,1,BG$7)="INDEX",AD209/AD208-1,IF(INDEX(calc_types,1,BG$7)="CASH", AD208/1200,AD208/AD209-1))</f>
        <v>8.0049739644050266E-3</v>
      </c>
      <c r="BH209" s="23">
        <f t="shared" si="97"/>
        <v>-2.2558450010053046E-4</v>
      </c>
      <c r="BI209" s="23">
        <f t="shared" si="98"/>
        <v>3.7779908141134869E-3</v>
      </c>
      <c r="BJ209" s="23">
        <f t="shared" si="99"/>
        <v>4.6906683180496303E-3</v>
      </c>
      <c r="BK209" s="23">
        <f t="shared" si="100"/>
        <v>3.1230195904438105E-3</v>
      </c>
      <c r="BL209" s="23">
        <f t="shared" si="101"/>
        <v>3.3895000318603708E-3</v>
      </c>
      <c r="BM209" s="23">
        <f t="shared" si="102"/>
        <v>-1.6563351811006669E-3</v>
      </c>
      <c r="BN209" s="23">
        <f t="shared" si="103"/>
        <v>-3.0563739201494356E-3</v>
      </c>
      <c r="BO209" s="23">
        <f t="shared" si="104"/>
        <v>-6.2891993423915809E-3</v>
      </c>
      <c r="BP209" s="23">
        <f t="shared" si="105"/>
        <v>-6.7322490909002748E-4</v>
      </c>
      <c r="BQ209" s="23">
        <f t="shared" si="106"/>
        <v>-5.5347985575697066E-4</v>
      </c>
      <c r="BR209" s="23">
        <f t="shared" si="107"/>
        <v>-4.4654938337757282E-4</v>
      </c>
      <c r="BS209" s="23">
        <f t="shared" si="108"/>
        <v>-2.2681432989909416E-3</v>
      </c>
      <c r="BT209" s="23">
        <f t="shared" si="109"/>
        <v>-2.9753657092030806E-3</v>
      </c>
      <c r="BU209" s="23">
        <f t="shared" si="110"/>
        <v>-1.6903283036258008E-4</v>
      </c>
      <c r="BV209" s="23">
        <f t="shared" si="111"/>
        <v>-8.2064094786415037E-5</v>
      </c>
      <c r="BW209" s="23">
        <f t="shared" si="112"/>
        <v>-3.0047276078304423E-4</v>
      </c>
      <c r="BX209" s="23">
        <f t="shared" si="113"/>
        <v>-7.8824937685825561E-3</v>
      </c>
      <c r="BY209" s="23">
        <f t="shared" si="114"/>
        <v>-6.8040953643319895E-3</v>
      </c>
      <c r="BZ209" s="23">
        <f t="shared" si="115"/>
        <v>5.4280534709319431E-3</v>
      </c>
      <c r="CA209" s="23">
        <f t="shared" si="116"/>
        <v>9.669357563511595E-3</v>
      </c>
      <c r="CB209" s="23">
        <f t="shared" si="117"/>
        <v>-8.9472038194444352E-4</v>
      </c>
      <c r="CC209" s="23">
        <f t="shared" si="118"/>
        <v>-1.384231944444444E-3</v>
      </c>
      <c r="CD209" s="23">
        <f t="shared" si="119"/>
        <v>-8.5436180555555552E-4</v>
      </c>
      <c r="CE209" s="23">
        <f t="shared" si="120"/>
        <v>-2.2520416666666669E-4</v>
      </c>
      <c r="CF209" s="23">
        <f t="shared" si="121"/>
        <v>0</v>
      </c>
      <c r="CG209" s="23">
        <f t="shared" si="122"/>
        <v>1.7782555352091518E-2</v>
      </c>
      <c r="CH209" s="23">
        <f t="shared" si="123"/>
        <v>3.086056906507581E-3</v>
      </c>
      <c r="CI209" s="23">
        <f t="shared" si="124"/>
        <v>8.7241889818786833E-3</v>
      </c>
    </row>
    <row r="210" spans="1:87" x14ac:dyDescent="0.2">
      <c r="A210" s="20">
        <v>201</v>
      </c>
      <c r="B210" s="21">
        <v>44742</v>
      </c>
      <c r="C210" s="20">
        <v>218.30099999999999</v>
      </c>
      <c r="D210" s="20">
        <v>1223.146</v>
      </c>
      <c r="E210" s="20">
        <v>2065.6819999999998</v>
      </c>
      <c r="F210" s="20">
        <v>1811.57</v>
      </c>
      <c r="G210" s="20">
        <v>2336.8209999999999</v>
      </c>
      <c r="H210" s="20">
        <v>137.70500000000001</v>
      </c>
      <c r="I210" s="20">
        <v>348.45800000000003</v>
      </c>
      <c r="J210" s="20">
        <v>471.93599999999998</v>
      </c>
      <c r="K210" s="20">
        <v>109.59699999999999</v>
      </c>
      <c r="L210" s="20">
        <v>663.08799999999997</v>
      </c>
      <c r="M210" s="20">
        <v>840.23400000000004</v>
      </c>
      <c r="N210" s="20">
        <v>290.16500000000002</v>
      </c>
      <c r="O210" s="20">
        <v>334.08300000000003</v>
      </c>
      <c r="P210" s="20">
        <v>102.69</v>
      </c>
      <c r="Q210" s="20">
        <v>193.017</v>
      </c>
      <c r="R210" s="20">
        <v>256.91899999999998</v>
      </c>
      <c r="S210" s="20">
        <v>6995.73</v>
      </c>
      <c r="T210" s="20">
        <v>3454.86</v>
      </c>
      <c r="U210" s="20">
        <v>7169.28</v>
      </c>
      <c r="V210" s="20">
        <v>26393.040000000001</v>
      </c>
      <c r="W210" s="20">
        <v>1.78671</v>
      </c>
      <c r="X210" s="20">
        <v>-0.69450000000000001</v>
      </c>
      <c r="Y210" s="20">
        <v>1.0685</v>
      </c>
      <c r="Z210" s="20">
        <v>-0.46779999999999999</v>
      </c>
      <c r="AA210" s="20">
        <v>1</v>
      </c>
      <c r="AB210" s="20">
        <v>0.95389999999999997</v>
      </c>
      <c r="AC210" s="20">
        <v>0.82110000000000005</v>
      </c>
      <c r="AD210" s="20">
        <v>135.72</v>
      </c>
      <c r="AE210" s="21">
        <f t="shared" si="96"/>
        <v>44742</v>
      </c>
      <c r="AF210" s="22" cm="1">
        <f t="array" ref="AF210">IF(INDEX(calc_types,1,AF$7)="INDEX",C210/C209-1,IF(INDEX(calc_types,1,AF$7)="CASH", C209/1200,C209/C210-1))</f>
        <v>-1.9932613138152755E-3</v>
      </c>
      <c r="AG210" s="22" cm="1">
        <f t="array" ref="AG210">IF(INDEX(calc_types,1,AG$7)="INDEX",D210/D209-1,IF(INDEX(calc_types,1,AG$7)="CASH", D209/1200,D209/D210-1))</f>
        <v>-5.7825175166225096E-3</v>
      </c>
      <c r="AH210" s="22" cm="1">
        <f t="array" ref="AH210">IF(INDEX(calc_types,1,AH$7)="INDEX",E210/E209-1,IF(INDEX(calc_types,1,AH$7)="CASH", E209/1200,E209/E210-1))</f>
        <v>-5.8761475572358668E-3</v>
      </c>
      <c r="AI210" s="22" cm="1">
        <f t="array" ref="AI210">IF(INDEX(calc_types,1,AI$7)="INDEX",F210/F209-1,IF(INDEX(calc_types,1,AI$7)="CASH", F209/1200,F209/F210-1))</f>
        <v>-8.5627533909510278E-3</v>
      </c>
      <c r="AJ210" s="22" cm="1">
        <f t="array" ref="AJ210">IF(INDEX(calc_types,1,AJ$7)="INDEX",G210/G209-1,IF(INDEX(calc_types,1,AJ$7)="CASH", G209/1200,G209/G210-1))</f>
        <v>-1.508423213254606E-2</v>
      </c>
      <c r="AK210" s="22" cm="1">
        <f t="array" ref="AK210">IF(INDEX(calc_types,1,AK$7)="INDEX",H210/H209-1,IF(INDEX(calc_types,1,AK$7)="CASH", H209/1200,H209/H210-1))</f>
        <v>-1.0301276052434583E-3</v>
      </c>
      <c r="AL210" s="22" cm="1">
        <f t="array" ref="AL210">IF(INDEX(calc_types,1,AL$7)="INDEX",I210/I209-1,IF(INDEX(calc_types,1,AL$7)="CASH", I209/1200,I209/I210-1))</f>
        <v>-3.3464139027765682E-3</v>
      </c>
      <c r="AM210" s="22" cm="1">
        <f t="array" ref="AM210">IF(INDEX(calc_types,1,AM$7)="INDEX",J210/J209-1,IF(INDEX(calc_types,1,AM$7)="CASH", J209/1200,J209/J210-1))</f>
        <v>-6.8624170607137769E-3</v>
      </c>
      <c r="AN210" s="22" cm="1">
        <f t="array" ref="AN210">IF(INDEX(calc_types,1,AN$7)="INDEX",K210/K209-1,IF(INDEX(calc_types,1,AN$7)="CASH", K209/1200,K209/K210-1))</f>
        <v>5.7516387605671682E-4</v>
      </c>
      <c r="AO210" s="22" cm="1">
        <f t="array" ref="AO210">IF(INDEX(calc_types,1,AO$7)="INDEX",L210/L209-1,IF(INDEX(calc_types,1,AO$7)="CASH", L209/1200,L209/L210-1))</f>
        <v>-3.6647649156233975E-3</v>
      </c>
      <c r="AP210" s="22" cm="1">
        <f t="array" ref="AP210">IF(INDEX(calc_types,1,AP$7)="INDEX",M210/M209-1,IF(INDEX(calc_types,1,AP$7)="CASH", M209/1200,M209/M210-1))</f>
        <v>-7.5394186509365468E-3</v>
      </c>
      <c r="AQ210" s="22" cm="1">
        <f t="array" ref="AQ210">IF(INDEX(calc_types,1,AQ$7)="INDEX",N210/N209-1,IF(INDEX(calc_types,1,AQ$7)="CASH", N209/1200,N209/N210-1))</f>
        <v>-1.1022532455802425E-2</v>
      </c>
      <c r="AR210" s="22" cm="1">
        <f t="array" ref="AR210">IF(INDEX(calc_types,1,AR$7)="INDEX",O210/O209-1,IF(INDEX(calc_types,1,AR$7)="CASH", O209/1200,O209/O210-1))</f>
        <v>-2.3717193796591984E-2</v>
      </c>
      <c r="AS210" s="22" cm="1">
        <f t="array" ref="AS210">IF(INDEX(calc_types,1,AS$7)="INDEX",P210/P209-1,IF(INDEX(calc_types,1,AS$7)="CASH", P209/1200,P209/P210-1))</f>
        <v>4.8692603593414319E-5</v>
      </c>
      <c r="AT210" s="22" cm="1">
        <f t="array" ref="AT210">IF(INDEX(calc_types,1,AT$7)="INDEX",Q210/Q209-1,IF(INDEX(calc_types,1,AT$7)="CASH", Q209/1200,Q209/Q210-1))</f>
        <v>2.5905125069947132E-5</v>
      </c>
      <c r="AU210" s="22" cm="1">
        <f t="array" ref="AU210">IF(INDEX(calc_types,1,AU$7)="INDEX",R210/R209-1,IF(INDEX(calc_types,1,AU$7)="CASH", R209/1200,R209/R210-1))</f>
        <v>-1.1286330308080128E-4</v>
      </c>
      <c r="AV210" s="22" cm="1">
        <f t="array" ref="AV210">IF(INDEX(calc_types,1,AV$7)="INDEX",S210/S209-1,IF(INDEX(calc_types,1,AV$7)="CASH", S209/1200,S209/S210-1))</f>
        <v>-8.2956569842054351E-2</v>
      </c>
      <c r="AW210" s="22" cm="1">
        <f t="array" ref="AW210">IF(INDEX(calc_types,1,AW$7)="INDEX",T210/T209-1,IF(INDEX(calc_types,1,AW$7)="CASH", T209/1200,T209/T210-1))</f>
        <v>-8.8237389851710479E-2</v>
      </c>
      <c r="AX210" s="22" cm="1">
        <f t="array" ref="AX210">IF(INDEX(calc_types,1,AX$7)="INDEX",U210/U209-1,IF(INDEX(calc_types,1,AX$7)="CASH", U209/1200,U209/U210-1))</f>
        <v>-5.7623500524471405E-2</v>
      </c>
      <c r="AY210" s="22" cm="1">
        <f t="array" ref="AY210">IF(INDEX(calc_types,1,AY$7)="INDEX",V210/V209-1,IF(INDEX(calc_types,1,AY$7)="CASH", V209/1200,V209/V210-1))</f>
        <v>-3.250610341718041E-2</v>
      </c>
      <c r="AZ210" s="22" cm="1">
        <f t="array" ref="AZ210">IF(INDEX(calc_types,1,AZ$7)="INDEX",W210/W209-1,IF(INDEX(calc_types,1,AZ$7)="CASH", W209/1200,W209/W210-1))</f>
        <v>9.332166666666667E-4</v>
      </c>
      <c r="BA210" s="22" cm="1">
        <f t="array" ref="BA210">IF(INDEX(calc_types,1,BA$7)="INDEX",X210/X209-1,IF(INDEX(calc_types,1,BA$7)="CASH", X209/1200,X209/X210-1))</f>
        <v>-6.1908333333333336E-4</v>
      </c>
      <c r="BB210" s="22" cm="1">
        <f t="array" ref="BB210">IF(INDEX(calc_types,1,BB$7)="INDEX",Y210/Y209-1,IF(INDEX(calc_types,1,BB$7)="CASH", Y209/1200,Y209/Y210-1))</f>
        <v>8.1183333333333324E-4</v>
      </c>
      <c r="BC210" s="22" cm="1">
        <f t="array" ref="BC210">IF(INDEX(calc_types,1,BC$7)="INDEX",Z210/Z209-1,IF(INDEX(calc_types,1,BC$7)="CASH", Z209/1200,Z209/Z210-1))</f>
        <v>-2.6724999999999996E-4</v>
      </c>
      <c r="BD210" s="22" cm="1">
        <f t="array" ref="BD210">IF(INDEX(calc_types,1,BD$7)="INDEX",AA210/AA209-1,IF(INDEX(calc_types,1,BD$7)="CASH", AA209/1200,AA209/AA210-1))</f>
        <v>0</v>
      </c>
      <c r="BE210" s="22" cm="1">
        <f t="array" ref="BE210">IF(INDEX(calc_types,1,BE$7)="INDEX",AB210/AB209-1,IF(INDEX(calc_types,1,BE$7)="CASH", AB209/1200,AB209/AB210-1))</f>
        <v>-2.3272879756787934E-2</v>
      </c>
      <c r="BF210" s="22" cm="1">
        <f t="array" ref="BF210">IF(INDEX(calc_types,1,BF$7)="INDEX",AC210/AC209-1,IF(INDEX(calc_types,1,BF$7)="CASH", AC209/1200,AC209/AC210-1))</f>
        <v>-3.3613445378151363E-2</v>
      </c>
      <c r="BG210" s="22" cm="1">
        <f t="array" ref="BG210">IF(INDEX(calc_types,1,BG$7)="INDEX",AD210/AD209-1,IF(INDEX(calc_types,1,BG$7)="CASH", AD209/1200,AD209/AD210-1))</f>
        <v>-5.1945181255526163E-2</v>
      </c>
      <c r="BH210" s="23">
        <f t="shared" si="97"/>
        <v>-3.5280638994361199E-3</v>
      </c>
      <c r="BI210" s="23">
        <f t="shared" si="98"/>
        <v>-7.5345906014738437E-3</v>
      </c>
      <c r="BJ210" s="23">
        <f t="shared" si="99"/>
        <v>-8.284002633875874E-3</v>
      </c>
      <c r="BK210" s="23">
        <f t="shared" si="100"/>
        <v>-1.1212749904183639E-2</v>
      </c>
      <c r="BL210" s="23">
        <f t="shared" si="101"/>
        <v>-1.8464066798098165E-2</v>
      </c>
      <c r="BM210" s="23">
        <f t="shared" si="102"/>
        <v>-1.7732406341838495E-3</v>
      </c>
      <c r="BN210" s="23">
        <f t="shared" si="103"/>
        <v>-4.2109819803934686E-3</v>
      </c>
      <c r="BO210" s="23">
        <f t="shared" si="104"/>
        <v>-8.1847948548054977E-3</v>
      </c>
      <c r="BP210" s="23">
        <f t="shared" si="105"/>
        <v>-7.9239127842431673E-4</v>
      </c>
      <c r="BQ210" s="23">
        <f t="shared" si="106"/>
        <v>-5.3524665282809565E-3</v>
      </c>
      <c r="BR210" s="23">
        <f t="shared" si="107"/>
        <v>-9.7016052989020198E-3</v>
      </c>
      <c r="BS210" s="23">
        <f t="shared" si="108"/>
        <v>-1.3805598277709106E-2</v>
      </c>
      <c r="BT210" s="23">
        <f t="shared" si="109"/>
        <v>-2.7008264975976956E-2</v>
      </c>
      <c r="BU210" s="23">
        <f t="shared" si="110"/>
        <v>-1.3227973127371193E-5</v>
      </c>
      <c r="BV210" s="23">
        <f t="shared" si="111"/>
        <v>-1.1315349306086815E-4</v>
      </c>
      <c r="BW210" s="23">
        <f t="shared" si="112"/>
        <v>-4.5225595893572161E-4</v>
      </c>
      <c r="BX210" s="23">
        <f t="shared" si="113"/>
        <v>-9.213850301410223E-2</v>
      </c>
      <c r="BY210" s="23">
        <f t="shared" si="114"/>
        <v>-9.1452081451507378E-2</v>
      </c>
      <c r="BZ210" s="23">
        <f t="shared" si="115"/>
        <v>-6.0560425746768405E-2</v>
      </c>
      <c r="CA210" s="23">
        <f t="shared" si="116"/>
        <v>-3.8923665128546857E-2</v>
      </c>
      <c r="CB210" s="23">
        <f t="shared" si="117"/>
        <v>-6.3091204861111011E-4</v>
      </c>
      <c r="CC210" s="23">
        <f t="shared" si="118"/>
        <v>-1.3836486111111106E-3</v>
      </c>
      <c r="CD210" s="23">
        <f t="shared" si="119"/>
        <v>-7.2961180555555566E-4</v>
      </c>
      <c r="CE210" s="23">
        <f t="shared" si="120"/>
        <v>-2.1770416666666668E-4</v>
      </c>
      <c r="CF210" s="23">
        <f t="shared" si="121"/>
        <v>0</v>
      </c>
      <c r="CG210" s="23">
        <f t="shared" si="122"/>
        <v>-2.3521879626334324E-2</v>
      </c>
      <c r="CH210" s="23">
        <f t="shared" si="123"/>
        <v>-3.2795819473534119E-2</v>
      </c>
      <c r="CI210" s="23">
        <f t="shared" si="124"/>
        <v>-5.1225966238052506E-2</v>
      </c>
    </row>
    <row r="211" spans="1:87" x14ac:dyDescent="0.2">
      <c r="A211" s="20">
        <v>202</v>
      </c>
      <c r="B211" s="21">
        <v>44773</v>
      </c>
      <c r="C211" s="20">
        <v>218.547</v>
      </c>
      <c r="D211" s="20">
        <v>1227.2470000000001</v>
      </c>
      <c r="E211" s="20">
        <v>2090.8829999999998</v>
      </c>
      <c r="F211" s="20">
        <v>1825.095</v>
      </c>
      <c r="G211" s="20">
        <v>2381.096</v>
      </c>
      <c r="H211" s="20">
        <v>137.70599999999999</v>
      </c>
      <c r="I211" s="20">
        <v>351.11</v>
      </c>
      <c r="J211" s="20">
        <v>482.572</v>
      </c>
      <c r="K211" s="20">
        <v>109.72</v>
      </c>
      <c r="L211" s="20">
        <v>666.60699999999997</v>
      </c>
      <c r="M211" s="20">
        <v>849.55899999999997</v>
      </c>
      <c r="N211" s="20">
        <v>292.66300000000001</v>
      </c>
      <c r="O211" s="20">
        <v>340.34500000000003</v>
      </c>
      <c r="P211" s="20">
        <v>102.699</v>
      </c>
      <c r="Q211" s="20">
        <v>193.13499999999999</v>
      </c>
      <c r="R211" s="20">
        <v>257.48700000000002</v>
      </c>
      <c r="S211" s="20">
        <v>7638.48</v>
      </c>
      <c r="T211" s="20">
        <v>3708.1</v>
      </c>
      <c r="U211" s="20">
        <v>7423.43</v>
      </c>
      <c r="V211" s="20">
        <v>27801.64</v>
      </c>
      <c r="W211" s="20">
        <v>2.3622899999999998</v>
      </c>
      <c r="X211" s="20">
        <v>-0.1978</v>
      </c>
      <c r="Y211" s="20">
        <v>1.4902</v>
      </c>
      <c r="Z211" s="20">
        <v>-0.30620000000000003</v>
      </c>
      <c r="AA211" s="20">
        <v>1</v>
      </c>
      <c r="AB211" s="20">
        <v>0.97850000000000004</v>
      </c>
      <c r="AC211" s="20">
        <v>0.8216</v>
      </c>
      <c r="AD211" s="20">
        <v>133.27000000000001</v>
      </c>
      <c r="AE211" s="21">
        <f t="shared" si="96"/>
        <v>44773</v>
      </c>
      <c r="AF211" s="22" cm="1">
        <f t="array" ref="AF211">IF(INDEX(calc_types,1,AF$7)="INDEX",C211/C210-1,IF(INDEX(calc_types,1,AF$7)="CASH", C210/1200,C210/C211-1))</f>
        <v>1.126884439375031E-3</v>
      </c>
      <c r="AG211" s="22" cm="1">
        <f t="array" ref="AG211">IF(INDEX(calc_types,1,AG$7)="INDEX",D211/D210-1,IF(INDEX(calc_types,1,AG$7)="CASH", D210/1200,D210/D211-1))</f>
        <v>3.3528295068618874E-3</v>
      </c>
      <c r="AH211" s="22" cm="1">
        <f t="array" ref="AH211">IF(INDEX(calc_types,1,AH$7)="INDEX",E211/E210-1,IF(INDEX(calc_types,1,AH$7)="CASH", E210/1200,E210/E211-1))</f>
        <v>1.2199844893841405E-2</v>
      </c>
      <c r="AI211" s="22" cm="1">
        <f t="array" ref="AI211">IF(INDEX(calc_types,1,AI$7)="INDEX",F211/F210-1,IF(INDEX(calc_types,1,AI$7)="CASH", F210/1200,F210/F211-1))</f>
        <v>7.4658997444205788E-3</v>
      </c>
      <c r="AJ211" s="22" cm="1">
        <f t="array" ref="AJ211">IF(INDEX(calc_types,1,AJ$7)="INDEX",G211/G210-1,IF(INDEX(calc_types,1,AJ$7)="CASH", G210/1200,G210/G211-1))</f>
        <v>1.8946680126548099E-2</v>
      </c>
      <c r="AK211" s="22" cm="1">
        <f t="array" ref="AK211">IF(INDEX(calc_types,1,AK$7)="INDEX",H211/H210-1,IF(INDEX(calc_types,1,AK$7)="CASH", H210/1200,H210/H211-1))</f>
        <v>7.2619004392038278E-6</v>
      </c>
      <c r="AL211" s="22" cm="1">
        <f t="array" ref="AL211">IF(INDEX(calc_types,1,AL$7)="INDEX",I211/I210-1,IF(INDEX(calc_types,1,AL$7)="CASH", I210/1200,I210/I211-1))</f>
        <v>7.6106733092653478E-3</v>
      </c>
      <c r="AM211" s="22" cm="1">
        <f t="array" ref="AM211">IF(INDEX(calc_types,1,AM$7)="INDEX",J211/J210-1,IF(INDEX(calc_types,1,AM$7)="CASH", J210/1200,J210/J211-1))</f>
        <v>2.2536954163276501E-2</v>
      </c>
      <c r="AN211" s="22" cm="1">
        <f t="array" ref="AN211">IF(INDEX(calc_types,1,AN$7)="INDEX",K211/K210-1,IF(INDEX(calc_types,1,AN$7)="CASH", K210/1200,K210/K211-1))</f>
        <v>1.122293493435178E-3</v>
      </c>
      <c r="AO211" s="22" cm="1">
        <f t="array" ref="AO211">IF(INDEX(calc_types,1,AO$7)="INDEX",L211/L210-1,IF(INDEX(calc_types,1,AO$7)="CASH", L210/1200,L210/L211-1))</f>
        <v>5.3069879111067308E-3</v>
      </c>
      <c r="AP211" s="22" cm="1">
        <f t="array" ref="AP211">IF(INDEX(calc_types,1,AP$7)="INDEX",M211/M210-1,IF(INDEX(calc_types,1,AP$7)="CASH", M210/1200,M210/M211-1))</f>
        <v>1.1098098862935668E-2</v>
      </c>
      <c r="AQ211" s="22" cm="1">
        <f t="array" ref="AQ211">IF(INDEX(calc_types,1,AQ$7)="INDEX",N211/N210-1,IF(INDEX(calc_types,1,AQ$7)="CASH", N210/1200,N210/N211-1))</f>
        <v>8.6088949390863423E-3</v>
      </c>
      <c r="AR211" s="22" cm="1">
        <f t="array" ref="AR211">IF(INDEX(calc_types,1,AR$7)="INDEX",O211/O210-1,IF(INDEX(calc_types,1,AR$7)="CASH", O210/1200,O210/O211-1))</f>
        <v>1.8743845092387135E-2</v>
      </c>
      <c r="AS211" s="22" cm="1">
        <f t="array" ref="AS211">IF(INDEX(calc_types,1,AS$7)="INDEX",P211/P210-1,IF(INDEX(calc_types,1,AS$7)="CASH", P210/1200,P210/P211-1))</f>
        <v>8.7642418930666821E-5</v>
      </c>
      <c r="AT211" s="22" cm="1">
        <f t="array" ref="AT211">IF(INDEX(calc_types,1,AT$7)="INDEX",Q211/Q210-1,IF(INDEX(calc_types,1,AT$7)="CASH", Q210/1200,Q210/Q211-1))</f>
        <v>6.113451146789739E-4</v>
      </c>
      <c r="AU211" s="22" cm="1">
        <f t="array" ref="AU211">IF(INDEX(calc_types,1,AU$7)="INDEX",R211/R210-1,IF(INDEX(calc_types,1,AU$7)="CASH", R210/1200,R210/R211-1))</f>
        <v>2.2108135248855021E-3</v>
      </c>
      <c r="AV211" s="22" cm="1">
        <f t="array" ref="AV211">IF(INDEX(calc_types,1,AV$7)="INDEX",S211/S210-1,IF(INDEX(calc_types,1,AV$7)="CASH", S210/1200,S210/S211-1))</f>
        <v>9.1877473830465073E-2</v>
      </c>
      <c r="AW211" s="22" cm="1">
        <f t="array" ref="AW211">IF(INDEX(calc_types,1,AW$7)="INDEX",T211/T210-1,IF(INDEX(calc_types,1,AW$7)="CASH", T210/1200,T210/T211-1))</f>
        <v>7.3299641664206217E-2</v>
      </c>
      <c r="AX211" s="22" cm="1">
        <f t="array" ref="AX211">IF(INDEX(calc_types,1,AX$7)="INDEX",U211/U210-1,IF(INDEX(calc_types,1,AX$7)="CASH", U210/1200,U210/U211-1))</f>
        <v>3.5449863863595832E-2</v>
      </c>
      <c r="AY211" s="22" cm="1">
        <f t="array" ref="AY211">IF(INDEX(calc_types,1,AY$7)="INDEX",V211/V210-1,IF(INDEX(calc_types,1,AY$7)="CASH", V210/1200,V210/V211-1))</f>
        <v>5.3370130913301228E-2</v>
      </c>
      <c r="AZ211" s="22" cm="1">
        <f t="array" ref="AZ211">IF(INDEX(calc_types,1,AZ$7)="INDEX",W211/W210-1,IF(INDEX(calc_types,1,AZ$7)="CASH", W210/1200,W210/W211-1))</f>
        <v>1.4889250000000001E-3</v>
      </c>
      <c r="BA211" s="22" cm="1">
        <f t="array" ref="BA211">IF(INDEX(calc_types,1,BA$7)="INDEX",X211/X210-1,IF(INDEX(calc_types,1,BA$7)="CASH", X210/1200,X210/X211-1))</f>
        <v>-5.7875000000000005E-4</v>
      </c>
      <c r="BB211" s="22" cm="1">
        <f t="array" ref="BB211">IF(INDEX(calc_types,1,BB$7)="INDEX",Y211/Y210-1,IF(INDEX(calc_types,1,BB$7)="CASH", Y210/1200,Y210/Y211-1))</f>
        <v>8.9041666666666663E-4</v>
      </c>
      <c r="BC211" s="22" cm="1">
        <f t="array" ref="BC211">IF(INDEX(calc_types,1,BC$7)="INDEX",Z211/Z210-1,IF(INDEX(calc_types,1,BC$7)="CASH", Z210/1200,Z210/Z211-1))</f>
        <v>-3.8983333333333334E-4</v>
      </c>
      <c r="BD211" s="22" cm="1">
        <f t="array" ref="BD211">IF(INDEX(calc_types,1,BD$7)="INDEX",AA211/AA210-1,IF(INDEX(calc_types,1,BD$7)="CASH", AA210/1200,AA210/AA211-1))</f>
        <v>0</v>
      </c>
      <c r="BE211" s="22" cm="1">
        <f t="array" ref="BE211">IF(INDEX(calc_types,1,BE$7)="INDEX",AB211/AB210-1,IF(INDEX(calc_types,1,BE$7)="CASH", AB210/1200,AB210/AB211-1))</f>
        <v>-2.5140521205927469E-2</v>
      </c>
      <c r="BF211" s="22" cm="1">
        <f t="array" ref="BF211">IF(INDEX(calc_types,1,BF$7)="INDEX",AC211/AC210-1,IF(INDEX(calc_types,1,BF$7)="CASH", AC210/1200,AC210/AC211-1))</f>
        <v>-6.0856864654323939E-4</v>
      </c>
      <c r="BG211" s="22" cm="1">
        <f t="array" ref="BG211">IF(INDEX(calc_types,1,BG$7)="INDEX",AD211/AD210-1,IF(INDEX(calc_types,1,BG$7)="CASH", AD210/1200,AD210/AD211-1))</f>
        <v>1.8383732272829523E-2</v>
      </c>
      <c r="BH211" s="23">
        <f t="shared" si="97"/>
        <v>-4.0791814624581337E-4</v>
      </c>
      <c r="BI211" s="23">
        <f t="shared" si="98"/>
        <v>1.6007564220105533E-3</v>
      </c>
      <c r="BJ211" s="23">
        <f t="shared" si="99"/>
        <v>9.7919898172013978E-3</v>
      </c>
      <c r="BK211" s="23">
        <f t="shared" si="100"/>
        <v>4.8159032311879688E-3</v>
      </c>
      <c r="BL211" s="23">
        <f t="shared" si="101"/>
        <v>1.5566845460995992E-2</v>
      </c>
      <c r="BM211" s="23">
        <f t="shared" si="102"/>
        <v>-7.3585112850118738E-4</v>
      </c>
      <c r="BN211" s="23">
        <f t="shared" si="103"/>
        <v>6.7461052316484475E-3</v>
      </c>
      <c r="BO211" s="23">
        <f t="shared" si="104"/>
        <v>2.1214576369184782E-2</v>
      </c>
      <c r="BP211" s="23">
        <f t="shared" si="105"/>
        <v>-2.4526166104585551E-4</v>
      </c>
      <c r="BQ211" s="23">
        <f t="shared" si="106"/>
        <v>3.6192862984491718E-3</v>
      </c>
      <c r="BR211" s="23">
        <f t="shared" si="107"/>
        <v>8.9359122149701951E-3</v>
      </c>
      <c r="BS211" s="23">
        <f t="shared" si="108"/>
        <v>5.8258291171796612E-3</v>
      </c>
      <c r="BT211" s="23">
        <f t="shared" si="109"/>
        <v>1.5452773913002161E-2</v>
      </c>
      <c r="BU211" s="23">
        <f t="shared" si="110"/>
        <v>2.572184220988131E-5</v>
      </c>
      <c r="BV211" s="23">
        <f t="shared" si="111"/>
        <v>4.7228649654815864E-4</v>
      </c>
      <c r="BW211" s="23">
        <f t="shared" si="112"/>
        <v>1.8714208690305818E-3</v>
      </c>
      <c r="BX211" s="23">
        <f t="shared" si="113"/>
        <v>8.2695540658417194E-2</v>
      </c>
      <c r="BY211" s="23">
        <f t="shared" si="114"/>
        <v>7.0084950064409318E-2</v>
      </c>
      <c r="BZ211" s="23">
        <f t="shared" si="115"/>
        <v>3.2512938641298832E-2</v>
      </c>
      <c r="CA211" s="23">
        <f t="shared" si="116"/>
        <v>4.6952569201934781E-2</v>
      </c>
      <c r="CB211" s="23">
        <f t="shared" si="117"/>
        <v>-7.520371527777671E-5</v>
      </c>
      <c r="CC211" s="23">
        <f t="shared" si="118"/>
        <v>-1.3433152777777772E-3</v>
      </c>
      <c r="CD211" s="23">
        <f t="shared" si="119"/>
        <v>-6.5102847222222226E-4</v>
      </c>
      <c r="CE211" s="23">
        <f t="shared" si="120"/>
        <v>-3.4028750000000005E-4</v>
      </c>
      <c r="CF211" s="23">
        <f t="shared" si="121"/>
        <v>0</v>
      </c>
      <c r="CG211" s="23">
        <f t="shared" si="122"/>
        <v>-2.5389521075473858E-2</v>
      </c>
      <c r="CH211" s="23">
        <f t="shared" si="123"/>
        <v>2.0905725807400521E-4</v>
      </c>
      <c r="CI211" s="23">
        <f t="shared" si="124"/>
        <v>1.9102947290303179E-2</v>
      </c>
    </row>
    <row r="212" spans="1:87" x14ac:dyDescent="0.2">
      <c r="A212" s="20">
        <v>203</v>
      </c>
      <c r="B212" s="21">
        <v>44804</v>
      </c>
      <c r="C212" s="20">
        <v>218.74</v>
      </c>
      <c r="D212" s="20">
        <v>1218.4059999999999</v>
      </c>
      <c r="E212" s="20">
        <v>2046.895</v>
      </c>
      <c r="F212" s="20">
        <v>1814.6</v>
      </c>
      <c r="G212" s="20">
        <v>2343.8560000000002</v>
      </c>
      <c r="H212" s="20">
        <v>137.61500000000001</v>
      </c>
      <c r="I212" s="20">
        <v>346.53</v>
      </c>
      <c r="J212" s="20">
        <v>466.995</v>
      </c>
      <c r="K212" s="20">
        <v>109.40900000000001</v>
      </c>
      <c r="L212" s="20">
        <v>651.70299999999997</v>
      </c>
      <c r="M212" s="20">
        <v>814.05</v>
      </c>
      <c r="N212" s="20">
        <v>286.10599999999999</v>
      </c>
      <c r="O212" s="20">
        <v>326.34699999999998</v>
      </c>
      <c r="P212" s="20">
        <v>102.678</v>
      </c>
      <c r="Q212" s="20">
        <v>193.09</v>
      </c>
      <c r="R212" s="20">
        <v>257.28300000000002</v>
      </c>
      <c r="S212" s="20">
        <v>7323.17</v>
      </c>
      <c r="T212" s="20">
        <v>3517.25</v>
      </c>
      <c r="U212" s="20">
        <v>7284.15</v>
      </c>
      <c r="V212" s="20">
        <v>28091.53</v>
      </c>
      <c r="W212" s="20">
        <v>2.5534300000000001</v>
      </c>
      <c r="X212" s="20">
        <v>0.1575</v>
      </c>
      <c r="Y212" s="20">
        <v>1.8624000000000001</v>
      </c>
      <c r="Z212" s="20">
        <v>-0.32550000000000001</v>
      </c>
      <c r="AA212" s="20">
        <v>1</v>
      </c>
      <c r="AB212" s="20">
        <v>0.99470000000000003</v>
      </c>
      <c r="AC212" s="20">
        <v>0.86040000000000005</v>
      </c>
      <c r="AD212" s="20">
        <v>138.96</v>
      </c>
      <c r="AE212" s="21">
        <f t="shared" si="96"/>
        <v>44804</v>
      </c>
      <c r="AF212" s="22" cm="1">
        <f t="array" ref="AF212">IF(INDEX(calc_types,1,AF$7)="INDEX",C212/C211-1,IF(INDEX(calc_types,1,AF$7)="CASH", C211/1200,C211/C212-1))</f>
        <v>8.8310523594481438E-4</v>
      </c>
      <c r="AG212" s="22" cm="1">
        <f t="array" ref="AG212">IF(INDEX(calc_types,1,AG$7)="INDEX",D212/D211-1,IF(INDEX(calc_types,1,AG$7)="CASH", D211/1200,D211/D212-1))</f>
        <v>-7.2039287934703156E-3</v>
      </c>
      <c r="AH212" s="22" cm="1">
        <f t="array" ref="AH212">IF(INDEX(calc_types,1,AH$7)="INDEX",E212/E211-1,IF(INDEX(calc_types,1,AH$7)="CASH", E211/1200,E211/E212-1))</f>
        <v>-2.1038001648107429E-2</v>
      </c>
      <c r="AI212" s="22" cm="1">
        <f t="array" ref="AI212">IF(INDEX(calc_types,1,AI$7)="INDEX",F212/F211-1,IF(INDEX(calc_types,1,AI$7)="CASH", F211/1200,F211/F212-1))</f>
        <v>-5.7503855963663142E-3</v>
      </c>
      <c r="AJ212" s="22" cm="1">
        <f t="array" ref="AJ212">IF(INDEX(calc_types,1,AJ$7)="INDEX",G212/G211-1,IF(INDEX(calc_types,1,AJ$7)="CASH", G211/1200,G211/G212-1))</f>
        <v>-1.5639856603849589E-2</v>
      </c>
      <c r="AK212" s="22" cm="1">
        <f t="array" ref="AK212">IF(INDEX(calc_types,1,AK$7)="INDEX",H212/H211-1,IF(INDEX(calc_types,1,AK$7)="CASH", H211/1200,H211/H212-1))</f>
        <v>-6.6082814111212418E-4</v>
      </c>
      <c r="AL212" s="22" cm="1">
        <f t="array" ref="AL212">IF(INDEX(calc_types,1,AL$7)="INDEX",I212/I211-1,IF(INDEX(calc_types,1,AL$7)="CASH", I211/1200,I211/I212-1))</f>
        <v>-1.3044345077041553E-2</v>
      </c>
      <c r="AM212" s="22" cm="1">
        <f t="array" ref="AM212">IF(INDEX(calc_types,1,AM$7)="INDEX",J212/J211-1,IF(INDEX(calc_types,1,AM$7)="CASH", J211/1200,J211/J212-1))</f>
        <v>-3.2279121043077508E-2</v>
      </c>
      <c r="AN212" s="22" cm="1">
        <f t="array" ref="AN212">IF(INDEX(calc_types,1,AN$7)="INDEX",K212/K211-1,IF(INDEX(calc_types,1,AN$7)="CASH", K211/1200,K211/K212-1))</f>
        <v>-2.8344877870943863E-3</v>
      </c>
      <c r="AO212" s="22" cm="1">
        <f t="array" ref="AO212">IF(INDEX(calc_types,1,AO$7)="INDEX",L212/L211-1,IF(INDEX(calc_types,1,AO$7)="CASH", L211/1200,L211/L212-1))</f>
        <v>-2.2358001041093201E-2</v>
      </c>
      <c r="AP212" s="22" cm="1">
        <f t="array" ref="AP212">IF(INDEX(calc_types,1,AP$7)="INDEX",M212/M211-1,IF(INDEX(calc_types,1,AP$7)="CASH", M211/1200,M211/M212-1))</f>
        <v>-4.1796979374004617E-2</v>
      </c>
      <c r="AQ212" s="22" cm="1">
        <f t="array" ref="AQ212">IF(INDEX(calc_types,1,AQ$7)="INDEX",N212/N211-1,IF(INDEX(calc_types,1,AQ$7)="CASH", N211/1200,N211/N212-1))</f>
        <v>-2.2404608713776697E-2</v>
      </c>
      <c r="AR212" s="22" cm="1">
        <f t="array" ref="AR212">IF(INDEX(calc_types,1,AR$7)="INDEX",O212/O211-1,IF(INDEX(calc_types,1,AR$7)="CASH", O211/1200,O211/O212-1))</f>
        <v>-4.1128854544653315E-2</v>
      </c>
      <c r="AS212" s="22" cm="1">
        <f t="array" ref="AS212">IF(INDEX(calc_types,1,AS$7)="INDEX",P212/P211-1,IF(INDEX(calc_types,1,AS$7)="CASH", P211/1200,P211/P212-1))</f>
        <v>-2.0448105629067292E-4</v>
      </c>
      <c r="AT212" s="22" cm="1">
        <f t="array" ref="AT212">IF(INDEX(calc_types,1,AT$7)="INDEX",Q212/Q211-1,IF(INDEX(calc_types,1,AT$7)="CASH", Q211/1200,Q211/Q212-1))</f>
        <v>-2.3299764413486912E-4</v>
      </c>
      <c r="AU212" s="22" cm="1">
        <f t="array" ref="AU212">IF(INDEX(calc_types,1,AU$7)="INDEX",R212/R211-1,IF(INDEX(calc_types,1,AU$7)="CASH", R211/1200,R211/R212-1))</f>
        <v>-7.9227300795770006E-4</v>
      </c>
      <c r="AV212" s="22" cm="1">
        <f t="array" ref="AV212">IF(INDEX(calc_types,1,AV$7)="INDEX",S212/S211-1,IF(INDEX(calc_types,1,AV$7)="CASH", S211/1200,S211/S212-1))</f>
        <v>-4.1279155015133795E-2</v>
      </c>
      <c r="AW212" s="22" cm="1">
        <f t="array" ref="AW212">IF(INDEX(calc_types,1,AW$7)="INDEX",T212/T211-1,IF(INDEX(calc_types,1,AW$7)="CASH", T211/1200,T211/T212-1))</f>
        <v>-5.1468407000889949E-2</v>
      </c>
      <c r="AX212" s="22" cm="1">
        <f t="array" ref="AX212">IF(INDEX(calc_types,1,AX$7)="INDEX",U212/U211-1,IF(INDEX(calc_types,1,AX$7)="CASH", U211/1200,U211/U212-1))</f>
        <v>-1.8762216387842368E-2</v>
      </c>
      <c r="AY212" s="22" cm="1">
        <f t="array" ref="AY212">IF(INDEX(calc_types,1,AY$7)="INDEX",V212/V211-1,IF(INDEX(calc_types,1,AY$7)="CASH", V211/1200,V211/V212-1))</f>
        <v>1.0427082718861058E-2</v>
      </c>
      <c r="AZ212" s="22" cm="1">
        <f t="array" ref="AZ212">IF(INDEX(calc_types,1,AZ$7)="INDEX",W212/W211-1,IF(INDEX(calc_types,1,AZ$7)="CASH", W211/1200,W211/W212-1))</f>
        <v>1.9685749999999998E-3</v>
      </c>
      <c r="BA212" s="22" cm="1">
        <f t="array" ref="BA212">IF(INDEX(calc_types,1,BA$7)="INDEX",X212/X211-1,IF(INDEX(calc_types,1,BA$7)="CASH", X211/1200,X211/X212-1))</f>
        <v>-1.6483333333333335E-4</v>
      </c>
      <c r="BB212" s="22" cm="1">
        <f t="array" ref="BB212">IF(INDEX(calc_types,1,BB$7)="INDEX",Y212/Y211-1,IF(INDEX(calc_types,1,BB$7)="CASH", Y211/1200,Y211/Y212-1))</f>
        <v>1.2418333333333333E-3</v>
      </c>
      <c r="BC212" s="22" cm="1">
        <f t="array" ref="BC212">IF(INDEX(calc_types,1,BC$7)="INDEX",Z212/Z211-1,IF(INDEX(calc_types,1,BC$7)="CASH", Z211/1200,Z211/Z212-1))</f>
        <v>-2.5516666666666667E-4</v>
      </c>
      <c r="BD212" s="22" cm="1">
        <f t="array" ref="BD212">IF(INDEX(calc_types,1,BD$7)="INDEX",AA212/AA211-1,IF(INDEX(calc_types,1,BD$7)="CASH", AA211/1200,AA211/AA212-1))</f>
        <v>0</v>
      </c>
      <c r="BE212" s="22" cm="1">
        <f t="array" ref="BE212">IF(INDEX(calc_types,1,BE$7)="INDEX",AB212/AB211-1,IF(INDEX(calc_types,1,BE$7)="CASH", AB211/1200,AB211/AB212-1))</f>
        <v>-1.6286317482658075E-2</v>
      </c>
      <c r="BF212" s="22" cm="1">
        <f t="array" ref="BF212">IF(INDEX(calc_types,1,BF$7)="INDEX",AC212/AC211-1,IF(INDEX(calc_types,1,BF$7)="CASH", AC211/1200,AC211/AC212-1))</f>
        <v>-4.5095304509530476E-2</v>
      </c>
      <c r="BG212" s="22" cm="1">
        <f t="array" ref="BG212">IF(INDEX(calc_types,1,BG$7)="INDEX",AD212/AD211-1,IF(INDEX(calc_types,1,BG$7)="CASH", AD211/1200,AD211/AD212-1))</f>
        <v>-4.0947035118019559E-2</v>
      </c>
      <c r="BH212" s="23">
        <f t="shared" si="97"/>
        <v>-6.5169734967603001E-4</v>
      </c>
      <c r="BI212" s="23">
        <f t="shared" si="98"/>
        <v>-8.9560018783216497E-3</v>
      </c>
      <c r="BJ212" s="23">
        <f t="shared" si="99"/>
        <v>-2.3445856724747437E-2</v>
      </c>
      <c r="BK212" s="23">
        <f t="shared" si="100"/>
        <v>-8.4003821095989251E-3</v>
      </c>
      <c r="BL212" s="23">
        <f t="shared" si="101"/>
        <v>-1.9019691269401694E-2</v>
      </c>
      <c r="BM212" s="23">
        <f t="shared" si="102"/>
        <v>-1.4039411700525154E-3</v>
      </c>
      <c r="BN212" s="23">
        <f t="shared" si="103"/>
        <v>-1.3908913154658453E-2</v>
      </c>
      <c r="BO212" s="23">
        <f t="shared" si="104"/>
        <v>-3.360149883716923E-2</v>
      </c>
      <c r="BP212" s="23">
        <f t="shared" si="105"/>
        <v>-4.2020429415754196E-3</v>
      </c>
      <c r="BQ212" s="23">
        <f t="shared" si="106"/>
        <v>-2.4045702653750761E-2</v>
      </c>
      <c r="BR212" s="23">
        <f t="shared" si="107"/>
        <v>-4.3959166021970086E-2</v>
      </c>
      <c r="BS212" s="23">
        <f t="shared" si="108"/>
        <v>-2.518767453568338E-2</v>
      </c>
      <c r="BT212" s="23">
        <f t="shared" si="109"/>
        <v>-4.4419925724038287E-2</v>
      </c>
      <c r="BU212" s="23">
        <f t="shared" si="110"/>
        <v>-2.6640163301145845E-4</v>
      </c>
      <c r="BV212" s="23">
        <f t="shared" si="111"/>
        <v>-3.7205626226568438E-4</v>
      </c>
      <c r="BW212" s="23">
        <f t="shared" si="112"/>
        <v>-1.1316656638126203E-3</v>
      </c>
      <c r="BX212" s="23">
        <f t="shared" si="113"/>
        <v>-5.0461088187181681E-2</v>
      </c>
      <c r="BY212" s="23">
        <f t="shared" si="114"/>
        <v>-5.4683098600686847E-2</v>
      </c>
      <c r="BZ212" s="23">
        <f t="shared" si="115"/>
        <v>-2.1699141610139364E-2</v>
      </c>
      <c r="CA212" s="23">
        <f t="shared" si="116"/>
        <v>4.009521007494612E-3</v>
      </c>
      <c r="CB212" s="23">
        <f t="shared" si="117"/>
        <v>4.0444628472222294E-4</v>
      </c>
      <c r="CC212" s="23">
        <f t="shared" si="118"/>
        <v>-9.2939861111111062E-4</v>
      </c>
      <c r="CD212" s="23">
        <f t="shared" si="119"/>
        <v>-2.9961180555555561E-4</v>
      </c>
      <c r="CE212" s="23">
        <f t="shared" si="120"/>
        <v>-2.0562083333333338E-4</v>
      </c>
      <c r="CF212" s="23">
        <f t="shared" si="121"/>
        <v>0</v>
      </c>
      <c r="CG212" s="23">
        <f t="shared" si="122"/>
        <v>-1.6535317352204464E-2</v>
      </c>
      <c r="CH212" s="23">
        <f t="shared" si="123"/>
        <v>-4.4277678604913231E-2</v>
      </c>
      <c r="CI212" s="23">
        <f t="shared" si="124"/>
        <v>-4.0227820100545902E-2</v>
      </c>
    </row>
    <row r="213" spans="1:87" x14ac:dyDescent="0.2">
      <c r="A213" s="20">
        <v>204</v>
      </c>
      <c r="B213" s="21">
        <v>44834</v>
      </c>
      <c r="C213" s="20">
        <v>218.655</v>
      </c>
      <c r="D213" s="20">
        <v>1204.0509999999999</v>
      </c>
      <c r="E213" s="20">
        <v>1994.335</v>
      </c>
      <c r="F213" s="20">
        <v>1788.231</v>
      </c>
      <c r="G213" s="20">
        <v>2269.86</v>
      </c>
      <c r="H213" s="20">
        <v>137.06299999999999</v>
      </c>
      <c r="I213" s="20">
        <v>343.03199999999998</v>
      </c>
      <c r="J213" s="20">
        <v>456.98500000000001</v>
      </c>
      <c r="K213" s="20">
        <v>109.03700000000001</v>
      </c>
      <c r="L213" s="20">
        <v>637.17600000000004</v>
      </c>
      <c r="M213" s="20">
        <v>769.69100000000003</v>
      </c>
      <c r="N213" s="20">
        <v>277.90600000000001</v>
      </c>
      <c r="O213" s="20">
        <v>305.00599999999997</v>
      </c>
      <c r="P213" s="20">
        <v>102.675</v>
      </c>
      <c r="Q213" s="20">
        <v>192.95400000000001</v>
      </c>
      <c r="R213" s="20">
        <v>256.72500000000002</v>
      </c>
      <c r="S213" s="20">
        <v>6645.87</v>
      </c>
      <c r="T213" s="20">
        <v>3318.2</v>
      </c>
      <c r="U213" s="20">
        <v>6893.81</v>
      </c>
      <c r="V213" s="20">
        <v>25937.21</v>
      </c>
      <c r="W213" s="20">
        <v>3.1427100000000001</v>
      </c>
      <c r="X213" s="20">
        <v>0.56530000000000002</v>
      </c>
      <c r="Y213" s="20">
        <v>2.2757000000000001</v>
      </c>
      <c r="Z213" s="20">
        <v>-0.2979</v>
      </c>
      <c r="AA213" s="20">
        <v>1</v>
      </c>
      <c r="AB213" s="20">
        <v>1.0202</v>
      </c>
      <c r="AC213" s="20">
        <v>0.89529999999999998</v>
      </c>
      <c r="AD213" s="20">
        <v>144.74</v>
      </c>
      <c r="AE213" s="21">
        <f t="shared" si="96"/>
        <v>44834</v>
      </c>
      <c r="AF213" s="22" cm="1">
        <f t="array" ref="AF213">IF(INDEX(calc_types,1,AF$7)="INDEX",C213/C212-1,IF(INDEX(calc_types,1,AF$7)="CASH", C212/1200,C212/C213-1))</f>
        <v>-3.8858919264883607E-4</v>
      </c>
      <c r="AG213" s="22" cm="1">
        <f t="array" ref="AG213">IF(INDEX(calc_types,1,AG$7)="INDEX",D213/D212-1,IF(INDEX(calc_types,1,AG$7)="CASH", D212/1200,D212/D213-1))</f>
        <v>-1.178178702337318E-2</v>
      </c>
      <c r="AH213" s="22" cm="1">
        <f t="array" ref="AH213">IF(INDEX(calc_types,1,AH$7)="INDEX",E213/E212-1,IF(INDEX(calc_types,1,AH$7)="CASH", E212/1200,E212/E213-1))</f>
        <v>-2.5677917040199838E-2</v>
      </c>
      <c r="AI213" s="22" cm="1">
        <f t="array" ref="AI213">IF(INDEX(calc_types,1,AI$7)="INDEX",F213/F212-1,IF(INDEX(calc_types,1,AI$7)="CASH", F212/1200,F212/F213-1))</f>
        <v>-1.4531577207097968E-2</v>
      </c>
      <c r="AJ213" s="22" cm="1">
        <f t="array" ref="AJ213">IF(INDEX(calc_types,1,AJ$7)="INDEX",G213/G212-1,IF(INDEX(calc_types,1,AJ$7)="CASH", G212/1200,G212/G213-1))</f>
        <v>-3.1570198851806675E-2</v>
      </c>
      <c r="AK213" s="22" cm="1">
        <f t="array" ref="AK213">IF(INDEX(calc_types,1,AK$7)="INDEX",H213/H212-1,IF(INDEX(calc_types,1,AK$7)="CASH", H212/1200,H212/H213-1))</f>
        <v>-4.0111906405553288E-3</v>
      </c>
      <c r="AL213" s="22" cm="1">
        <f t="array" ref="AL213">IF(INDEX(calc_types,1,AL$7)="INDEX",I213/I212-1,IF(INDEX(calc_types,1,AL$7)="CASH", I212/1200,I212/I213-1))</f>
        <v>-1.0094364124318189E-2</v>
      </c>
      <c r="AM213" s="22" cm="1">
        <f t="array" ref="AM213">IF(INDEX(calc_types,1,AM$7)="INDEX",J213/J212-1,IF(INDEX(calc_types,1,AM$7)="CASH", J212/1200,J212/J213-1))</f>
        <v>-2.1434919003415431E-2</v>
      </c>
      <c r="AN213" s="22" cm="1">
        <f t="array" ref="AN213">IF(INDEX(calc_types,1,AN$7)="INDEX",K213/K212-1,IF(INDEX(calc_types,1,AN$7)="CASH", K212/1200,K212/K213-1))</f>
        <v>-3.4000859161494867E-3</v>
      </c>
      <c r="AO213" s="22" cm="1">
        <f t="array" ref="AO213">IF(INDEX(calc_types,1,AO$7)="INDEX",L213/L212-1,IF(INDEX(calc_types,1,AO$7)="CASH", L212/1200,L212/L213-1))</f>
        <v>-2.2290828797780438E-2</v>
      </c>
      <c r="AP213" s="22" cm="1">
        <f t="array" ref="AP213">IF(INDEX(calc_types,1,AP$7)="INDEX",M213/M212-1,IF(INDEX(calc_types,1,AP$7)="CASH", M212/1200,M212/M213-1))</f>
        <v>-5.4491738836680681E-2</v>
      </c>
      <c r="AQ213" s="22" cm="1">
        <f t="array" ref="AQ213">IF(INDEX(calc_types,1,AQ$7)="INDEX",N213/N212-1,IF(INDEX(calc_types,1,AQ$7)="CASH", N212/1200,N212/N213-1))</f>
        <v>-2.8660706171838357E-2</v>
      </c>
      <c r="AR213" s="22" cm="1">
        <f t="array" ref="AR213">IF(INDEX(calc_types,1,AR$7)="INDEX",O213/O212-1,IF(INDEX(calc_types,1,AR$7)="CASH", O212/1200,O212/O213-1))</f>
        <v>-6.5393584129776028E-2</v>
      </c>
      <c r="AS213" s="22" cm="1">
        <f t="array" ref="AS213">IF(INDEX(calc_types,1,AS$7)="INDEX",P213/P212-1,IF(INDEX(calc_types,1,AS$7)="CASH", P212/1200,P212/P213-1))</f>
        <v>-2.9217553906391025E-5</v>
      </c>
      <c r="AT213" s="22" cm="1">
        <f t="array" ref="AT213">IF(INDEX(calc_types,1,AT$7)="INDEX",Q213/Q212-1,IF(INDEX(calc_types,1,AT$7)="CASH", Q212/1200,Q212/Q213-1))</f>
        <v>-7.043347661711552E-4</v>
      </c>
      <c r="AU213" s="22" cm="1">
        <f t="array" ref="AU213">IF(INDEX(calc_types,1,AU$7)="INDEX",R213/R212-1,IF(INDEX(calc_types,1,AU$7)="CASH", R212/1200,R212/R213-1))</f>
        <v>-2.1688179941931063E-3</v>
      </c>
      <c r="AV213" s="22" cm="1">
        <f t="array" ref="AV213">IF(INDEX(calc_types,1,AV$7)="INDEX",S213/S212-1,IF(INDEX(calc_types,1,AV$7)="CASH", S212/1200,S212/S213-1))</f>
        <v>-9.2487269857179366E-2</v>
      </c>
      <c r="AW213" s="22" cm="1">
        <f t="array" ref="AW213">IF(INDEX(calc_types,1,AW$7)="INDEX",T213/T212-1,IF(INDEX(calc_types,1,AW$7)="CASH", T212/1200,T212/T213-1))</f>
        <v>-5.659250835169527E-2</v>
      </c>
      <c r="AX213" s="22" cm="1">
        <f t="array" ref="AX213">IF(INDEX(calc_types,1,AX$7)="INDEX",U213/U212-1,IF(INDEX(calc_types,1,AX$7)="CASH", U212/1200,U212/U213-1))</f>
        <v>-5.3587584000878485E-2</v>
      </c>
      <c r="AY213" s="22" cm="1">
        <f t="array" ref="AY213">IF(INDEX(calc_types,1,AY$7)="INDEX",V213/V212-1,IF(INDEX(calc_types,1,AY$7)="CASH", V212/1200,V212/V213-1))</f>
        <v>-7.668930812953223E-2</v>
      </c>
      <c r="AZ213" s="22" cm="1">
        <f t="array" ref="AZ213">IF(INDEX(calc_types,1,AZ$7)="INDEX",W213/W212-1,IF(INDEX(calc_types,1,AZ$7)="CASH", W212/1200,W212/W213-1))</f>
        <v>2.1278583333333334E-3</v>
      </c>
      <c r="BA213" s="22" cm="1">
        <f t="array" ref="BA213">IF(INDEX(calc_types,1,BA$7)="INDEX",X213/X212-1,IF(INDEX(calc_types,1,BA$7)="CASH", X212/1200,X212/X213-1))</f>
        <v>1.3124999999999999E-4</v>
      </c>
      <c r="BB213" s="22" cm="1">
        <f t="array" ref="BB213">IF(INDEX(calc_types,1,BB$7)="INDEX",Y213/Y212-1,IF(INDEX(calc_types,1,BB$7)="CASH", Y212/1200,Y212/Y213-1))</f>
        <v>1.552E-3</v>
      </c>
      <c r="BC213" s="22" cm="1">
        <f t="array" ref="BC213">IF(INDEX(calc_types,1,BC$7)="INDEX",Z213/Z212-1,IF(INDEX(calc_types,1,BC$7)="CASH", Z212/1200,Z212/Z213-1))</f>
        <v>-2.7125000000000001E-4</v>
      </c>
      <c r="BD213" s="22" cm="1">
        <f t="array" ref="BD213">IF(INDEX(calc_types,1,BD$7)="INDEX",AA213/AA212-1,IF(INDEX(calc_types,1,BD$7)="CASH", AA212/1200,AA212/AA213-1))</f>
        <v>0</v>
      </c>
      <c r="BE213" s="22" cm="1">
        <f t="array" ref="BE213">IF(INDEX(calc_types,1,BE$7)="INDEX",AB213/AB212-1,IF(INDEX(calc_types,1,BE$7)="CASH", AB212/1200,AB212/AB213-1))</f>
        <v>-2.499509900019603E-2</v>
      </c>
      <c r="BF213" s="22" cm="1">
        <f t="array" ref="BF213">IF(INDEX(calc_types,1,BF$7)="INDEX",AC213/AC212-1,IF(INDEX(calc_types,1,BF$7)="CASH", AC212/1200,AC212/AC213-1))</f>
        <v>-3.8981347034513503E-2</v>
      </c>
      <c r="BG213" s="22" cm="1">
        <f t="array" ref="BG213">IF(INDEX(calc_types,1,BG$7)="INDEX",AD213/AD212-1,IF(INDEX(calc_types,1,BG$7)="CASH", AD212/1200,AD212/AD213-1))</f>
        <v>-3.993367417438165E-2</v>
      </c>
      <c r="BH213" s="23">
        <f t="shared" si="97"/>
        <v>-1.9233917782696805E-3</v>
      </c>
      <c r="BI213" s="23">
        <f t="shared" si="98"/>
        <v>-1.3533860108224514E-2</v>
      </c>
      <c r="BJ213" s="23">
        <f t="shared" si="99"/>
        <v>-2.8085772116839845E-2</v>
      </c>
      <c r="BK213" s="23">
        <f t="shared" si="100"/>
        <v>-1.7181573720330579E-2</v>
      </c>
      <c r="BL213" s="23">
        <f t="shared" si="101"/>
        <v>-3.4950033517358779E-2</v>
      </c>
      <c r="BM213" s="23">
        <f t="shared" si="102"/>
        <v>-4.7543036694957198E-3</v>
      </c>
      <c r="BN213" s="23">
        <f t="shared" si="103"/>
        <v>-1.095893220193509E-2</v>
      </c>
      <c r="BO213" s="23">
        <f t="shared" si="104"/>
        <v>-2.275729679750715E-2</v>
      </c>
      <c r="BP213" s="23">
        <f t="shared" si="105"/>
        <v>-4.7676410706305201E-3</v>
      </c>
      <c r="BQ213" s="23">
        <f t="shared" si="106"/>
        <v>-2.3978530410437997E-2</v>
      </c>
      <c r="BR213" s="23">
        <f t="shared" si="107"/>
        <v>-5.665392548464615E-2</v>
      </c>
      <c r="BS213" s="23">
        <f t="shared" si="108"/>
        <v>-3.144377199374504E-2</v>
      </c>
      <c r="BT213" s="23">
        <f t="shared" si="109"/>
        <v>-6.8684655309161E-2</v>
      </c>
      <c r="BU213" s="23">
        <f t="shared" si="110"/>
        <v>-9.1138130627176536E-5</v>
      </c>
      <c r="BV213" s="23">
        <f t="shared" si="111"/>
        <v>-8.4339338430197046E-4</v>
      </c>
      <c r="BW213" s="23">
        <f t="shared" si="112"/>
        <v>-2.5082106500480266E-3</v>
      </c>
      <c r="BX213" s="23">
        <f t="shared" si="113"/>
        <v>-0.10166920302922725</v>
      </c>
      <c r="BY213" s="23">
        <f t="shared" si="114"/>
        <v>-5.9807199951492168E-2</v>
      </c>
      <c r="BZ213" s="23">
        <f t="shared" si="115"/>
        <v>-5.6524509223175486E-2</v>
      </c>
      <c r="CA213" s="23">
        <f t="shared" si="116"/>
        <v>-8.310686984089867E-2</v>
      </c>
      <c r="CB213" s="23">
        <f t="shared" si="117"/>
        <v>5.6372961805555661E-4</v>
      </c>
      <c r="CC213" s="23">
        <f t="shared" si="118"/>
        <v>-6.3331527777777731E-4</v>
      </c>
      <c r="CD213" s="23">
        <f t="shared" si="119"/>
        <v>1.0554861111111095E-5</v>
      </c>
      <c r="CE213" s="23">
        <f t="shared" si="120"/>
        <v>-2.2170416666666672E-4</v>
      </c>
      <c r="CF213" s="23">
        <f t="shared" si="121"/>
        <v>0</v>
      </c>
      <c r="CG213" s="23">
        <f t="shared" si="122"/>
        <v>-2.524409886974242E-2</v>
      </c>
      <c r="CH213" s="23">
        <f t="shared" si="123"/>
        <v>-3.8163721129896258E-2</v>
      </c>
      <c r="CI213" s="23">
        <f t="shared" si="124"/>
        <v>-3.9214459156907994E-2</v>
      </c>
    </row>
    <row r="214" spans="1:87" x14ac:dyDescent="0.2">
      <c r="A214" s="20">
        <v>205</v>
      </c>
      <c r="B214" s="21">
        <v>44865</v>
      </c>
      <c r="C214" s="20">
        <v>218.941</v>
      </c>
      <c r="D214" s="20">
        <v>1202.8620000000001</v>
      </c>
      <c r="E214" s="20">
        <v>1987.26</v>
      </c>
      <c r="F214" s="20">
        <v>1784.1679999999999</v>
      </c>
      <c r="G214" s="20">
        <v>2257.8679999999999</v>
      </c>
      <c r="H214" s="20">
        <v>136.982</v>
      </c>
      <c r="I214" s="20">
        <v>342.02600000000001</v>
      </c>
      <c r="J214" s="20">
        <v>455.86799999999999</v>
      </c>
      <c r="K214" s="20">
        <v>109.91800000000001</v>
      </c>
      <c r="L214" s="20">
        <v>652.71299999999997</v>
      </c>
      <c r="M214" s="20">
        <v>799.08299999999997</v>
      </c>
      <c r="N214" s="20">
        <v>284.59800000000001</v>
      </c>
      <c r="O214" s="20">
        <v>317.69099999999997</v>
      </c>
      <c r="P214" s="20">
        <v>102.651</v>
      </c>
      <c r="Q214" s="20">
        <v>192.922</v>
      </c>
      <c r="R214" s="20">
        <v>256.767</v>
      </c>
      <c r="S214" s="20">
        <v>7181.73</v>
      </c>
      <c r="T214" s="20">
        <v>3617.54</v>
      </c>
      <c r="U214" s="20">
        <v>7094.53</v>
      </c>
      <c r="V214" s="20">
        <v>27587.46</v>
      </c>
      <c r="W214" s="20">
        <v>3.8048600000000001</v>
      </c>
      <c r="X214" s="20">
        <v>1.2213000000000001</v>
      </c>
      <c r="Y214" s="20">
        <v>2.8260000000000001</v>
      </c>
      <c r="Z214" s="20">
        <v>-0.2114</v>
      </c>
      <c r="AA214" s="20">
        <v>1</v>
      </c>
      <c r="AB214" s="20">
        <v>1.012</v>
      </c>
      <c r="AC214" s="20">
        <v>0.87190000000000001</v>
      </c>
      <c r="AD214" s="20">
        <v>148.71</v>
      </c>
      <c r="AE214" s="21">
        <f t="shared" si="96"/>
        <v>44865</v>
      </c>
      <c r="AF214" s="22" cm="1">
        <f t="array" ref="AF214">IF(INDEX(calc_types,1,AF$7)="INDEX",C214/C213-1,IF(INDEX(calc_types,1,AF$7)="CASH", C213/1200,C213/C214-1))</f>
        <v>1.307996615673046E-3</v>
      </c>
      <c r="AG214" s="22" cm="1">
        <f t="array" ref="AG214">IF(INDEX(calc_types,1,AG$7)="INDEX",D214/D213-1,IF(INDEX(calc_types,1,AG$7)="CASH", D213/1200,D213/D214-1))</f>
        <v>-9.8749969893285883E-4</v>
      </c>
      <c r="AH214" s="22" cm="1">
        <f t="array" ref="AH214">IF(INDEX(calc_types,1,AH$7)="INDEX",E214/E213-1,IF(INDEX(calc_types,1,AH$7)="CASH", E213/1200,E213/E214-1))</f>
        <v>-3.547548430930636E-3</v>
      </c>
      <c r="AI214" s="22" cm="1">
        <f t="array" ref="AI214">IF(INDEX(calc_types,1,AI$7)="INDEX",F214/F213-1,IF(INDEX(calc_types,1,AI$7)="CASH", F213/1200,F213/F214-1))</f>
        <v>-2.2720778243974227E-3</v>
      </c>
      <c r="AJ214" s="22" cm="1">
        <f t="array" ref="AJ214">IF(INDEX(calc_types,1,AJ$7)="INDEX",G214/G213-1,IF(INDEX(calc_types,1,AJ$7)="CASH", G213/1200,G213/G214-1))</f>
        <v>-5.2831452160045922E-3</v>
      </c>
      <c r="AK214" s="22" cm="1">
        <f t="array" ref="AK214">IF(INDEX(calc_types,1,AK$7)="INDEX",H214/H213-1,IF(INDEX(calc_types,1,AK$7)="CASH", H213/1200,H213/H214-1))</f>
        <v>-5.9096911639167082E-4</v>
      </c>
      <c r="AL214" s="22" cm="1">
        <f t="array" ref="AL214">IF(INDEX(calc_types,1,AL$7)="INDEX",I214/I213-1,IF(INDEX(calc_types,1,AL$7)="CASH", I213/1200,I213/I214-1))</f>
        <v>-2.9326710044542681E-3</v>
      </c>
      <c r="AM214" s="22" cm="1">
        <f t="array" ref="AM214">IF(INDEX(calc_types,1,AM$7)="INDEX",J214/J213-1,IF(INDEX(calc_types,1,AM$7)="CASH", J213/1200,J213/J214-1))</f>
        <v>-2.4442815409696506E-3</v>
      </c>
      <c r="AN214" s="22" cm="1">
        <f t="array" ref="AN214">IF(INDEX(calc_types,1,AN$7)="INDEX",K214/K213-1,IF(INDEX(calc_types,1,AN$7)="CASH", K213/1200,K213/K214-1))</f>
        <v>8.0798261140713201E-3</v>
      </c>
      <c r="AO214" s="22" cm="1">
        <f t="array" ref="AO214">IF(INDEX(calc_types,1,AO$7)="INDEX",L214/L213-1,IF(INDEX(calc_types,1,AO$7)="CASH", L213/1200,L213/L214-1))</f>
        <v>2.4384157595389588E-2</v>
      </c>
      <c r="AP214" s="22" cm="1">
        <f t="array" ref="AP214">IF(INDEX(calc_types,1,AP$7)="INDEX",M214/M213-1,IF(INDEX(calc_types,1,AP$7)="CASH", M213/1200,M213/M214-1))</f>
        <v>3.8186752865760232E-2</v>
      </c>
      <c r="AQ214" s="22" cm="1">
        <f t="array" ref="AQ214">IF(INDEX(calc_types,1,AQ$7)="INDEX",N214/N213-1,IF(INDEX(calc_types,1,AQ$7)="CASH", N213/1200,N213/N214-1))</f>
        <v>2.4080084632933429E-2</v>
      </c>
      <c r="AR214" s="22" cm="1">
        <f t="array" ref="AR214">IF(INDEX(calc_types,1,AR$7)="INDEX",O214/O213-1,IF(INDEX(calc_types,1,AR$7)="CASH", O213/1200,O213/O214-1))</f>
        <v>4.1589345783361598E-2</v>
      </c>
      <c r="AS214" s="22" cm="1">
        <f t="array" ref="AS214">IF(INDEX(calc_types,1,AS$7)="INDEX",P214/P213-1,IF(INDEX(calc_types,1,AS$7)="CASH", P213/1200,P213/P214-1))</f>
        <v>-2.3374726077429742E-4</v>
      </c>
      <c r="AT214" s="22" cm="1">
        <f t="array" ref="AT214">IF(INDEX(calc_types,1,AT$7)="INDEX",Q214/Q213-1,IF(INDEX(calc_types,1,AT$7)="CASH", Q213/1200,Q213/Q214-1))</f>
        <v>-1.6584263606878036E-4</v>
      </c>
      <c r="AU214" s="22" cm="1">
        <f t="array" ref="AU214">IF(INDEX(calc_types,1,AU$7)="INDEX",R214/R213-1,IF(INDEX(calc_types,1,AU$7)="CASH", R213/1200,R213/R214-1))</f>
        <v>1.635991820039262E-4</v>
      </c>
      <c r="AV214" s="22" cm="1">
        <f t="array" ref="AV214">IF(INDEX(calc_types,1,AV$7)="INDEX",S214/S213-1,IF(INDEX(calc_types,1,AV$7)="CASH", S213/1200,S213/S214-1))</f>
        <v>8.0630526928754165E-2</v>
      </c>
      <c r="AW214" s="22" cm="1">
        <f t="array" ref="AW214">IF(INDEX(calc_types,1,AW$7)="INDEX",T214/T213-1,IF(INDEX(calc_types,1,AW$7)="CASH", T213/1200,T213/T214-1))</f>
        <v>9.0211560484600106E-2</v>
      </c>
      <c r="AX214" s="22" cm="1">
        <f t="array" ref="AX214">IF(INDEX(calc_types,1,AX$7)="INDEX",U214/U213-1,IF(INDEX(calc_types,1,AX$7)="CASH", U213/1200,U213/U214-1))</f>
        <v>2.911597505588337E-2</v>
      </c>
      <c r="AY214" s="22" cm="1">
        <f t="array" ref="AY214">IF(INDEX(calc_types,1,AY$7)="INDEX",V214/V213-1,IF(INDEX(calc_types,1,AY$7)="CASH", V213/1200,V213/V214-1))</f>
        <v>6.3624807756886836E-2</v>
      </c>
      <c r="AZ214" s="22" cm="1">
        <f t="array" ref="AZ214">IF(INDEX(calc_types,1,AZ$7)="INDEX",W214/W213-1,IF(INDEX(calc_types,1,AZ$7)="CASH", W213/1200,W213/W214-1))</f>
        <v>2.6189250000000002E-3</v>
      </c>
      <c r="BA214" s="22" cm="1">
        <f t="array" ref="BA214">IF(INDEX(calc_types,1,BA$7)="INDEX",X214/X213-1,IF(INDEX(calc_types,1,BA$7)="CASH", X213/1200,X213/X214-1))</f>
        <v>4.7108333333333334E-4</v>
      </c>
      <c r="BB214" s="22" cm="1">
        <f t="array" ref="BB214">IF(INDEX(calc_types,1,BB$7)="INDEX",Y214/Y213-1,IF(INDEX(calc_types,1,BB$7)="CASH", Y213/1200,Y213/Y214-1))</f>
        <v>1.8964166666666667E-3</v>
      </c>
      <c r="BC214" s="22" cm="1">
        <f t="array" ref="BC214">IF(INDEX(calc_types,1,BC$7)="INDEX",Z214/Z213-1,IF(INDEX(calc_types,1,BC$7)="CASH", Z213/1200,Z213/Z214-1))</f>
        <v>-2.4824999999999999E-4</v>
      </c>
      <c r="BD214" s="22" cm="1">
        <f t="array" ref="BD214">IF(INDEX(calc_types,1,BD$7)="INDEX",AA214/AA213-1,IF(INDEX(calc_types,1,BD$7)="CASH", AA213/1200,AA213/AA214-1))</f>
        <v>0</v>
      </c>
      <c r="BE214" s="22" cm="1">
        <f t="array" ref="BE214">IF(INDEX(calc_types,1,BE$7)="INDEX",AB214/AB213-1,IF(INDEX(calc_types,1,BE$7)="CASH", AB213/1200,AB213/AB214-1))</f>
        <v>8.1027667984190366E-3</v>
      </c>
      <c r="BF214" s="22" cm="1">
        <f t="array" ref="BF214">IF(INDEX(calc_types,1,BF$7)="INDEX",AC214/AC213-1,IF(INDEX(calc_types,1,BF$7)="CASH", AC213/1200,AC213/AC214-1))</f>
        <v>2.6837940130748805E-2</v>
      </c>
      <c r="BG214" s="22" cm="1">
        <f t="array" ref="BG214">IF(INDEX(calc_types,1,BG$7)="INDEX",AD214/AD213-1,IF(INDEX(calc_types,1,BG$7)="CASH", AD213/1200,AD213/AD214-1))</f>
        <v>-2.6696254454979473E-2</v>
      </c>
      <c r="BH214" s="23">
        <f t="shared" si="97"/>
        <v>-2.2680596994779836E-4</v>
      </c>
      <c r="BI214" s="23">
        <f t="shared" si="98"/>
        <v>-2.7395727837841929E-3</v>
      </c>
      <c r="BJ214" s="23">
        <f t="shared" si="99"/>
        <v>-5.9554035075706432E-3</v>
      </c>
      <c r="BK214" s="23">
        <f t="shared" si="100"/>
        <v>-4.9220743376300327E-3</v>
      </c>
      <c r="BL214" s="23">
        <f t="shared" si="101"/>
        <v>-8.6629798815566986E-3</v>
      </c>
      <c r="BM214" s="23">
        <f t="shared" si="102"/>
        <v>-1.334082145332062E-3</v>
      </c>
      <c r="BN214" s="23">
        <f t="shared" si="103"/>
        <v>-3.7972390820711689E-3</v>
      </c>
      <c r="BO214" s="23">
        <f t="shared" si="104"/>
        <v>-3.7666593350613713E-3</v>
      </c>
      <c r="BP214" s="23">
        <f t="shared" si="105"/>
        <v>6.7122709595902868E-3</v>
      </c>
      <c r="BQ214" s="23">
        <f t="shared" si="106"/>
        <v>2.2696455982732028E-2</v>
      </c>
      <c r="BR214" s="23">
        <f t="shared" si="107"/>
        <v>3.6024566217794762E-2</v>
      </c>
      <c r="BS214" s="23">
        <f t="shared" si="108"/>
        <v>2.1297018811026747E-2</v>
      </c>
      <c r="BT214" s="23">
        <f t="shared" si="109"/>
        <v>3.8298274603976626E-2</v>
      </c>
      <c r="BU214" s="23">
        <f t="shared" si="110"/>
        <v>-2.9566783749508294E-4</v>
      </c>
      <c r="BV214" s="23">
        <f t="shared" si="111"/>
        <v>-3.0490125419959562E-4</v>
      </c>
      <c r="BW214" s="23">
        <f t="shared" si="112"/>
        <v>-1.7579347385099413E-4</v>
      </c>
      <c r="BX214" s="23">
        <f t="shared" si="113"/>
        <v>7.1448593756706286E-2</v>
      </c>
      <c r="BY214" s="23">
        <f t="shared" si="114"/>
        <v>8.6996868884803208E-2</v>
      </c>
      <c r="BZ214" s="23">
        <f t="shared" si="115"/>
        <v>2.6179049833586373E-2</v>
      </c>
      <c r="CA214" s="23">
        <f t="shared" si="116"/>
        <v>5.7207246045520389E-2</v>
      </c>
      <c r="CB214" s="23">
        <f t="shared" si="117"/>
        <v>1.0547962847222234E-3</v>
      </c>
      <c r="CC214" s="23">
        <f t="shared" si="118"/>
        <v>-2.9348194444444393E-4</v>
      </c>
      <c r="CD214" s="23">
        <f t="shared" si="119"/>
        <v>3.5497152777777779E-4</v>
      </c>
      <c r="CE214" s="23">
        <f t="shared" si="120"/>
        <v>-1.987041666666667E-4</v>
      </c>
      <c r="CF214" s="23">
        <f t="shared" si="121"/>
        <v>0</v>
      </c>
      <c r="CG214" s="23">
        <f t="shared" si="122"/>
        <v>7.8537669288726471E-3</v>
      </c>
      <c r="CH214" s="23">
        <f t="shared" si="123"/>
        <v>2.765556603536605E-2</v>
      </c>
      <c r="CI214" s="23">
        <f t="shared" si="124"/>
        <v>-2.5977039437505817E-2</v>
      </c>
    </row>
    <row r="215" spans="1:87" x14ac:dyDescent="0.2">
      <c r="A215" s="20">
        <v>206</v>
      </c>
      <c r="B215" s="21">
        <v>44895</v>
      </c>
      <c r="C215" s="20">
        <v>219.61500000000001</v>
      </c>
      <c r="D215" s="20">
        <v>1210.425</v>
      </c>
      <c r="E215" s="20">
        <v>2023.337</v>
      </c>
      <c r="F215" s="20">
        <v>1807.683</v>
      </c>
      <c r="G215" s="20">
        <v>2324.0610000000001</v>
      </c>
      <c r="H215" s="20">
        <v>137.13200000000001</v>
      </c>
      <c r="I215" s="20">
        <v>341.86399999999998</v>
      </c>
      <c r="J215" s="20">
        <v>456.88299999999998</v>
      </c>
      <c r="K215" s="20">
        <v>110.062</v>
      </c>
      <c r="L215" s="20">
        <v>655.26599999999996</v>
      </c>
      <c r="M215" s="20">
        <v>810.85299999999995</v>
      </c>
      <c r="N215" s="20">
        <v>287.54599999999999</v>
      </c>
      <c r="O215" s="20">
        <v>325.25</v>
      </c>
      <c r="P215" s="20">
        <v>102.634</v>
      </c>
      <c r="Q215" s="20">
        <v>192.851</v>
      </c>
      <c r="R215" s="20">
        <v>256.43099999999998</v>
      </c>
      <c r="S215" s="20">
        <v>7578.48</v>
      </c>
      <c r="T215" s="20">
        <v>3964.72</v>
      </c>
      <c r="U215" s="20">
        <v>7573.05</v>
      </c>
      <c r="V215" s="20">
        <v>27968.99</v>
      </c>
      <c r="W215" s="20">
        <v>4.1420000000000003</v>
      </c>
      <c r="X215" s="20">
        <v>0.96260000000000001</v>
      </c>
      <c r="Y215" s="20">
        <v>2.8589000000000002</v>
      </c>
      <c r="Z215" s="20">
        <v>-0.69910000000000005</v>
      </c>
      <c r="AA215" s="20">
        <v>1</v>
      </c>
      <c r="AB215" s="20">
        <v>0.96089999999999998</v>
      </c>
      <c r="AC215" s="20">
        <v>0.82930000000000004</v>
      </c>
      <c r="AD215" s="20">
        <v>138.07</v>
      </c>
      <c r="AE215" s="21">
        <f t="shared" si="96"/>
        <v>44895</v>
      </c>
      <c r="AF215" s="22" cm="1">
        <f t="array" ref="AF215">IF(INDEX(calc_types,1,AF$7)="INDEX",C215/C214-1,IF(INDEX(calc_types,1,AF$7)="CASH", C214/1200,C214/C215-1))</f>
        <v>3.0784549262130589E-3</v>
      </c>
      <c r="AG215" s="22" cm="1">
        <f t="array" ref="AG215">IF(INDEX(calc_types,1,AG$7)="INDEX",D215/D214-1,IF(INDEX(calc_types,1,AG$7)="CASH", D214/1200,D214/D215-1))</f>
        <v>6.2875043022390109E-3</v>
      </c>
      <c r="AH215" s="22" cm="1">
        <f t="array" ref="AH215">IF(INDEX(calc_types,1,AH$7)="INDEX",E215/E214-1,IF(INDEX(calc_types,1,AH$7)="CASH", E214/1200,E214/E215-1))</f>
        <v>1.8154141883799824E-2</v>
      </c>
      <c r="AI215" s="22" cm="1">
        <f t="array" ref="AI215">IF(INDEX(calc_types,1,AI$7)="INDEX",F215/F214-1,IF(INDEX(calc_types,1,AI$7)="CASH", F214/1200,F214/F215-1))</f>
        <v>1.3179812663381529E-2</v>
      </c>
      <c r="AJ215" s="22" cm="1">
        <f t="array" ref="AJ215">IF(INDEX(calc_types,1,AJ$7)="INDEX",G215/G214-1,IF(INDEX(calc_types,1,AJ$7)="CASH", G214/1200,G214/G215-1))</f>
        <v>2.9316594238458782E-2</v>
      </c>
      <c r="AK215" s="22" cm="1">
        <f t="array" ref="AK215">IF(INDEX(calc_types,1,AK$7)="INDEX",H215/H214-1,IF(INDEX(calc_types,1,AK$7)="CASH", H214/1200,H214/H215-1))</f>
        <v>1.0950343840796517E-3</v>
      </c>
      <c r="AL215" s="22" cm="1">
        <f t="array" ref="AL215">IF(INDEX(calc_types,1,AL$7)="INDEX",I215/I214-1,IF(INDEX(calc_types,1,AL$7)="CASH", I214/1200,I214/I215-1))</f>
        <v>-4.7364820218354087E-4</v>
      </c>
      <c r="AM215" s="22" cm="1">
        <f t="array" ref="AM215">IF(INDEX(calc_types,1,AM$7)="INDEX",J215/J214-1,IF(INDEX(calc_types,1,AM$7)="CASH", J214/1200,J214/J215-1))</f>
        <v>2.2265217124255443E-3</v>
      </c>
      <c r="AN215" s="22" cm="1">
        <f t="array" ref="AN215">IF(INDEX(calc_types,1,AN$7)="INDEX",K215/K214-1,IF(INDEX(calc_types,1,AN$7)="CASH", K214/1200,K214/K215-1))</f>
        <v>1.3100675048671739E-3</v>
      </c>
      <c r="AO215" s="22" cm="1">
        <f t="array" ref="AO215">IF(INDEX(calc_types,1,AO$7)="INDEX",L215/L214-1,IF(INDEX(calc_types,1,AO$7)="CASH", L214/1200,L214/L215-1))</f>
        <v>3.9113668641501675E-3</v>
      </c>
      <c r="AP215" s="22" cm="1">
        <f t="array" ref="AP215">IF(INDEX(calc_types,1,AP$7)="INDEX",M215/M214-1,IF(INDEX(calc_types,1,AP$7)="CASH", M214/1200,M214/M215-1))</f>
        <v>1.4729383555901032E-2</v>
      </c>
      <c r="AQ215" s="22" cm="1">
        <f t="array" ref="AQ215">IF(INDEX(calc_types,1,AQ$7)="INDEX",N215/N214-1,IF(INDEX(calc_types,1,AQ$7)="CASH", N214/1200,N214/N215-1))</f>
        <v>1.0358470544416853E-2</v>
      </c>
      <c r="AR215" s="22" cm="1">
        <f t="array" ref="AR215">IF(INDEX(calc_types,1,AR$7)="INDEX",O215/O214-1,IF(INDEX(calc_types,1,AR$7)="CASH", O214/1200,O214/O215-1))</f>
        <v>2.3793560409328673E-2</v>
      </c>
      <c r="AS215" s="22" cm="1">
        <f t="array" ref="AS215">IF(INDEX(calc_types,1,AS$7)="INDEX",P215/P214-1,IF(INDEX(calc_types,1,AS$7)="CASH", P214/1200,P214/P215-1))</f>
        <v>-1.6560968719248059E-4</v>
      </c>
      <c r="AT215" s="22" cm="1">
        <f t="array" ref="AT215">IF(INDEX(calc_types,1,AT$7)="INDEX",Q215/Q214-1,IF(INDEX(calc_types,1,AT$7)="CASH", Q214/1200,Q214/Q215-1))</f>
        <v>-3.6802438291116957E-4</v>
      </c>
      <c r="AU215" s="22" cm="1">
        <f t="array" ref="AU215">IF(INDEX(calc_types,1,AU$7)="INDEX",R215/R214-1,IF(INDEX(calc_types,1,AU$7)="CASH", R214/1200,R214/R215-1))</f>
        <v>-1.3085793735176932E-3</v>
      </c>
      <c r="AV215" s="22" cm="1">
        <f t="array" ref="AV215">IF(INDEX(calc_types,1,AV$7)="INDEX",S215/S214-1,IF(INDEX(calc_types,1,AV$7)="CASH", S214/1200,S214/S215-1))</f>
        <v>5.5244349202768772E-2</v>
      </c>
      <c r="AW215" s="22" cm="1">
        <f t="array" ref="AW215">IF(INDEX(calc_types,1,AW$7)="INDEX",T215/T214-1,IF(INDEX(calc_types,1,AW$7)="CASH", T214/1200,T214/T215-1))</f>
        <v>9.5971295410693491E-2</v>
      </c>
      <c r="AX215" s="22" cm="1">
        <f t="array" ref="AX215">IF(INDEX(calc_types,1,AX$7)="INDEX",U215/U214-1,IF(INDEX(calc_types,1,AX$7)="CASH", U214/1200,U214/U215-1))</f>
        <v>6.7449147441761559E-2</v>
      </c>
      <c r="AY215" s="22" cm="1">
        <f t="array" ref="AY215">IF(INDEX(calc_types,1,AY$7)="INDEX",V215/V214-1,IF(INDEX(calc_types,1,AY$7)="CASH", V214/1200,V214/V215-1))</f>
        <v>1.3829834279778019E-2</v>
      </c>
      <c r="AZ215" s="22" cm="1">
        <f t="array" ref="AZ215">IF(INDEX(calc_types,1,AZ$7)="INDEX",W215/W214-1,IF(INDEX(calc_types,1,AZ$7)="CASH", W214/1200,W214/W215-1))</f>
        <v>3.1707166666666668E-3</v>
      </c>
      <c r="BA215" s="22" cm="1">
        <f t="array" ref="BA215">IF(INDEX(calc_types,1,BA$7)="INDEX",X215/X214-1,IF(INDEX(calc_types,1,BA$7)="CASH", X214/1200,X214/X215-1))</f>
        <v>1.01775E-3</v>
      </c>
      <c r="BB215" s="22" cm="1">
        <f t="array" ref="BB215">IF(INDEX(calc_types,1,BB$7)="INDEX",Y215/Y214-1,IF(INDEX(calc_types,1,BB$7)="CASH", Y214/1200,Y214/Y215-1))</f>
        <v>2.3549999999999999E-3</v>
      </c>
      <c r="BC215" s="22" cm="1">
        <f t="array" ref="BC215">IF(INDEX(calc_types,1,BC$7)="INDEX",Z215/Z214-1,IF(INDEX(calc_types,1,BC$7)="CASH", Z214/1200,Z214/Z215-1))</f>
        <v>-1.7616666666666668E-4</v>
      </c>
      <c r="BD215" s="22" cm="1">
        <f t="array" ref="BD215">IF(INDEX(calc_types,1,BD$7)="INDEX",AA215/AA214-1,IF(INDEX(calc_types,1,BD$7)="CASH", AA214/1200,AA214/AA215-1))</f>
        <v>0</v>
      </c>
      <c r="BE215" s="22" cm="1">
        <f t="array" ref="BE215">IF(INDEX(calc_types,1,BE$7)="INDEX",AB215/AB214-1,IF(INDEX(calc_types,1,BE$7)="CASH", AB214/1200,AB214/AB215-1))</f>
        <v>5.3179311062545587E-2</v>
      </c>
      <c r="BF215" s="22" cm="1">
        <f t="array" ref="BF215">IF(INDEX(calc_types,1,BF$7)="INDEX",AC215/AC214-1,IF(INDEX(calc_types,1,BF$7)="CASH", AC214/1200,AC214/AC215-1))</f>
        <v>5.1368624140841534E-2</v>
      </c>
      <c r="BG215" s="22" cm="1">
        <f t="array" ref="BG215">IF(INDEX(calc_types,1,BG$7)="INDEX",AD215/AD214-1,IF(INDEX(calc_types,1,BG$7)="CASH", AD214/1200,AD214/AD215-1))</f>
        <v>7.7062359672629865E-2</v>
      </c>
      <c r="BH215" s="23">
        <f t="shared" si="97"/>
        <v>1.5436523405922145E-3</v>
      </c>
      <c r="BI215" s="23">
        <f t="shared" si="98"/>
        <v>4.5354312173876768E-3</v>
      </c>
      <c r="BJ215" s="23">
        <f t="shared" si="99"/>
        <v>1.5746286807159816E-2</v>
      </c>
      <c r="BK215" s="23">
        <f t="shared" si="100"/>
        <v>1.0529816150148918E-2</v>
      </c>
      <c r="BL215" s="23">
        <f t="shared" si="101"/>
        <v>2.5936759572906677E-2</v>
      </c>
      <c r="BM215" s="23">
        <f t="shared" si="102"/>
        <v>3.519213551392605E-4</v>
      </c>
      <c r="BN215" s="23">
        <f t="shared" si="103"/>
        <v>-1.3382162798004416E-3</v>
      </c>
      <c r="BO215" s="23">
        <f t="shared" si="104"/>
        <v>9.0414391833382375E-4</v>
      </c>
      <c r="BP215" s="23">
        <f t="shared" si="105"/>
        <v>-5.7487649613859612E-5</v>
      </c>
      <c r="BQ215" s="23">
        <f t="shared" si="106"/>
        <v>2.2236652514926085E-3</v>
      </c>
      <c r="BR215" s="23">
        <f t="shared" si="107"/>
        <v>1.2567196907935559E-2</v>
      </c>
      <c r="BS215" s="23">
        <f t="shared" si="108"/>
        <v>7.5754047225101723E-3</v>
      </c>
      <c r="BT215" s="23">
        <f t="shared" si="109"/>
        <v>2.0502489229943702E-2</v>
      </c>
      <c r="BU215" s="23">
        <f t="shared" si="110"/>
        <v>-2.2753026391326612E-4</v>
      </c>
      <c r="BV215" s="23">
        <f t="shared" si="111"/>
        <v>-5.0708300104198483E-4</v>
      </c>
      <c r="BW215" s="23">
        <f t="shared" si="112"/>
        <v>-1.6479720293726134E-3</v>
      </c>
      <c r="BX215" s="23">
        <f t="shared" si="113"/>
        <v>4.6062416030720886E-2</v>
      </c>
      <c r="BY215" s="23">
        <f t="shared" si="114"/>
        <v>9.2756603810896593E-2</v>
      </c>
      <c r="BZ215" s="23">
        <f t="shared" si="115"/>
        <v>6.4512222219464566E-2</v>
      </c>
      <c r="CA215" s="23">
        <f t="shared" si="116"/>
        <v>7.4122725684115731E-3</v>
      </c>
      <c r="CB215" s="23">
        <f t="shared" si="117"/>
        <v>1.60658795138889E-3</v>
      </c>
      <c r="CC215" s="23">
        <f t="shared" si="118"/>
        <v>2.5318472222222272E-4</v>
      </c>
      <c r="CD215" s="23">
        <f t="shared" si="119"/>
        <v>8.1355486111111099E-4</v>
      </c>
      <c r="CE215" s="23">
        <f t="shared" si="120"/>
        <v>-1.2662083333333336E-4</v>
      </c>
      <c r="CF215" s="23">
        <f t="shared" si="121"/>
        <v>0</v>
      </c>
      <c r="CG215" s="23">
        <f t="shared" si="122"/>
        <v>5.2930311192999194E-2</v>
      </c>
      <c r="CH215" s="23">
        <f t="shared" si="123"/>
        <v>5.2186250045458779E-2</v>
      </c>
      <c r="CI215" s="23">
        <f t="shared" si="124"/>
        <v>7.7781574690103522E-2</v>
      </c>
    </row>
    <row r="216" spans="1:87" x14ac:dyDescent="0.2">
      <c r="A216" s="20">
        <v>207</v>
      </c>
      <c r="B216" s="21">
        <v>44926</v>
      </c>
      <c r="C216" s="20">
        <v>220.501</v>
      </c>
      <c r="D216" s="20">
        <v>1212.9010000000001</v>
      </c>
      <c r="E216" s="20">
        <v>2020.0409999999999</v>
      </c>
      <c r="F216" s="20">
        <v>1813.1759999999999</v>
      </c>
      <c r="G216" s="20">
        <v>2326.9769999999999</v>
      </c>
      <c r="H216" s="20">
        <v>137.191</v>
      </c>
      <c r="I216" s="20">
        <v>339.608</v>
      </c>
      <c r="J216" s="20">
        <v>448.03100000000001</v>
      </c>
      <c r="K216" s="20">
        <v>110.39700000000001</v>
      </c>
      <c r="L216" s="20">
        <v>653.37900000000002</v>
      </c>
      <c r="M216" s="20">
        <v>802.50199999999995</v>
      </c>
      <c r="N216" s="20">
        <v>288.08100000000002</v>
      </c>
      <c r="O216" s="20">
        <v>324.83600000000001</v>
      </c>
      <c r="P216" s="20">
        <v>102.595</v>
      </c>
      <c r="Q216" s="20">
        <v>192.62700000000001</v>
      </c>
      <c r="R216" s="20">
        <v>255.50700000000001</v>
      </c>
      <c r="S216" s="20">
        <v>7138.77</v>
      </c>
      <c r="T216" s="20">
        <v>3793.62</v>
      </c>
      <c r="U216" s="20">
        <v>7451.74</v>
      </c>
      <c r="V216" s="20">
        <v>26094.5</v>
      </c>
      <c r="W216" s="20">
        <v>4.3915699999999998</v>
      </c>
      <c r="X216" s="20">
        <v>1.8096000000000001</v>
      </c>
      <c r="Y216" s="20">
        <v>3.4287999999999998</v>
      </c>
      <c r="Z216" s="20">
        <v>-0.36940000000000001</v>
      </c>
      <c r="AA216" s="20">
        <v>1</v>
      </c>
      <c r="AB216" s="20">
        <v>0.93410000000000004</v>
      </c>
      <c r="AC216" s="20">
        <v>0.8276</v>
      </c>
      <c r="AD216" s="20">
        <v>131.12</v>
      </c>
      <c r="AE216" s="21">
        <f t="shared" si="96"/>
        <v>44926</v>
      </c>
      <c r="AF216" s="22" cm="1">
        <f t="array" ref="AF216">IF(INDEX(calc_types,1,AF$7)="INDEX",C216/C215-1,IF(INDEX(calc_types,1,AF$7)="CASH", C215/1200,C215/C216-1))</f>
        <v>4.034332809689678E-3</v>
      </c>
      <c r="AG216" s="22" cm="1">
        <f t="array" ref="AG216">IF(INDEX(calc_types,1,AG$7)="INDEX",D216/D215-1,IF(INDEX(calc_types,1,AG$7)="CASH", D215/1200,D215/D216-1))</f>
        <v>2.0455625090360918E-3</v>
      </c>
      <c r="AH216" s="22" cm="1">
        <f t="array" ref="AH216">IF(INDEX(calc_types,1,AH$7)="INDEX",E216/E215-1,IF(INDEX(calc_types,1,AH$7)="CASH", E215/1200,E215/E216-1))</f>
        <v>-1.6289921056156231E-3</v>
      </c>
      <c r="AI216" s="22" cm="1">
        <f t="array" ref="AI216">IF(INDEX(calc_types,1,AI$7)="INDEX",F216/F215-1,IF(INDEX(calc_types,1,AI$7)="CASH", F215/1200,F215/F216-1))</f>
        <v>3.0386964971180763E-3</v>
      </c>
      <c r="AJ216" s="22" cm="1">
        <f t="array" ref="AJ216">IF(INDEX(calc_types,1,AJ$7)="INDEX",G216/G215-1,IF(INDEX(calc_types,1,AJ$7)="CASH", G215/1200,G215/G216-1))</f>
        <v>1.25470028540553E-3</v>
      </c>
      <c r="AK216" s="22" cm="1">
        <f t="array" ref="AK216">IF(INDEX(calc_types,1,AK$7)="INDEX",H216/H215-1,IF(INDEX(calc_types,1,AK$7)="CASH", H215/1200,H215/H216-1))</f>
        <v>4.3024239418953947E-4</v>
      </c>
      <c r="AL216" s="22" cm="1">
        <f t="array" ref="AL216">IF(INDEX(calc_types,1,AL$7)="INDEX",I216/I215-1,IF(INDEX(calc_types,1,AL$7)="CASH", I215/1200,I215/I216-1))</f>
        <v>-6.5991154377178507E-3</v>
      </c>
      <c r="AM216" s="22" cm="1">
        <f t="array" ref="AM216">IF(INDEX(calc_types,1,AM$7)="INDEX",J216/J215-1,IF(INDEX(calc_types,1,AM$7)="CASH", J215/1200,J215/J216-1))</f>
        <v>-1.9374763342037138E-2</v>
      </c>
      <c r="AN216" s="22" cm="1">
        <f t="array" ref="AN216">IF(INDEX(calc_types,1,AN$7)="INDEX",K216/K215-1,IF(INDEX(calc_types,1,AN$7)="CASH", K215/1200,K215/K216-1))</f>
        <v>3.0437389834820916E-3</v>
      </c>
      <c r="AO216" s="22" cm="1">
        <f t="array" ref="AO216">IF(INDEX(calc_types,1,AO$7)="INDEX",L216/L215-1,IF(INDEX(calc_types,1,AO$7)="CASH", L215/1200,L215/L216-1))</f>
        <v>-2.879746545677575E-3</v>
      </c>
      <c r="AP216" s="22" cm="1">
        <f t="array" ref="AP216">IF(INDEX(calc_types,1,AP$7)="INDEX",M216/M215-1,IF(INDEX(calc_types,1,AP$7)="CASH", M215/1200,M215/M216-1))</f>
        <v>-1.0299030773765372E-2</v>
      </c>
      <c r="AQ216" s="22" cm="1">
        <f t="array" ref="AQ216">IF(INDEX(calc_types,1,AQ$7)="INDEX",N216/N215-1,IF(INDEX(calc_types,1,AQ$7)="CASH", N215/1200,N215/N216-1))</f>
        <v>1.8605718737176868E-3</v>
      </c>
      <c r="AR216" s="22" cm="1">
        <f t="array" ref="AR216">IF(INDEX(calc_types,1,AR$7)="INDEX",O216/O215-1,IF(INDEX(calc_types,1,AR$7)="CASH", O215/1200,O215/O216-1))</f>
        <v>-1.2728670253651098E-3</v>
      </c>
      <c r="AS216" s="22" cm="1">
        <f t="array" ref="AS216">IF(INDEX(calc_types,1,AS$7)="INDEX",P216/P215-1,IF(INDEX(calc_types,1,AS$7)="CASH", P215/1200,P215/P216-1))</f>
        <v>-3.7999103610886209E-4</v>
      </c>
      <c r="AT216" s="22" cm="1">
        <f t="array" ref="AT216">IF(INDEX(calc_types,1,AT$7)="INDEX",Q216/Q215-1,IF(INDEX(calc_types,1,AT$7)="CASH", Q215/1200,Q215/Q216-1))</f>
        <v>-1.1615184779959487E-3</v>
      </c>
      <c r="AU216" s="22" cm="1">
        <f t="array" ref="AU216">IF(INDEX(calc_types,1,AU$7)="INDEX",R216/R215-1,IF(INDEX(calc_types,1,AU$7)="CASH", R215/1200,R215/R216-1))</f>
        <v>-3.6033084923429159E-3</v>
      </c>
      <c r="AV216" s="22" cm="1">
        <f t="array" ref="AV216">IF(INDEX(calc_types,1,AV$7)="INDEX",S216/S215-1,IF(INDEX(calc_types,1,AV$7)="CASH", S215/1200,S215/S216-1))</f>
        <v>-5.8020869620293181E-2</v>
      </c>
      <c r="AW216" s="22" cm="1">
        <f t="array" ref="AW216">IF(INDEX(calc_types,1,AW$7)="INDEX",T216/T215-1,IF(INDEX(calc_types,1,AW$7)="CASH", T215/1200,T215/T216-1))</f>
        <v>-4.3155632680239697E-2</v>
      </c>
      <c r="AX216" s="22" cm="1">
        <f t="array" ref="AX216">IF(INDEX(calc_types,1,AX$7)="INDEX",U216/U215-1,IF(INDEX(calc_types,1,AX$7)="CASH", U215/1200,U215/U216-1))</f>
        <v>-1.601864506374584E-2</v>
      </c>
      <c r="AY216" s="22" cm="1">
        <f t="array" ref="AY216">IF(INDEX(calc_types,1,AY$7)="INDEX",V216/V215-1,IF(INDEX(calc_types,1,AY$7)="CASH", V215/1200,V215/V216-1))</f>
        <v>-6.7020296406842039E-2</v>
      </c>
      <c r="AZ216" s="22" cm="1">
        <f t="array" ref="AZ216">IF(INDEX(calc_types,1,AZ$7)="INDEX",W216/W215-1,IF(INDEX(calc_types,1,AZ$7)="CASH", W215/1200,W215/W216-1))</f>
        <v>3.4516666666666671E-3</v>
      </c>
      <c r="BA216" s="22" cm="1">
        <f t="array" ref="BA216">IF(INDEX(calc_types,1,BA$7)="INDEX",X216/X215-1,IF(INDEX(calc_types,1,BA$7)="CASH", X215/1200,X215/X216-1))</f>
        <v>8.0216666666666663E-4</v>
      </c>
      <c r="BB216" s="22" cm="1">
        <f t="array" ref="BB216">IF(INDEX(calc_types,1,BB$7)="INDEX",Y216/Y215-1,IF(INDEX(calc_types,1,BB$7)="CASH", Y215/1200,Y215/Y216-1))</f>
        <v>2.3824166666666668E-3</v>
      </c>
      <c r="BC216" s="22" cm="1">
        <f t="array" ref="BC216">IF(INDEX(calc_types,1,BC$7)="INDEX",Z216/Z215-1,IF(INDEX(calc_types,1,BC$7)="CASH", Z215/1200,Z215/Z216-1))</f>
        <v>-5.8258333333333339E-4</v>
      </c>
      <c r="BD216" s="22" cm="1">
        <f t="array" ref="BD216">IF(INDEX(calc_types,1,BD$7)="INDEX",AA216/AA215-1,IF(INDEX(calc_types,1,BD$7)="CASH", AA215/1200,AA215/AA216-1))</f>
        <v>0</v>
      </c>
      <c r="BE216" s="22" cm="1">
        <f t="array" ref="BE216">IF(INDEX(calc_types,1,BE$7)="INDEX",AB216/AB215-1,IF(INDEX(calc_types,1,BE$7)="CASH", AB215/1200,AB215/AB216-1))</f>
        <v>2.869071833850767E-2</v>
      </c>
      <c r="BF216" s="22" cm="1">
        <f t="array" ref="BF216">IF(INDEX(calc_types,1,BF$7)="INDEX",AC216/AC215-1,IF(INDEX(calc_types,1,BF$7)="CASH", AC215/1200,AC215/AC216-1))</f>
        <v>2.0541324311262876E-3</v>
      </c>
      <c r="BG216" s="22" cm="1">
        <f t="array" ref="BG216">IF(INDEX(calc_types,1,BG$7)="INDEX",AD216/AD215-1,IF(INDEX(calc_types,1,BG$7)="CASH", AD215/1200,AD215/AD216-1))</f>
        <v>5.3004881025015216E-2</v>
      </c>
      <c r="BH216" s="23">
        <f t="shared" si="97"/>
        <v>2.4995302240688336E-3</v>
      </c>
      <c r="BI216" s="23">
        <f t="shared" si="98"/>
        <v>2.9348942418475771E-4</v>
      </c>
      <c r="BJ216" s="23">
        <f t="shared" si="99"/>
        <v>-4.0368471822556304E-3</v>
      </c>
      <c r="BK216" s="23">
        <f t="shared" si="100"/>
        <v>3.8869998388546632E-4</v>
      </c>
      <c r="BL216" s="23">
        <f t="shared" si="101"/>
        <v>-2.125134380146576E-3</v>
      </c>
      <c r="BM216" s="23">
        <f t="shared" si="102"/>
        <v>-3.1287063475085174E-4</v>
      </c>
      <c r="BN216" s="23">
        <f t="shared" si="103"/>
        <v>-7.463683515334751E-3</v>
      </c>
      <c r="BO216" s="23">
        <f t="shared" si="104"/>
        <v>-2.0697141136128857E-2</v>
      </c>
      <c r="BP216" s="23">
        <f t="shared" si="105"/>
        <v>1.676183829001058E-3</v>
      </c>
      <c r="BQ216" s="23">
        <f t="shared" si="106"/>
        <v>-4.5674481583351341E-3</v>
      </c>
      <c r="BR216" s="23">
        <f t="shared" si="107"/>
        <v>-1.2461217421730845E-2</v>
      </c>
      <c r="BS216" s="23">
        <f t="shared" si="108"/>
        <v>-9.2249394818899426E-4</v>
      </c>
      <c r="BT216" s="23">
        <f t="shared" si="109"/>
        <v>-4.5639382047500832E-3</v>
      </c>
      <c r="BU216" s="23">
        <f t="shared" si="110"/>
        <v>-4.4191161282964762E-4</v>
      </c>
      <c r="BV216" s="23">
        <f t="shared" si="111"/>
        <v>-1.3005770961267639E-3</v>
      </c>
      <c r="BW216" s="23">
        <f t="shared" si="112"/>
        <v>-3.9427011481978367E-3</v>
      </c>
      <c r="BX216" s="23">
        <f t="shared" si="113"/>
        <v>-6.720280279234106E-2</v>
      </c>
      <c r="BY216" s="23">
        <f t="shared" si="114"/>
        <v>-4.6370324280036596E-2</v>
      </c>
      <c r="BZ216" s="23">
        <f t="shared" si="115"/>
        <v>-1.8955570286042837E-2</v>
      </c>
      <c r="CA216" s="23">
        <f t="shared" si="116"/>
        <v>-7.3437858118208479E-2</v>
      </c>
      <c r="CB216" s="23">
        <f t="shared" si="117"/>
        <v>1.8875379513888903E-3</v>
      </c>
      <c r="CC216" s="23">
        <f t="shared" si="118"/>
        <v>3.7601388888889361E-5</v>
      </c>
      <c r="CD216" s="23">
        <f t="shared" si="119"/>
        <v>8.409715277777779E-4</v>
      </c>
      <c r="CE216" s="23">
        <f t="shared" si="120"/>
        <v>-5.3303750000000005E-4</v>
      </c>
      <c r="CF216" s="23">
        <f t="shared" si="121"/>
        <v>0</v>
      </c>
      <c r="CG216" s="23">
        <f t="shared" si="122"/>
        <v>2.8441718468961281E-2</v>
      </c>
      <c r="CH216" s="23">
        <f t="shared" si="123"/>
        <v>2.8717583357435322E-3</v>
      </c>
      <c r="CI216" s="23">
        <f t="shared" si="124"/>
        <v>5.3724096042488872E-2</v>
      </c>
    </row>
    <row r="217" spans="1:87" x14ac:dyDescent="0.2">
      <c r="A217" s="20">
        <v>208</v>
      </c>
      <c r="B217" s="21">
        <v>44957</v>
      </c>
      <c r="C217" s="20">
        <v>221.268</v>
      </c>
      <c r="D217" s="20">
        <v>1221.213</v>
      </c>
      <c r="E217" s="20">
        <v>2052.8139999999999</v>
      </c>
      <c r="F217" s="20">
        <v>1832.0920000000001</v>
      </c>
      <c r="G217" s="20">
        <v>2378.8069999999998</v>
      </c>
      <c r="H217" s="20">
        <v>137.19900000000001</v>
      </c>
      <c r="I217" s="20">
        <v>340.07600000000002</v>
      </c>
      <c r="J217" s="20">
        <v>451.91300000000001</v>
      </c>
      <c r="K217" s="20">
        <v>110.608</v>
      </c>
      <c r="L217" s="20">
        <v>658.65</v>
      </c>
      <c r="M217" s="20">
        <v>815.97900000000004</v>
      </c>
      <c r="N217" s="20">
        <v>293.166</v>
      </c>
      <c r="O217" s="20">
        <v>335.01400000000001</v>
      </c>
      <c r="P217" s="20">
        <v>102.61799999999999</v>
      </c>
      <c r="Q217" s="20">
        <v>192.81899999999999</v>
      </c>
      <c r="R217" s="20">
        <v>256.17599999999999</v>
      </c>
      <c r="S217" s="20">
        <v>7585.01</v>
      </c>
      <c r="T217" s="20">
        <v>4163.45</v>
      </c>
      <c r="U217" s="20">
        <v>7771.7</v>
      </c>
      <c r="V217" s="20">
        <v>27327.11</v>
      </c>
      <c r="W217" s="20">
        <v>4.5742900000000004</v>
      </c>
      <c r="X217" s="20">
        <v>2.2391999999999999</v>
      </c>
      <c r="Y217" s="20">
        <v>3.839</v>
      </c>
      <c r="Z217" s="20">
        <v>-0.28189999999999998</v>
      </c>
      <c r="AA217" s="20">
        <v>1</v>
      </c>
      <c r="AB217" s="20">
        <v>0.92049999999999998</v>
      </c>
      <c r="AC217" s="20">
        <v>0.81169999999999998</v>
      </c>
      <c r="AD217" s="20">
        <v>130.09</v>
      </c>
      <c r="AE217" s="21">
        <f t="shared" si="96"/>
        <v>44957</v>
      </c>
      <c r="AF217" s="22" cm="1">
        <f t="array" ref="AF217">IF(INDEX(calc_types,1,AF$7)="INDEX",C217/C216-1,IF(INDEX(calc_types,1,AF$7)="CASH", C216/1200,C216/C217-1))</f>
        <v>3.4784422746381161E-3</v>
      </c>
      <c r="AG217" s="22" cm="1">
        <f t="array" ref="AG217">IF(INDEX(calc_types,1,AG$7)="INDEX",D217/D216-1,IF(INDEX(calc_types,1,AG$7)="CASH", D216/1200,D216/D217-1))</f>
        <v>6.8529912993722242E-3</v>
      </c>
      <c r="AH217" s="22" cm="1">
        <f t="array" ref="AH217">IF(INDEX(calc_types,1,AH$7)="INDEX",E217/E216-1,IF(INDEX(calc_types,1,AH$7)="CASH", E216/1200,E216/E217-1))</f>
        <v>1.6223928128191512E-2</v>
      </c>
      <c r="AI217" s="22" cm="1">
        <f t="array" ref="AI217">IF(INDEX(calc_types,1,AI$7)="INDEX",F217/F216-1,IF(INDEX(calc_types,1,AI$7)="CASH", F216/1200,F216/F217-1))</f>
        <v>1.0432522821833157E-2</v>
      </c>
      <c r="AJ217" s="22" cm="1">
        <f t="array" ref="AJ217">IF(INDEX(calc_types,1,AJ$7)="INDEX",G217/G216-1,IF(INDEX(calc_types,1,AJ$7)="CASH", G216/1200,G216/G217-1))</f>
        <v>2.2273533429853387E-2</v>
      </c>
      <c r="AK217" s="22" cm="1">
        <f t="array" ref="AK217">IF(INDEX(calc_types,1,AK$7)="INDEX",H217/H216-1,IF(INDEX(calc_types,1,AK$7)="CASH", H216/1200,H216/H217-1))</f>
        <v>5.8312863088660905E-5</v>
      </c>
      <c r="AL217" s="22" cm="1">
        <f t="array" ref="AL217">IF(INDEX(calc_types,1,AL$7)="INDEX",I217/I216-1,IF(INDEX(calc_types,1,AL$7)="CASH", I216/1200,I216/I217-1))</f>
        <v>1.3780594096723942E-3</v>
      </c>
      <c r="AM217" s="22" cm="1">
        <f t="array" ref="AM217">IF(INDEX(calc_types,1,AM$7)="INDEX",J217/J216-1,IF(INDEX(calc_types,1,AM$7)="CASH", J216/1200,J216/J217-1))</f>
        <v>8.6645790135058132E-3</v>
      </c>
      <c r="AN217" s="22" cm="1">
        <f t="array" ref="AN217">IF(INDEX(calc_types,1,AN$7)="INDEX",K217/K216-1,IF(INDEX(calc_types,1,AN$7)="CASH", K216/1200,K216/K217-1))</f>
        <v>1.9112838211183814E-3</v>
      </c>
      <c r="AO217" s="22" cm="1">
        <f t="array" ref="AO217">IF(INDEX(calc_types,1,AO$7)="INDEX",L217/L216-1,IF(INDEX(calc_types,1,AO$7)="CASH", L216/1200,L216/L217-1))</f>
        <v>8.0672932555223564E-3</v>
      </c>
      <c r="AP217" s="22" cm="1">
        <f t="array" ref="AP217">IF(INDEX(calc_types,1,AP$7)="INDEX",M217/M216-1,IF(INDEX(calc_types,1,AP$7)="CASH", M216/1200,M216/M217-1))</f>
        <v>1.6793727616878362E-2</v>
      </c>
      <c r="AQ217" s="22" cm="1">
        <f t="array" ref="AQ217">IF(INDEX(calc_types,1,AQ$7)="INDEX",N217/N216-1,IF(INDEX(calc_types,1,AQ$7)="CASH", N216/1200,N216/N217-1))</f>
        <v>1.7651285575931652E-2</v>
      </c>
      <c r="AR217" s="22" cm="1">
        <f t="array" ref="AR217">IF(INDEX(calc_types,1,AR$7)="INDEX",O217/O216-1,IF(INDEX(calc_types,1,AR$7)="CASH", O216/1200,O216/O217-1))</f>
        <v>3.1332734056570111E-2</v>
      </c>
      <c r="AS217" s="22" cm="1">
        <f t="array" ref="AS217">IF(INDEX(calc_types,1,AS$7)="INDEX",P217/P216-1,IF(INDEX(calc_types,1,AS$7)="CASH", P216/1200,P216/P217-1))</f>
        <v>2.2418246503241868E-4</v>
      </c>
      <c r="AT217" s="22" cm="1">
        <f t="array" ref="AT217">IF(INDEX(calc_types,1,AT$7)="INDEX",Q217/Q216-1,IF(INDEX(calc_types,1,AT$7)="CASH", Q216/1200,Q216/Q217-1))</f>
        <v>9.9674500459423498E-4</v>
      </c>
      <c r="AU217" s="22" cm="1">
        <f t="array" ref="AU217">IF(INDEX(calc_types,1,AU$7)="INDEX",R217/R216-1,IF(INDEX(calc_types,1,AU$7)="CASH", R216/1200,R216/R217-1))</f>
        <v>2.6183235684344996E-3</v>
      </c>
      <c r="AV217" s="22" cm="1">
        <f t="array" ref="AV217">IF(INDEX(calc_types,1,AV$7)="INDEX",S217/S216-1,IF(INDEX(calc_types,1,AV$7)="CASH", S216/1200,S216/S217-1))</f>
        <v>6.2509367860289711E-2</v>
      </c>
      <c r="AW217" s="22" cm="1">
        <f t="array" ref="AW217">IF(INDEX(calc_types,1,AW$7)="INDEX",T217/T216-1,IF(INDEX(calc_types,1,AW$7)="CASH", T216/1200,T216/T217-1))</f>
        <v>9.7487360357653152E-2</v>
      </c>
      <c r="AX217" s="22" cm="1">
        <f t="array" ref="AX217">IF(INDEX(calc_types,1,AX$7)="INDEX",U217/U216-1,IF(INDEX(calc_types,1,AX$7)="CASH", U216/1200,U216/U217-1))</f>
        <v>4.2937622622367444E-2</v>
      </c>
      <c r="AY217" s="22" cm="1">
        <f t="array" ref="AY217">IF(INDEX(calc_types,1,AY$7)="INDEX",V217/V216-1,IF(INDEX(calc_types,1,AY$7)="CASH", V216/1200,V216/V217-1))</f>
        <v>4.7236390810323936E-2</v>
      </c>
      <c r="AZ217" s="22" cm="1">
        <f t="array" ref="AZ217">IF(INDEX(calc_types,1,AZ$7)="INDEX",W217/W216-1,IF(INDEX(calc_types,1,AZ$7)="CASH", W216/1200,W216/W217-1))</f>
        <v>3.6596416666666663E-3</v>
      </c>
      <c r="BA217" s="22" cm="1">
        <f t="array" ref="BA217">IF(INDEX(calc_types,1,BA$7)="INDEX",X217/X216-1,IF(INDEX(calc_types,1,BA$7)="CASH", X216/1200,X216/X217-1))</f>
        <v>1.508E-3</v>
      </c>
      <c r="BB217" s="22" cm="1">
        <f t="array" ref="BB217">IF(INDEX(calc_types,1,BB$7)="INDEX",Y217/Y216-1,IF(INDEX(calc_types,1,BB$7)="CASH", Y216/1200,Y216/Y217-1))</f>
        <v>2.8573333333333333E-3</v>
      </c>
      <c r="BC217" s="22" cm="1">
        <f t="array" ref="BC217">IF(INDEX(calc_types,1,BC$7)="INDEX",Z217/Z216-1,IF(INDEX(calc_types,1,BC$7)="CASH", Z216/1200,Z216/Z217-1))</f>
        <v>-3.0783333333333335E-4</v>
      </c>
      <c r="BD217" s="22" cm="1">
        <f t="array" ref="BD217">IF(INDEX(calc_types,1,BD$7)="INDEX",AA217/AA216-1,IF(INDEX(calc_types,1,BD$7)="CASH", AA216/1200,AA216/AA217-1))</f>
        <v>0</v>
      </c>
      <c r="BE217" s="22" cm="1">
        <f t="array" ref="BE217">IF(INDEX(calc_types,1,BE$7)="INDEX",AB217/AB216-1,IF(INDEX(calc_types,1,BE$7)="CASH", AB216/1200,AB216/AB217-1))</f>
        <v>1.4774579033134172E-2</v>
      </c>
      <c r="BF217" s="22" cm="1">
        <f t="array" ref="BF217">IF(INDEX(calc_types,1,BF$7)="INDEX",AC217/AC216-1,IF(INDEX(calc_types,1,BF$7)="CASH", AC216/1200,AC216/AC217-1))</f>
        <v>1.9588517925341886E-2</v>
      </c>
      <c r="BG217" s="22" cm="1">
        <f t="array" ref="BG217">IF(INDEX(calc_types,1,BG$7)="INDEX",AD217/AD216-1,IF(INDEX(calc_types,1,BG$7)="CASH", AD216/1200,AD216/AD217-1))</f>
        <v>7.9175955108001794E-3</v>
      </c>
      <c r="BH217" s="23">
        <f t="shared" si="97"/>
        <v>1.9436396890172717E-3</v>
      </c>
      <c r="BI217" s="23">
        <f t="shared" si="98"/>
        <v>5.1009182145208901E-3</v>
      </c>
      <c r="BJ217" s="23">
        <f t="shared" si="99"/>
        <v>1.3816073051551504E-2</v>
      </c>
      <c r="BK217" s="23">
        <f t="shared" si="100"/>
        <v>7.7825263086005467E-3</v>
      </c>
      <c r="BL217" s="23">
        <f t="shared" si="101"/>
        <v>1.8893698764301282E-2</v>
      </c>
      <c r="BM217" s="23">
        <f t="shared" si="102"/>
        <v>-6.848001658517303E-4</v>
      </c>
      <c r="BN217" s="23">
        <f t="shared" si="103"/>
        <v>5.1349133205549349E-4</v>
      </c>
      <c r="BO217" s="23">
        <f t="shared" si="104"/>
        <v>7.3422012194140924E-3</v>
      </c>
      <c r="BP217" s="23">
        <f t="shared" si="105"/>
        <v>5.437286666373478E-4</v>
      </c>
      <c r="BQ217" s="23">
        <f t="shared" si="106"/>
        <v>6.3795916428647974E-3</v>
      </c>
      <c r="BR217" s="23">
        <f t="shared" si="107"/>
        <v>1.4631540968912889E-2</v>
      </c>
      <c r="BS217" s="23">
        <f t="shared" si="108"/>
        <v>1.4868219754024971E-2</v>
      </c>
      <c r="BT217" s="23">
        <f t="shared" si="109"/>
        <v>2.8041662877185139E-2</v>
      </c>
      <c r="BU217" s="23">
        <f t="shared" si="110"/>
        <v>1.6226188831163315E-4</v>
      </c>
      <c r="BV217" s="23">
        <f t="shared" si="111"/>
        <v>8.5768638646341972E-4</v>
      </c>
      <c r="BW217" s="23">
        <f t="shared" si="112"/>
        <v>2.2789309125795794E-3</v>
      </c>
      <c r="BX217" s="23">
        <f t="shared" si="113"/>
        <v>5.3327434688241825E-2</v>
      </c>
      <c r="BY217" s="23">
        <f t="shared" si="114"/>
        <v>9.4272668757856254E-2</v>
      </c>
      <c r="BZ217" s="23">
        <f t="shared" si="115"/>
        <v>4.0000697400070444E-2</v>
      </c>
      <c r="CA217" s="23">
        <f t="shared" si="116"/>
        <v>4.0818829098957489E-2</v>
      </c>
      <c r="CB217" s="23">
        <f t="shared" si="117"/>
        <v>2.0955129513888894E-3</v>
      </c>
      <c r="CC217" s="23">
        <f t="shared" si="118"/>
        <v>7.4343472222222274E-4</v>
      </c>
      <c r="CD217" s="23">
        <f t="shared" si="119"/>
        <v>1.3158881944444444E-3</v>
      </c>
      <c r="CE217" s="23">
        <f t="shared" si="120"/>
        <v>-2.5828750000000006E-4</v>
      </c>
      <c r="CF217" s="23">
        <f t="shared" si="121"/>
        <v>0</v>
      </c>
      <c r="CG217" s="23">
        <f t="shared" si="122"/>
        <v>1.4525579163587782E-2</v>
      </c>
      <c r="CH217" s="23">
        <f t="shared" si="123"/>
        <v>2.0406143829959131E-2</v>
      </c>
      <c r="CI217" s="23">
        <f t="shared" si="124"/>
        <v>8.6368105282738361E-3</v>
      </c>
    </row>
    <row r="218" spans="1:87" x14ac:dyDescent="0.2">
      <c r="A218" s="20">
        <v>209</v>
      </c>
      <c r="B218" s="21">
        <v>44985</v>
      </c>
      <c r="C218" s="20">
        <v>221.81299999999999</v>
      </c>
      <c r="D218" s="20">
        <v>1212.395</v>
      </c>
      <c r="E218" s="20">
        <v>2012.973</v>
      </c>
      <c r="F218" s="20">
        <v>1820.5170000000001</v>
      </c>
      <c r="G218" s="20">
        <v>2337.7750000000001</v>
      </c>
      <c r="H218" s="20">
        <v>137.19300000000001</v>
      </c>
      <c r="I218" s="20">
        <v>337.84399999999999</v>
      </c>
      <c r="J218" s="20">
        <v>444.64699999999999</v>
      </c>
      <c r="K218" s="20">
        <v>110.572</v>
      </c>
      <c r="L218" s="20">
        <v>653.51599999999996</v>
      </c>
      <c r="M218" s="20">
        <v>802.48299999999995</v>
      </c>
      <c r="N218" s="20">
        <v>291.375</v>
      </c>
      <c r="O218" s="20">
        <v>330.46699999999998</v>
      </c>
      <c r="P218" s="20">
        <v>102.611</v>
      </c>
      <c r="Q218" s="20">
        <v>192.90299999999999</v>
      </c>
      <c r="R218" s="20">
        <v>256.14299999999997</v>
      </c>
      <c r="S218" s="20">
        <v>7396.04</v>
      </c>
      <c r="T218" s="20">
        <v>4238.38</v>
      </c>
      <c r="U218" s="20">
        <v>7876.28</v>
      </c>
      <c r="V218" s="20">
        <v>27445.56</v>
      </c>
      <c r="W218" s="20">
        <v>4.6694300000000002</v>
      </c>
      <c r="X218" s="20">
        <v>2.4969999999999999</v>
      </c>
      <c r="Y218" s="20">
        <v>4.0453000000000001</v>
      </c>
      <c r="Z218" s="20">
        <v>-0.39169999999999999</v>
      </c>
      <c r="AA218" s="20">
        <v>1</v>
      </c>
      <c r="AB218" s="20">
        <v>0.9456</v>
      </c>
      <c r="AC218" s="20">
        <v>0.83179999999999998</v>
      </c>
      <c r="AD218" s="20">
        <v>136.16999999999999</v>
      </c>
      <c r="AE218" s="21">
        <f t="shared" si="96"/>
        <v>44985</v>
      </c>
      <c r="AF218" s="22" cm="1">
        <f t="array" ref="AF218">IF(INDEX(calc_types,1,AF$7)="INDEX",C218/C217-1,IF(INDEX(calc_types,1,AF$7)="CASH", C217/1200,C217/C218-1))</f>
        <v>2.463076450277546E-3</v>
      </c>
      <c r="AG218" s="22" cm="1">
        <f t="array" ref="AG218">IF(INDEX(calc_types,1,AG$7)="INDEX",D218/D217-1,IF(INDEX(calc_types,1,AG$7)="CASH", D217/1200,D217/D218-1))</f>
        <v>-7.2206895930521098E-3</v>
      </c>
      <c r="AH218" s="22" cm="1">
        <f t="array" ref="AH218">IF(INDEX(calc_types,1,AH$7)="INDEX",E218/E217-1,IF(INDEX(calc_types,1,AH$7)="CASH", E217/1200,E217/E218-1))</f>
        <v>-1.9407993125533984E-2</v>
      </c>
      <c r="AI218" s="22" cm="1">
        <f t="array" ref="AI218">IF(INDEX(calc_types,1,AI$7)="INDEX",F218/F217-1,IF(INDEX(calc_types,1,AI$7)="CASH", F217/1200,F217/F218-1))</f>
        <v>-6.3179141658825655E-3</v>
      </c>
      <c r="AJ218" s="22" cm="1">
        <f t="array" ref="AJ218">IF(INDEX(calc_types,1,AJ$7)="INDEX",G218/G217-1,IF(INDEX(calc_types,1,AJ$7)="CASH", G217/1200,G217/G218-1))</f>
        <v>-1.724898236805239E-2</v>
      </c>
      <c r="AK218" s="22" cm="1">
        <f t="array" ref="AK218">IF(INDEX(calc_types,1,AK$7)="INDEX",H218/H217-1,IF(INDEX(calc_types,1,AK$7)="CASH", H217/1200,H217/H218-1))</f>
        <v>-4.3732097172677342E-5</v>
      </c>
      <c r="AL218" s="22" cm="1">
        <f t="array" ref="AL218">IF(INDEX(calc_types,1,AL$7)="INDEX",I218/I217-1,IF(INDEX(calc_types,1,AL$7)="CASH", I217/1200,I217/I218-1))</f>
        <v>-6.5632388054435165E-3</v>
      </c>
      <c r="AM218" s="22" cm="1">
        <f t="array" ref="AM218">IF(INDEX(calc_types,1,AM$7)="INDEX",J218/J217-1,IF(INDEX(calc_types,1,AM$7)="CASH", J217/1200,J217/J218-1))</f>
        <v>-1.6078315959045297E-2</v>
      </c>
      <c r="AN218" s="22" cm="1">
        <f t="array" ref="AN218">IF(INDEX(calc_types,1,AN$7)="INDEX",K218/K217-1,IF(INDEX(calc_types,1,AN$7)="CASH", K217/1200,K217/K218-1))</f>
        <v>-3.2547374511793237E-4</v>
      </c>
      <c r="AO218" s="22" cm="1">
        <f t="array" ref="AO218">IF(INDEX(calc_types,1,AO$7)="INDEX",L218/L217-1,IF(INDEX(calc_types,1,AO$7)="CASH", L217/1200,L217/L218-1))</f>
        <v>-7.7947316480679874E-3</v>
      </c>
      <c r="AP218" s="22" cm="1">
        <f t="array" ref="AP218">IF(INDEX(calc_types,1,AP$7)="INDEX",M218/M217-1,IF(INDEX(calc_types,1,AP$7)="CASH", M217/1200,M217/M218-1))</f>
        <v>-1.653964133880903E-2</v>
      </c>
      <c r="AQ218" s="22" cm="1">
        <f t="array" ref="AQ218">IF(INDEX(calc_types,1,AQ$7)="INDEX",N218/N217-1,IF(INDEX(calc_types,1,AQ$7)="CASH", N217/1200,N217/N218-1))</f>
        <v>-6.1091668201632698E-3</v>
      </c>
      <c r="AR218" s="22" cm="1">
        <f t="array" ref="AR218">IF(INDEX(calc_types,1,AR$7)="INDEX",O218/O217-1,IF(INDEX(calc_types,1,AR$7)="CASH", O217/1200,O217/O218-1))</f>
        <v>-1.3572567116598155E-2</v>
      </c>
      <c r="AS218" s="22" cm="1">
        <f t="array" ref="AS218">IF(INDEX(calc_types,1,AS$7)="INDEX",P218/P217-1,IF(INDEX(calc_types,1,AS$7)="CASH", P217/1200,P217/P218-1))</f>
        <v>-6.821415346225379E-5</v>
      </c>
      <c r="AT218" s="22" cm="1">
        <f t="array" ref="AT218">IF(INDEX(calc_types,1,AT$7)="INDEX",Q218/Q217-1,IF(INDEX(calc_types,1,AT$7)="CASH", Q217/1200,Q217/Q218-1))</f>
        <v>4.3564171580601219E-4</v>
      </c>
      <c r="AU218" s="22" cm="1">
        <f t="array" ref="AU218">IF(INDEX(calc_types,1,AU$7)="INDEX",R218/R217-1,IF(INDEX(calc_types,1,AU$7)="CASH", R217/1200,R217/R218-1))</f>
        <v>-1.288176878396774E-4</v>
      </c>
      <c r="AV218" s="22" cm="1">
        <f t="array" ref="AV218">IF(INDEX(calc_types,1,AV$7)="INDEX",S218/S217-1,IF(INDEX(calc_types,1,AV$7)="CASH", S217/1200,S217/S218-1))</f>
        <v>-2.4913612506773264E-2</v>
      </c>
      <c r="AW218" s="22" cm="1">
        <f t="array" ref="AW218">IF(INDEX(calc_types,1,AW$7)="INDEX",T218/T217-1,IF(INDEX(calc_types,1,AW$7)="CASH", T217/1200,T217/T218-1))</f>
        <v>1.7997093756380034E-2</v>
      </c>
      <c r="AX218" s="22" cm="1">
        <f t="array" ref="AX218">IF(INDEX(calc_types,1,AX$7)="INDEX",U218/U217-1,IF(INDEX(calc_types,1,AX$7)="CASH", U217/1200,U217/U218-1))</f>
        <v>1.3456515305531491E-2</v>
      </c>
      <c r="AY218" s="22" cm="1">
        <f t="array" ref="AY218">IF(INDEX(calc_types,1,AY$7)="INDEX",V218/V217-1,IF(INDEX(calc_types,1,AY$7)="CASH", V217/1200,V217/V218-1))</f>
        <v>4.3345234823588541E-3</v>
      </c>
      <c r="AZ218" s="22" cm="1">
        <f t="array" ref="AZ218">IF(INDEX(calc_types,1,AZ$7)="INDEX",W218/W217-1,IF(INDEX(calc_types,1,AZ$7)="CASH", W217/1200,W217/W218-1))</f>
        <v>3.8119083333333337E-3</v>
      </c>
      <c r="BA218" s="22" cm="1">
        <f t="array" ref="BA218">IF(INDEX(calc_types,1,BA$7)="INDEX",X218/X217-1,IF(INDEX(calc_types,1,BA$7)="CASH", X217/1200,X217/X218-1))</f>
        <v>1.8659999999999998E-3</v>
      </c>
      <c r="BB218" s="22" cm="1">
        <f t="array" ref="BB218">IF(INDEX(calc_types,1,BB$7)="INDEX",Y218/Y217-1,IF(INDEX(calc_types,1,BB$7)="CASH", Y217/1200,Y217/Y218-1))</f>
        <v>3.1991666666666666E-3</v>
      </c>
      <c r="BC218" s="22" cm="1">
        <f t="array" ref="BC218">IF(INDEX(calc_types,1,BC$7)="INDEX",Z218/Z217-1,IF(INDEX(calc_types,1,BC$7)="CASH", Z217/1200,Z217/Z218-1))</f>
        <v>-2.3491666666666667E-4</v>
      </c>
      <c r="BD218" s="22" cm="1">
        <f t="array" ref="BD218">IF(INDEX(calc_types,1,BD$7)="INDEX",AA218/AA217-1,IF(INDEX(calc_types,1,BD$7)="CASH", AA217/1200,AA217/AA218-1))</f>
        <v>0</v>
      </c>
      <c r="BE218" s="22" cm="1">
        <f t="array" ref="BE218">IF(INDEX(calc_types,1,BE$7)="INDEX",AB218/AB217-1,IF(INDEX(calc_types,1,BE$7)="CASH", AB217/1200,AB217/AB218-1))</f>
        <v>-2.6543993231810448E-2</v>
      </c>
      <c r="BF218" s="22" cm="1">
        <f t="array" ref="BF218">IF(INDEX(calc_types,1,BF$7)="INDEX",AC218/AC217-1,IF(INDEX(calc_types,1,BF$7)="CASH", AC217/1200,AC217/AC218-1))</f>
        <v>-2.416446261120464E-2</v>
      </c>
      <c r="BG218" s="22" cm="1">
        <f t="array" ref="BG218">IF(INDEX(calc_types,1,BG$7)="INDEX",AD218/AD217-1,IF(INDEX(calc_types,1,BG$7)="CASH", AD217/1200,AD217/AD218-1))</f>
        <v>-4.4650069765733935E-2</v>
      </c>
      <c r="BH218" s="23">
        <f t="shared" si="97"/>
        <v>9.2827386465670157E-4</v>
      </c>
      <c r="BI218" s="23">
        <f t="shared" si="98"/>
        <v>-8.9727626779034439E-3</v>
      </c>
      <c r="BJ218" s="23">
        <f t="shared" si="99"/>
        <v>-2.1815848202173992E-2</v>
      </c>
      <c r="BK218" s="23">
        <f t="shared" si="100"/>
        <v>-8.9679106791151764E-3</v>
      </c>
      <c r="BL218" s="23">
        <f t="shared" si="101"/>
        <v>-2.0628817033604495E-2</v>
      </c>
      <c r="BM218" s="23">
        <f t="shared" si="102"/>
        <v>-7.8684512611306855E-4</v>
      </c>
      <c r="BN218" s="23">
        <f t="shared" si="103"/>
        <v>-7.4278068830604168E-3</v>
      </c>
      <c r="BO218" s="23">
        <f t="shared" si="104"/>
        <v>-1.7400693753137016E-2</v>
      </c>
      <c r="BP218" s="23">
        <f t="shared" si="105"/>
        <v>-1.6930288995989659E-3</v>
      </c>
      <c r="BQ218" s="23">
        <f t="shared" si="106"/>
        <v>-9.4824332607255472E-3</v>
      </c>
      <c r="BR218" s="23">
        <f t="shared" si="107"/>
        <v>-1.8701827986774503E-2</v>
      </c>
      <c r="BS218" s="23">
        <f t="shared" si="108"/>
        <v>-8.8922326420699509E-3</v>
      </c>
      <c r="BT218" s="23">
        <f t="shared" si="109"/>
        <v>-1.6863638295983127E-2</v>
      </c>
      <c r="BU218" s="23">
        <f t="shared" si="110"/>
        <v>-1.3013473018303932E-4</v>
      </c>
      <c r="BV218" s="23">
        <f t="shared" si="111"/>
        <v>2.9658309767519693E-4</v>
      </c>
      <c r="BW218" s="23">
        <f t="shared" si="112"/>
        <v>-4.6821034369459773E-4</v>
      </c>
      <c r="BX218" s="23">
        <f t="shared" si="113"/>
        <v>-3.409554567882115E-2</v>
      </c>
      <c r="BY218" s="23">
        <f t="shared" si="114"/>
        <v>1.4782402156583137E-2</v>
      </c>
      <c r="BZ218" s="23">
        <f t="shared" si="115"/>
        <v>1.0519590083234493E-2</v>
      </c>
      <c r="CA218" s="23">
        <f t="shared" si="116"/>
        <v>-2.0830382290075921E-3</v>
      </c>
      <c r="CB218" s="23">
        <f t="shared" si="117"/>
        <v>2.2477796180555569E-3</v>
      </c>
      <c r="CC218" s="23">
        <f t="shared" si="118"/>
        <v>1.1014347222222227E-3</v>
      </c>
      <c r="CD218" s="23">
        <f t="shared" si="119"/>
        <v>1.6577215277777777E-3</v>
      </c>
      <c r="CE218" s="23">
        <f t="shared" si="120"/>
        <v>-1.8537083333333335E-4</v>
      </c>
      <c r="CF218" s="23">
        <f t="shared" si="121"/>
        <v>0</v>
      </c>
      <c r="CG218" s="23">
        <f t="shared" si="122"/>
        <v>-2.6792993101356837E-2</v>
      </c>
      <c r="CH218" s="23">
        <f t="shared" si="123"/>
        <v>-2.3346836706587396E-2</v>
      </c>
      <c r="CI218" s="23">
        <f t="shared" si="124"/>
        <v>-4.3930854748260278E-2</v>
      </c>
    </row>
    <row r="219" spans="1:87" x14ac:dyDescent="0.2">
      <c r="A219" s="20">
        <v>210</v>
      </c>
      <c r="B219" s="21">
        <v>45016</v>
      </c>
      <c r="C219" s="20">
        <v>223.11199999999999</v>
      </c>
      <c r="D219" s="20">
        <v>1231.7360000000001</v>
      </c>
      <c r="E219" s="20">
        <v>2065.1559999999999</v>
      </c>
      <c r="F219" s="20">
        <v>1836.508</v>
      </c>
      <c r="G219" s="20">
        <v>2377.4560000000001</v>
      </c>
      <c r="H219" s="20">
        <v>137.67599999999999</v>
      </c>
      <c r="I219" s="20">
        <v>340.995</v>
      </c>
      <c r="J219" s="20">
        <v>452.49599999999998</v>
      </c>
      <c r="K219" s="20">
        <v>110.96299999999999</v>
      </c>
      <c r="L219" s="20">
        <v>657.42</v>
      </c>
      <c r="M219" s="20">
        <v>813.25900000000001</v>
      </c>
      <c r="N219" s="20">
        <v>291.61799999999999</v>
      </c>
      <c r="O219" s="20">
        <v>331.43599999999998</v>
      </c>
      <c r="P219" s="20">
        <v>102.62</v>
      </c>
      <c r="Q219" s="20">
        <v>193.084</v>
      </c>
      <c r="R219" s="20">
        <v>257.10399999999998</v>
      </c>
      <c r="S219" s="20">
        <v>7663.89</v>
      </c>
      <c r="T219" s="20">
        <v>4315.05</v>
      </c>
      <c r="U219" s="20">
        <v>7631.74</v>
      </c>
      <c r="V219" s="20">
        <v>28041.48</v>
      </c>
      <c r="W219" s="20">
        <v>4.85771</v>
      </c>
      <c r="X219" s="20">
        <v>2.7845</v>
      </c>
      <c r="Y219" s="20">
        <v>4.1106999999999996</v>
      </c>
      <c r="Z219" s="20">
        <v>-0.37519999999999998</v>
      </c>
      <c r="AA219" s="20">
        <v>1</v>
      </c>
      <c r="AB219" s="20">
        <v>0.92259999999999998</v>
      </c>
      <c r="AC219" s="20">
        <v>0.81059999999999999</v>
      </c>
      <c r="AD219" s="20">
        <v>132.86000000000001</v>
      </c>
      <c r="AE219" s="21">
        <f t="shared" si="96"/>
        <v>45016</v>
      </c>
      <c r="AF219" s="22" cm="1">
        <f t="array" ref="AF219">IF(INDEX(calc_types,1,AF$7)="INDEX",C219/C218-1,IF(INDEX(calc_types,1,AF$7)="CASH", C218/1200,C218/C219-1))</f>
        <v>5.856284347626195E-3</v>
      </c>
      <c r="AG219" s="22" cm="1">
        <f t="array" ref="AG219">IF(INDEX(calc_types,1,AG$7)="INDEX",D219/D218-1,IF(INDEX(calc_types,1,AG$7)="CASH", D218/1200,D218/D219-1))</f>
        <v>1.5952721678990756E-2</v>
      </c>
      <c r="AH219" s="22" cm="1">
        <f t="array" ref="AH219">IF(INDEX(calc_types,1,AH$7)="INDEX",E219/E218-1,IF(INDEX(calc_types,1,AH$7)="CASH", E218/1200,E218/E219-1))</f>
        <v>2.5923348201888352E-2</v>
      </c>
      <c r="AI219" s="22" cm="1">
        <f t="array" ref="AI219">IF(INDEX(calc_types,1,AI$7)="INDEX",F219/F218-1,IF(INDEX(calc_types,1,AI$7)="CASH", F218/1200,F218/F219-1))</f>
        <v>8.7837685668412657E-3</v>
      </c>
      <c r="AJ219" s="22" cm="1">
        <f t="array" ref="AJ219">IF(INDEX(calc_types,1,AJ$7)="INDEX",G219/G218-1,IF(INDEX(calc_types,1,AJ$7)="CASH", G218/1200,G218/G219-1))</f>
        <v>1.6973831955598762E-2</v>
      </c>
      <c r="AK219" s="22" cm="1">
        <f t="array" ref="AK219">IF(INDEX(calc_types,1,AK$7)="INDEX",H219/H218-1,IF(INDEX(calc_types,1,AK$7)="CASH", H218/1200,H218/H219-1))</f>
        <v>3.5205877850907896E-3</v>
      </c>
      <c r="AL219" s="22" cm="1">
        <f t="array" ref="AL219">IF(INDEX(calc_types,1,AL$7)="INDEX",I219/I218-1,IF(INDEX(calc_types,1,AL$7)="CASH", I218/1200,I218/I219-1))</f>
        <v>9.3267898793525372E-3</v>
      </c>
      <c r="AM219" s="22" cm="1">
        <f t="array" ref="AM219">IF(INDEX(calc_types,1,AM$7)="INDEX",J219/J218-1,IF(INDEX(calc_types,1,AM$7)="CASH", J218/1200,J218/J219-1))</f>
        <v>1.7652205007567812E-2</v>
      </c>
      <c r="AN219" s="22" cm="1">
        <f t="array" ref="AN219">IF(INDEX(calc_types,1,AN$7)="INDEX",K219/K218-1,IF(INDEX(calc_types,1,AN$7)="CASH", K218/1200,K218/K219-1))</f>
        <v>3.5361574358787617E-3</v>
      </c>
      <c r="AO219" s="22" cm="1">
        <f t="array" ref="AO219">IF(INDEX(calc_types,1,AO$7)="INDEX",L219/L218-1,IF(INDEX(calc_types,1,AO$7)="CASH", L218/1200,L218/L219-1))</f>
        <v>5.9738399671929177E-3</v>
      </c>
      <c r="AP219" s="22" cm="1">
        <f t="array" ref="AP219">IF(INDEX(calc_types,1,AP$7)="INDEX",M219/M218-1,IF(INDEX(calc_types,1,AP$7)="CASH", M218/1200,M218/M219-1))</f>
        <v>1.3428321846070235E-2</v>
      </c>
      <c r="AQ219" s="22" cm="1">
        <f t="array" ref="AQ219">IF(INDEX(calc_types,1,AQ$7)="INDEX",N219/N218-1,IF(INDEX(calc_types,1,AQ$7)="CASH", N218/1200,N218/N219-1))</f>
        <v>8.3397683397690159E-4</v>
      </c>
      <c r="AR219" s="22" cm="1">
        <f t="array" ref="AR219">IF(INDEX(calc_types,1,AR$7)="INDEX",O219/O218-1,IF(INDEX(calc_types,1,AR$7)="CASH", O218/1200,O218/O219-1))</f>
        <v>2.9322141091243648E-3</v>
      </c>
      <c r="AS219" s="22" cm="1">
        <f t="array" ref="AS219">IF(INDEX(calc_types,1,AS$7)="INDEX",P219/P218-1,IF(INDEX(calc_types,1,AS$7)="CASH", P218/1200,P218/P219-1))</f>
        <v>8.7709894650567222E-5</v>
      </c>
      <c r="AT219" s="22" cm="1">
        <f t="array" ref="AT219">IF(INDEX(calc_types,1,AT$7)="INDEX",Q219/Q218-1,IF(INDEX(calc_types,1,AT$7)="CASH", Q218/1200,Q218/Q219-1))</f>
        <v>9.382954127203913E-4</v>
      </c>
      <c r="AU219" s="22" cm="1">
        <f t="array" ref="AU219">IF(INDEX(calc_types,1,AU$7)="INDEX",R219/R218-1,IF(INDEX(calc_types,1,AU$7)="CASH", R218/1200,R218/R219-1))</f>
        <v>3.7518105120968315E-3</v>
      </c>
      <c r="AV219" s="22" cm="1">
        <f t="array" ref="AV219">IF(INDEX(calc_types,1,AV$7)="INDEX",S219/S218-1,IF(INDEX(calc_types,1,AV$7)="CASH", S218/1200,S218/S219-1))</f>
        <v>3.6215326039340079E-2</v>
      </c>
      <c r="AW219" s="22" cm="1">
        <f t="array" ref="AW219">IF(INDEX(calc_types,1,AW$7)="INDEX",T219/T218-1,IF(INDEX(calc_types,1,AW$7)="CASH", T218/1200,T218/T219-1))</f>
        <v>1.8089458708280048E-2</v>
      </c>
      <c r="AX219" s="22" cm="1">
        <f t="array" ref="AX219">IF(INDEX(calc_types,1,AX$7)="INDEX",U219/U218-1,IF(INDEX(calc_types,1,AX$7)="CASH", U218/1200,U218/U219-1))</f>
        <v>-3.1047651937208931E-2</v>
      </c>
      <c r="AY219" s="22" cm="1">
        <f t="array" ref="AY219">IF(INDEX(calc_types,1,AY$7)="INDEX",V219/V218-1,IF(INDEX(calc_types,1,AY$7)="CASH", V218/1200,V218/V219-1))</f>
        <v>2.171280163348821E-2</v>
      </c>
      <c r="AZ219" s="22" cm="1">
        <f t="array" ref="AZ219">IF(INDEX(calc_types,1,AZ$7)="INDEX",W219/W218-1,IF(INDEX(calc_types,1,AZ$7)="CASH", W218/1200,W218/W219-1))</f>
        <v>3.8911916666666668E-3</v>
      </c>
      <c r="BA219" s="22" cm="1">
        <f t="array" ref="BA219">IF(INDEX(calc_types,1,BA$7)="INDEX",X219/X218-1,IF(INDEX(calc_types,1,BA$7)="CASH", X218/1200,X218/X219-1))</f>
        <v>2.0808333333333334E-3</v>
      </c>
      <c r="BB219" s="22" cm="1">
        <f t="array" ref="BB219">IF(INDEX(calc_types,1,BB$7)="INDEX",Y219/Y218-1,IF(INDEX(calc_types,1,BB$7)="CASH", Y218/1200,Y218/Y219-1))</f>
        <v>3.3710833333333336E-3</v>
      </c>
      <c r="BC219" s="22" cm="1">
        <f t="array" ref="BC219">IF(INDEX(calc_types,1,BC$7)="INDEX",Z219/Z218-1,IF(INDEX(calc_types,1,BC$7)="CASH", Z218/1200,Z218/Z219-1))</f>
        <v>-3.2641666666666664E-4</v>
      </c>
      <c r="BD219" s="22" cm="1">
        <f t="array" ref="BD219">IF(INDEX(calc_types,1,BD$7)="INDEX",AA219/AA218-1,IF(INDEX(calc_types,1,BD$7)="CASH", AA218/1200,AA218/AA219-1))</f>
        <v>0</v>
      </c>
      <c r="BE219" s="22" cm="1">
        <f t="array" ref="BE219">IF(INDEX(calc_types,1,BE$7)="INDEX",AB219/AB218-1,IF(INDEX(calc_types,1,BE$7)="CASH", AB218/1200,AB218/AB219-1))</f>
        <v>2.492954693258187E-2</v>
      </c>
      <c r="BF219" s="22" cm="1">
        <f t="array" ref="BF219">IF(INDEX(calc_types,1,BF$7)="INDEX",AC219/AC218-1,IF(INDEX(calc_types,1,BF$7)="CASH", AC218/1200,AC218/AC219-1))</f>
        <v>2.6153466567974348E-2</v>
      </c>
      <c r="BG219" s="22" cm="1">
        <f t="array" ref="BG219">IF(INDEX(calc_types,1,BG$7)="INDEX",AD219/AD218-1,IF(INDEX(calc_types,1,BG$7)="CASH", AD218/1200,AD218/AD219-1))</f>
        <v>2.4913442721661738E-2</v>
      </c>
      <c r="BH219" s="23">
        <f t="shared" si="97"/>
        <v>4.3214817620053506E-3</v>
      </c>
      <c r="BI219" s="23">
        <f t="shared" si="98"/>
        <v>1.4200648594139421E-2</v>
      </c>
      <c r="BJ219" s="23">
        <f t="shared" si="99"/>
        <v>2.3515493125248345E-2</v>
      </c>
      <c r="BK219" s="23">
        <f t="shared" si="100"/>
        <v>6.1337720536086557E-3</v>
      </c>
      <c r="BL219" s="23">
        <f t="shared" si="101"/>
        <v>1.3593997290046655E-2</v>
      </c>
      <c r="BM219" s="23">
        <f t="shared" si="102"/>
        <v>2.7774747561503986E-3</v>
      </c>
      <c r="BN219" s="23">
        <f t="shared" si="103"/>
        <v>8.4622218017356369E-3</v>
      </c>
      <c r="BO219" s="23">
        <f t="shared" si="104"/>
        <v>1.6329827213476093E-2</v>
      </c>
      <c r="BP219" s="23">
        <f t="shared" si="105"/>
        <v>2.1686022813977284E-3</v>
      </c>
      <c r="BQ219" s="23">
        <f t="shared" si="106"/>
        <v>4.2861383545353586E-3</v>
      </c>
      <c r="BR219" s="23">
        <f t="shared" si="107"/>
        <v>1.1266135198104762E-2</v>
      </c>
      <c r="BS219" s="23">
        <f t="shared" si="108"/>
        <v>-1.9490889879297795E-3</v>
      </c>
      <c r="BT219" s="23">
        <f t="shared" si="109"/>
        <v>-3.5885707026060872E-4</v>
      </c>
      <c r="BU219" s="23">
        <f t="shared" si="110"/>
        <v>2.578931792978171E-5</v>
      </c>
      <c r="BV219" s="23">
        <f t="shared" si="111"/>
        <v>7.9923679458957604E-4</v>
      </c>
      <c r="BW219" s="23">
        <f t="shared" si="112"/>
        <v>3.4124178562419112E-3</v>
      </c>
      <c r="BX219" s="23">
        <f t="shared" si="113"/>
        <v>2.7033392867292193E-2</v>
      </c>
      <c r="BY219" s="23">
        <f t="shared" si="114"/>
        <v>1.4874767108483152E-2</v>
      </c>
      <c r="BZ219" s="23">
        <f t="shared" si="115"/>
        <v>-3.3984577159505931E-2</v>
      </c>
      <c r="CA219" s="23">
        <f t="shared" si="116"/>
        <v>1.5295239922121763E-2</v>
      </c>
      <c r="CB219" s="23">
        <f t="shared" si="117"/>
        <v>2.3270629513888899E-3</v>
      </c>
      <c r="CC219" s="23">
        <f t="shared" si="118"/>
        <v>1.316268055555556E-3</v>
      </c>
      <c r="CD219" s="23">
        <f t="shared" si="119"/>
        <v>1.8296381944444447E-3</v>
      </c>
      <c r="CE219" s="23">
        <f t="shared" si="120"/>
        <v>-2.7687083333333335E-4</v>
      </c>
      <c r="CF219" s="23">
        <f t="shared" si="121"/>
        <v>0</v>
      </c>
      <c r="CG219" s="23">
        <f t="shared" si="122"/>
        <v>2.468054706303548E-2</v>
      </c>
      <c r="CH219" s="23">
        <f t="shared" si="123"/>
        <v>2.6971092472591593E-2</v>
      </c>
      <c r="CI219" s="23">
        <f t="shared" si="124"/>
        <v>2.5632657739135395E-2</v>
      </c>
    </row>
    <row r="220" spans="1:87" x14ac:dyDescent="0.2">
      <c r="A220" s="20">
        <v>211</v>
      </c>
      <c r="B220" s="21">
        <v>45046</v>
      </c>
      <c r="C220" s="20">
        <v>223.75399999999999</v>
      </c>
      <c r="D220" s="20">
        <v>1234.9269999999999</v>
      </c>
      <c r="E220" s="20">
        <v>2079.0250000000001</v>
      </c>
      <c r="F220" s="20">
        <v>1847.4880000000001</v>
      </c>
      <c r="G220" s="20">
        <v>2399.7269999999999</v>
      </c>
      <c r="H220" s="20">
        <v>137.916</v>
      </c>
      <c r="I220" s="20">
        <v>341.52300000000002</v>
      </c>
      <c r="J220" s="20">
        <v>453.70100000000002</v>
      </c>
      <c r="K220" s="20">
        <v>111.218</v>
      </c>
      <c r="L220" s="20">
        <v>656.16800000000001</v>
      </c>
      <c r="M220" s="20">
        <v>808.61900000000003</v>
      </c>
      <c r="N220" s="20">
        <v>292.73399999999998</v>
      </c>
      <c r="O220" s="20">
        <v>332.90800000000002</v>
      </c>
      <c r="P220" s="20">
        <v>102.60899999999999</v>
      </c>
      <c r="Q220" s="20">
        <v>193.005</v>
      </c>
      <c r="R220" s="20">
        <v>257.18099999999998</v>
      </c>
      <c r="S220" s="20">
        <v>7781.29</v>
      </c>
      <c r="T220" s="20">
        <v>4359.3100000000004</v>
      </c>
      <c r="U220" s="20">
        <v>7870.57</v>
      </c>
      <c r="V220" s="20">
        <v>28856.44</v>
      </c>
      <c r="W220" s="20">
        <v>5.0621400000000003</v>
      </c>
      <c r="X220" s="20">
        <v>2.9506000000000001</v>
      </c>
      <c r="Y220" s="20">
        <v>4.2770999999999999</v>
      </c>
      <c r="Z220" s="20">
        <v>-0.40610000000000002</v>
      </c>
      <c r="AA220" s="20">
        <v>1</v>
      </c>
      <c r="AB220" s="20">
        <v>0.90749999999999997</v>
      </c>
      <c r="AC220" s="20">
        <v>0.79569999999999996</v>
      </c>
      <c r="AD220" s="20">
        <v>136.30000000000001</v>
      </c>
      <c r="AE220" s="21">
        <f t="shared" si="96"/>
        <v>45046</v>
      </c>
      <c r="AF220" s="22" cm="1">
        <f t="array" ref="AF220">IF(INDEX(calc_types,1,AF$7)="INDEX",C220/C219-1,IF(INDEX(calc_types,1,AF$7)="CASH", C219/1200,C219/C220-1))</f>
        <v>2.8774785757825772E-3</v>
      </c>
      <c r="AG220" s="22" cm="1">
        <f t="array" ref="AG220">IF(INDEX(calc_types,1,AG$7)="INDEX",D220/D219-1,IF(INDEX(calc_types,1,AG$7)="CASH", D219/1200,D219/D220-1))</f>
        <v>2.5906525424277405E-3</v>
      </c>
      <c r="AH220" s="22" cm="1">
        <f t="array" ref="AH220">IF(INDEX(calc_types,1,AH$7)="INDEX",E220/E219-1,IF(INDEX(calc_types,1,AH$7)="CASH", E219/1200,E219/E220-1))</f>
        <v>6.7157154229511296E-3</v>
      </c>
      <c r="AI220" s="22" cm="1">
        <f t="array" ref="AI220">IF(INDEX(calc_types,1,AI$7)="INDEX",F220/F219-1,IF(INDEX(calc_types,1,AI$7)="CASH", F219/1200,F219/F220-1))</f>
        <v>5.9787379091187365E-3</v>
      </c>
      <c r="AJ220" s="22" cm="1">
        <f t="array" ref="AJ220">IF(INDEX(calc_types,1,AJ$7)="INDEX",G220/G219-1,IF(INDEX(calc_types,1,AJ$7)="CASH", G219/1200,G219/G220-1))</f>
        <v>9.3675760981484224E-3</v>
      </c>
      <c r="AK220" s="22" cm="1">
        <f t="array" ref="AK220">IF(INDEX(calc_types,1,AK$7)="INDEX",H220/H219-1,IF(INDEX(calc_types,1,AK$7)="CASH", H219/1200,H219/H220-1))</f>
        <v>1.7432232197334141E-3</v>
      </c>
      <c r="AL220" s="22" cm="1">
        <f t="array" ref="AL220">IF(INDEX(calc_types,1,AL$7)="INDEX",I220/I219-1,IF(INDEX(calc_types,1,AL$7)="CASH", I219/1200,I219/I220-1))</f>
        <v>1.5484098007303437E-3</v>
      </c>
      <c r="AM220" s="22" cm="1">
        <f t="array" ref="AM220">IF(INDEX(calc_types,1,AM$7)="INDEX",J220/J219-1,IF(INDEX(calc_types,1,AM$7)="CASH", J219/1200,J219/J220-1))</f>
        <v>2.6630069658075683E-3</v>
      </c>
      <c r="AN220" s="22" cm="1">
        <f t="array" ref="AN220">IF(INDEX(calc_types,1,AN$7)="INDEX",K220/K219-1,IF(INDEX(calc_types,1,AN$7)="CASH", K219/1200,K219/K220-1))</f>
        <v>2.2980633184035426E-3</v>
      </c>
      <c r="AO220" s="22" cm="1">
        <f t="array" ref="AO220">IF(INDEX(calc_types,1,AO$7)="INDEX",L220/L219-1,IF(INDEX(calc_types,1,AO$7)="CASH", L219/1200,L219/L220-1))</f>
        <v>-1.9044142253049623E-3</v>
      </c>
      <c r="AP220" s="22" cm="1">
        <f t="array" ref="AP220">IF(INDEX(calc_types,1,AP$7)="INDEX",M220/M219-1,IF(INDEX(calc_types,1,AP$7)="CASH", M219/1200,M219/M220-1))</f>
        <v>-5.7054394725419844E-3</v>
      </c>
      <c r="AQ220" s="22" cm="1">
        <f t="array" ref="AQ220">IF(INDEX(calc_types,1,AQ$7)="INDEX",N220/N219-1,IF(INDEX(calc_types,1,AQ$7)="CASH", N219/1200,N219/N220-1))</f>
        <v>3.8269242639343837E-3</v>
      </c>
      <c r="AR220" s="22" cm="1">
        <f t="array" ref="AR220">IF(INDEX(calc_types,1,AR$7)="INDEX",O220/O219-1,IF(INDEX(calc_types,1,AR$7)="CASH", O219/1200,O219/O220-1))</f>
        <v>4.4412797644191038E-3</v>
      </c>
      <c r="AS220" s="22" cm="1">
        <f t="array" ref="AS220">IF(INDEX(calc_types,1,AS$7)="INDEX",P220/P219-1,IF(INDEX(calc_types,1,AS$7)="CASH", P219/1200,P219/P220-1))</f>
        <v>-1.0719158058869471E-4</v>
      </c>
      <c r="AT220" s="22" cm="1">
        <f t="array" ref="AT220">IF(INDEX(calc_types,1,AT$7)="INDEX",Q220/Q219-1,IF(INDEX(calc_types,1,AT$7)="CASH", Q219/1200,Q219/Q220-1))</f>
        <v>-4.0914834994099092E-4</v>
      </c>
      <c r="AU220" s="22" cm="1">
        <f t="array" ref="AU220">IF(INDEX(calc_types,1,AU$7)="INDEX",R220/R219-1,IF(INDEX(calc_types,1,AU$7)="CASH", R219/1200,R219/R220-1))</f>
        <v>2.9948970066584479E-4</v>
      </c>
      <c r="AV220" s="22" cm="1">
        <f t="array" ref="AV220">IF(INDEX(calc_types,1,AV$7)="INDEX",S220/S219-1,IF(INDEX(calc_types,1,AV$7)="CASH", S219/1200,S219/S220-1))</f>
        <v>1.5318591472476717E-2</v>
      </c>
      <c r="AW220" s="22" cm="1">
        <f t="array" ref="AW220">IF(INDEX(calc_types,1,AW$7)="INDEX",T220/T219-1,IF(INDEX(calc_types,1,AW$7)="CASH", T219/1200,T219/T220-1))</f>
        <v>1.0257123324179274E-2</v>
      </c>
      <c r="AX220" s="22" cm="1">
        <f t="array" ref="AX220">IF(INDEX(calc_types,1,AX$7)="INDEX",U220/U219-1,IF(INDEX(calc_types,1,AX$7)="CASH", U219/1200,U219/U220-1))</f>
        <v>3.129430509949227E-2</v>
      </c>
      <c r="AY220" s="22" cm="1">
        <f t="array" ref="AY220">IF(INDEX(calc_types,1,AY$7)="INDEX",V220/V219-1,IF(INDEX(calc_types,1,AY$7)="CASH", V219/1200,V219/V220-1))</f>
        <v>2.9062660030782839E-2</v>
      </c>
      <c r="AZ220" s="22" cm="1">
        <f t="array" ref="AZ220">IF(INDEX(calc_types,1,AZ$7)="INDEX",W220/W219-1,IF(INDEX(calc_types,1,AZ$7)="CASH", W219/1200,W219/W220-1))</f>
        <v>4.0480916666666665E-3</v>
      </c>
      <c r="BA220" s="22" cm="1">
        <f t="array" ref="BA220">IF(INDEX(calc_types,1,BA$7)="INDEX",X220/X219-1,IF(INDEX(calc_types,1,BA$7)="CASH", X219/1200,X219/X220-1))</f>
        <v>2.3204166666666668E-3</v>
      </c>
      <c r="BB220" s="22" cm="1">
        <f t="array" ref="BB220">IF(INDEX(calc_types,1,BB$7)="INDEX",Y220/Y219-1,IF(INDEX(calc_types,1,BB$7)="CASH", Y219/1200,Y219/Y220-1))</f>
        <v>3.425583333333333E-3</v>
      </c>
      <c r="BC220" s="22" cm="1">
        <f t="array" ref="BC220">IF(INDEX(calc_types,1,BC$7)="INDEX",Z220/Z219-1,IF(INDEX(calc_types,1,BC$7)="CASH", Z219/1200,Z219/Z220-1))</f>
        <v>-3.1266666666666666E-4</v>
      </c>
      <c r="BD220" s="22" cm="1">
        <f t="array" ref="BD220">IF(INDEX(calc_types,1,BD$7)="INDEX",AA220/AA219-1,IF(INDEX(calc_types,1,BD$7)="CASH", AA219/1200,AA219/AA220-1))</f>
        <v>0</v>
      </c>
      <c r="BE220" s="22" cm="1">
        <f t="array" ref="BE220">IF(INDEX(calc_types,1,BE$7)="INDEX",AB220/AB219-1,IF(INDEX(calc_types,1,BE$7)="CASH", AB219/1200,AB219/AB220-1))</f>
        <v>1.6639118457300262E-2</v>
      </c>
      <c r="BF220" s="22" cm="1">
        <f t="array" ref="BF220">IF(INDEX(calc_types,1,BF$7)="INDEX",AC220/AC219-1,IF(INDEX(calc_types,1,BF$7)="CASH", AC219/1200,AC219/AC220-1))</f>
        <v>1.8725650370742697E-2</v>
      </c>
      <c r="BG220" s="22" cm="1">
        <f t="array" ref="BG220">IF(INDEX(calc_types,1,BG$7)="INDEX",AD220/AD219-1,IF(INDEX(calc_types,1,BG$7)="CASH", AD219/1200,AD219/AD220-1))</f>
        <v>-2.5238444607483479E-2</v>
      </c>
      <c r="BH220" s="23">
        <f t="shared" si="97"/>
        <v>1.3426759901617328E-3</v>
      </c>
      <c r="BI220" s="23">
        <f t="shared" si="98"/>
        <v>8.3857945757640634E-4</v>
      </c>
      <c r="BJ220" s="23">
        <f t="shared" si="99"/>
        <v>4.3078603463111223E-3</v>
      </c>
      <c r="BK220" s="23">
        <f t="shared" si="100"/>
        <v>3.3287413958861265E-3</v>
      </c>
      <c r="BL220" s="23">
        <f t="shared" si="101"/>
        <v>5.987741432596316E-3</v>
      </c>
      <c r="BM220" s="23">
        <f t="shared" si="102"/>
        <v>1.0001101907930229E-3</v>
      </c>
      <c r="BN220" s="23">
        <f t="shared" si="103"/>
        <v>6.8384172311344307E-4</v>
      </c>
      <c r="BO220" s="23">
        <f t="shared" si="104"/>
        <v>1.3406291717158478E-3</v>
      </c>
      <c r="BP220" s="23">
        <f t="shared" si="105"/>
        <v>9.3050816392250906E-4</v>
      </c>
      <c r="BQ220" s="23">
        <f t="shared" si="106"/>
        <v>-3.5921158379625213E-3</v>
      </c>
      <c r="BR220" s="23">
        <f t="shared" si="107"/>
        <v>-7.8676261205074573E-3</v>
      </c>
      <c r="BS220" s="23">
        <f t="shared" si="108"/>
        <v>1.0438584420277026E-3</v>
      </c>
      <c r="BT220" s="23">
        <f t="shared" si="109"/>
        <v>1.1502085850341303E-3</v>
      </c>
      <c r="BU220" s="23">
        <f t="shared" si="110"/>
        <v>-1.6911215730948024E-4</v>
      </c>
      <c r="BV220" s="23">
        <f t="shared" si="111"/>
        <v>-5.4820696807180618E-4</v>
      </c>
      <c r="BW220" s="23">
        <f t="shared" si="112"/>
        <v>-3.9902955189075539E-5</v>
      </c>
      <c r="BX220" s="23">
        <f t="shared" si="113"/>
        <v>6.1366583004288308E-3</v>
      </c>
      <c r="BY220" s="23">
        <f t="shared" si="114"/>
        <v>7.042431724382377E-3</v>
      </c>
      <c r="BZ220" s="23">
        <f t="shared" si="115"/>
        <v>2.8357379877195273E-2</v>
      </c>
      <c r="CA220" s="23">
        <f t="shared" si="116"/>
        <v>2.2645098319416392E-2</v>
      </c>
      <c r="CB220" s="23">
        <f t="shared" si="117"/>
        <v>2.4839629513888897E-3</v>
      </c>
      <c r="CC220" s="23">
        <f t="shared" si="118"/>
        <v>1.5558513888888894E-3</v>
      </c>
      <c r="CD220" s="23">
        <f t="shared" si="119"/>
        <v>1.8841381944444441E-3</v>
      </c>
      <c r="CE220" s="23">
        <f t="shared" si="120"/>
        <v>-2.6312083333333337E-4</v>
      </c>
      <c r="CF220" s="23">
        <f t="shared" si="121"/>
        <v>0</v>
      </c>
      <c r="CG220" s="23">
        <f t="shared" si="122"/>
        <v>1.6390118587753872E-2</v>
      </c>
      <c r="CH220" s="23">
        <f t="shared" si="123"/>
        <v>1.9543276275359941E-2</v>
      </c>
      <c r="CI220" s="23">
        <f t="shared" si="124"/>
        <v>-2.4519229590009822E-2</v>
      </c>
    </row>
    <row r="221" spans="1:87" x14ac:dyDescent="0.2">
      <c r="A221" s="20">
        <v>212</v>
      </c>
      <c r="B221" s="21">
        <v>45077</v>
      </c>
      <c r="C221" s="20">
        <v>224.304</v>
      </c>
      <c r="D221" s="20">
        <v>1230.6690000000001</v>
      </c>
      <c r="E221" s="20">
        <v>2061.7600000000002</v>
      </c>
      <c r="F221" s="20">
        <v>1844.211</v>
      </c>
      <c r="G221" s="20">
        <v>2385.06</v>
      </c>
      <c r="H221" s="20">
        <v>138.12899999999999</v>
      </c>
      <c r="I221" s="20">
        <v>342.16800000000001</v>
      </c>
      <c r="J221" s="20">
        <v>455.27100000000002</v>
      </c>
      <c r="K221" s="20">
        <v>111.408</v>
      </c>
      <c r="L221" s="20">
        <v>651.66399999999999</v>
      </c>
      <c r="M221" s="20">
        <v>795.17700000000002</v>
      </c>
      <c r="N221" s="20">
        <v>291.09199999999998</v>
      </c>
      <c r="O221" s="20">
        <v>327.92500000000001</v>
      </c>
      <c r="P221" s="20">
        <v>102.6</v>
      </c>
      <c r="Q221" s="20">
        <v>193.035</v>
      </c>
      <c r="R221" s="20">
        <v>257.363</v>
      </c>
      <c r="S221" s="20">
        <v>7810.75</v>
      </c>
      <c r="T221" s="20">
        <v>4218.04</v>
      </c>
      <c r="U221" s="20">
        <v>7446.14</v>
      </c>
      <c r="V221" s="20">
        <v>30887.88</v>
      </c>
      <c r="W221" s="20">
        <v>5.1929999999999996</v>
      </c>
      <c r="X221" s="20">
        <v>3.0325000000000002</v>
      </c>
      <c r="Y221" s="20">
        <v>4.4100999999999999</v>
      </c>
      <c r="Z221" s="20">
        <v>-0.43219999999999997</v>
      </c>
      <c r="AA221" s="20">
        <v>1</v>
      </c>
      <c r="AB221" s="20">
        <v>0.9355</v>
      </c>
      <c r="AC221" s="20">
        <v>0.80379999999999996</v>
      </c>
      <c r="AD221" s="20">
        <v>139.34</v>
      </c>
      <c r="AE221" s="21">
        <f t="shared" si="96"/>
        <v>45077</v>
      </c>
      <c r="AF221" s="22" cm="1">
        <f t="array" ref="AF221">IF(INDEX(calc_types,1,AF$7)="INDEX",C221/C220-1,IF(INDEX(calc_types,1,AF$7)="CASH", C220/1200,C220/C221-1))</f>
        <v>2.4580566157477168E-3</v>
      </c>
      <c r="AG221" s="22" cm="1">
        <f t="array" ref="AG221">IF(INDEX(calc_types,1,AG$7)="INDEX",D221/D220-1,IF(INDEX(calc_types,1,AG$7)="CASH", D220/1200,D220/D221-1))</f>
        <v>-3.4479770869045856E-3</v>
      </c>
      <c r="AH221" s="22" cm="1">
        <f t="array" ref="AH221">IF(INDEX(calc_types,1,AH$7)="INDEX",E221/E220-1,IF(INDEX(calc_types,1,AH$7)="CASH", E220/1200,E220/E221-1))</f>
        <v>-8.3043734442826977E-3</v>
      </c>
      <c r="AI221" s="22" cm="1">
        <f t="array" ref="AI221">IF(INDEX(calc_types,1,AI$7)="INDEX",F221/F220-1,IF(INDEX(calc_types,1,AI$7)="CASH", F220/1200,F220/F221-1))</f>
        <v>-1.7737598295631818E-3</v>
      </c>
      <c r="AJ221" s="22" cm="1">
        <f t="array" ref="AJ221">IF(INDEX(calc_types,1,AJ$7)="INDEX",G221/G220-1,IF(INDEX(calc_types,1,AJ$7)="CASH", G220/1200,G220/G221-1))</f>
        <v>-6.1119452337703439E-3</v>
      </c>
      <c r="AK221" s="22" cm="1">
        <f t="array" ref="AK221">IF(INDEX(calc_types,1,AK$7)="INDEX",H221/H220-1,IF(INDEX(calc_types,1,AK$7)="CASH", H220/1200,H220/H221-1))</f>
        <v>1.5444183415991297E-3</v>
      </c>
      <c r="AL221" s="22" cm="1">
        <f t="array" ref="AL221">IF(INDEX(calc_types,1,AL$7)="INDEX",I221/I220-1,IF(INDEX(calc_types,1,AL$7)="CASH", I220/1200,I220/I221-1))</f>
        <v>1.8885990109012152E-3</v>
      </c>
      <c r="AM221" s="22" cm="1">
        <f t="array" ref="AM221">IF(INDEX(calc_types,1,AM$7)="INDEX",J221/J220-1,IF(INDEX(calc_types,1,AM$7)="CASH", J220/1200,J220/J221-1))</f>
        <v>3.4604287845960702E-3</v>
      </c>
      <c r="AN221" s="22" cm="1">
        <f t="array" ref="AN221">IF(INDEX(calc_types,1,AN$7)="INDEX",K221/K220-1,IF(INDEX(calc_types,1,AN$7)="CASH", K220/1200,K220/K221-1))</f>
        <v>1.7083565609883333E-3</v>
      </c>
      <c r="AO221" s="22" cm="1">
        <f t="array" ref="AO221">IF(INDEX(calc_types,1,AO$7)="INDEX",L221/L220-1,IF(INDEX(calc_types,1,AO$7)="CASH", L220/1200,L220/L221-1))</f>
        <v>-6.8640957803489666E-3</v>
      </c>
      <c r="AP221" s="22" cm="1">
        <f t="array" ref="AP221">IF(INDEX(calc_types,1,AP$7)="INDEX",M221/M220-1,IF(INDEX(calc_types,1,AP$7)="CASH", M220/1200,M220/M221-1))</f>
        <v>-1.6623403605406262E-2</v>
      </c>
      <c r="AQ221" s="22" cm="1">
        <f t="array" ref="AQ221">IF(INDEX(calc_types,1,AQ$7)="INDEX",N221/N220-1,IF(INDEX(calc_types,1,AQ$7)="CASH", N220/1200,N220/N221-1))</f>
        <v>-5.6091878633844905E-3</v>
      </c>
      <c r="AR221" s="22" cm="1">
        <f t="array" ref="AR221">IF(INDEX(calc_types,1,AR$7)="INDEX",O221/O220-1,IF(INDEX(calc_types,1,AR$7)="CASH", O220/1200,O220/O221-1))</f>
        <v>-1.4968099294699999E-2</v>
      </c>
      <c r="AS221" s="22" cm="1">
        <f t="array" ref="AS221">IF(INDEX(calc_types,1,AS$7)="INDEX",P221/P220-1,IF(INDEX(calc_types,1,AS$7)="CASH", P220/1200,P220/P221-1))</f>
        <v>-8.7711604245255259E-5</v>
      </c>
      <c r="AT221" s="22" cm="1">
        <f t="array" ref="AT221">IF(INDEX(calc_types,1,AT$7)="INDEX",Q221/Q220-1,IF(INDEX(calc_types,1,AT$7)="CASH", Q220/1200,Q220/Q221-1))</f>
        <v>1.5543638765835865E-4</v>
      </c>
      <c r="AU221" s="22" cm="1">
        <f t="array" ref="AU221">IF(INDEX(calc_types,1,AU$7)="INDEX",R221/R220-1,IF(INDEX(calc_types,1,AU$7)="CASH", R220/1200,R220/R221-1))</f>
        <v>7.0767280631156559E-4</v>
      </c>
      <c r="AV221" s="22" cm="1">
        <f t="array" ref="AV221">IF(INDEX(calc_types,1,AV$7)="INDEX",S221/S220-1,IF(INDEX(calc_types,1,AV$7)="CASH", S220/1200,S220/S221-1))</f>
        <v>3.7860046341930964E-3</v>
      </c>
      <c r="AW221" s="22" cm="1">
        <f t="array" ref="AW221">IF(INDEX(calc_types,1,AW$7)="INDEX",T221/T220-1,IF(INDEX(calc_types,1,AW$7)="CASH", T220/1200,T220/T221-1))</f>
        <v>-3.2406504699138305E-2</v>
      </c>
      <c r="AX221" s="22" cm="1">
        <f t="array" ref="AX221">IF(INDEX(calc_types,1,AX$7)="INDEX",U221/U220-1,IF(INDEX(calc_types,1,AX$7)="CASH", U220/1200,U220/U221-1))</f>
        <v>-5.392620864816644E-2</v>
      </c>
      <c r="AY221" s="22" cm="1">
        <f t="array" ref="AY221">IF(INDEX(calc_types,1,AY$7)="INDEX",V221/V220-1,IF(INDEX(calc_types,1,AY$7)="CASH", V220/1200,V220/V221-1))</f>
        <v>7.0398150291581363E-2</v>
      </c>
      <c r="AZ221" s="22" cm="1">
        <f t="array" ref="AZ221">IF(INDEX(calc_types,1,AZ$7)="INDEX",W221/W220-1,IF(INDEX(calc_types,1,AZ$7)="CASH", W220/1200,W220/W221-1))</f>
        <v>4.2184500000000003E-3</v>
      </c>
      <c r="BA221" s="22" cm="1">
        <f t="array" ref="BA221">IF(INDEX(calc_types,1,BA$7)="INDEX",X221/X220-1,IF(INDEX(calc_types,1,BA$7)="CASH", X220/1200,X220/X221-1))</f>
        <v>2.4588333333333333E-3</v>
      </c>
      <c r="BB221" s="22" cm="1">
        <f t="array" ref="BB221">IF(INDEX(calc_types,1,BB$7)="INDEX",Y221/Y220-1,IF(INDEX(calc_types,1,BB$7)="CASH", Y220/1200,Y220/Y221-1))</f>
        <v>3.5642499999999997E-3</v>
      </c>
      <c r="BC221" s="22" cm="1">
        <f t="array" ref="BC221">IF(INDEX(calc_types,1,BC$7)="INDEX",Z221/Z220-1,IF(INDEX(calc_types,1,BC$7)="CASH", Z220/1200,Z220/Z221-1))</f>
        <v>-3.3841666666666666E-4</v>
      </c>
      <c r="BD221" s="22" cm="1">
        <f t="array" ref="BD221">IF(INDEX(calc_types,1,BD$7)="INDEX",AA221/AA220-1,IF(INDEX(calc_types,1,BD$7)="CASH", AA220/1200,AA220/AA221-1))</f>
        <v>0</v>
      </c>
      <c r="BE221" s="22" cm="1">
        <f t="array" ref="BE221">IF(INDEX(calc_types,1,BE$7)="INDEX",AB221/AB220-1,IF(INDEX(calc_types,1,BE$7)="CASH", AB220/1200,AB220/AB221-1))</f>
        <v>-2.993051843933725E-2</v>
      </c>
      <c r="BF221" s="22" cm="1">
        <f t="array" ref="BF221">IF(INDEX(calc_types,1,BF$7)="INDEX",AC221/AC220-1,IF(INDEX(calc_types,1,BF$7)="CASH", AC220/1200,AC220/AC221-1))</f>
        <v>-1.0077133615327138E-2</v>
      </c>
      <c r="BG221" s="22" cm="1">
        <f t="array" ref="BG221">IF(INDEX(calc_types,1,BG$7)="INDEX",AD221/AD220-1,IF(INDEX(calc_types,1,BG$7)="CASH", AD220/1200,AD220/AD221-1))</f>
        <v>-2.1817137935983832E-2</v>
      </c>
      <c r="BH221" s="23">
        <f t="shared" si="97"/>
        <v>9.2325403012687244E-4</v>
      </c>
      <c r="BI221" s="23">
        <f t="shared" si="98"/>
        <v>-5.2000501717559197E-3</v>
      </c>
      <c r="BJ221" s="23">
        <f t="shared" si="99"/>
        <v>-1.0712228520922705E-2</v>
      </c>
      <c r="BK221" s="23">
        <f t="shared" si="100"/>
        <v>-4.4237563427957918E-3</v>
      </c>
      <c r="BL221" s="23">
        <f t="shared" si="101"/>
        <v>-9.4917798993224504E-3</v>
      </c>
      <c r="BM221" s="23">
        <f t="shared" si="102"/>
        <v>8.0130531265873851E-4</v>
      </c>
      <c r="BN221" s="23">
        <f t="shared" si="103"/>
        <v>1.0240309332843144E-3</v>
      </c>
      <c r="BO221" s="23">
        <f t="shared" si="104"/>
        <v>2.1380509905043494E-3</v>
      </c>
      <c r="BP221" s="23">
        <f t="shared" si="105"/>
        <v>3.4080140650729978E-4</v>
      </c>
      <c r="BQ221" s="23">
        <f t="shared" si="106"/>
        <v>-8.5517973930065265E-3</v>
      </c>
      <c r="BR221" s="23">
        <f t="shared" si="107"/>
        <v>-1.8785590253371735E-2</v>
      </c>
      <c r="BS221" s="23">
        <f t="shared" si="108"/>
        <v>-8.3922536852911716E-3</v>
      </c>
      <c r="BT221" s="23">
        <f t="shared" si="109"/>
        <v>-1.8259170474084971E-2</v>
      </c>
      <c r="BU221" s="23">
        <f t="shared" si="110"/>
        <v>-1.4963218096604078E-4</v>
      </c>
      <c r="BV221" s="23">
        <f t="shared" si="111"/>
        <v>1.6377769527543368E-5</v>
      </c>
      <c r="BW221" s="23">
        <f t="shared" si="112"/>
        <v>3.6828015045664526E-4</v>
      </c>
      <c r="BX221" s="23">
        <f t="shared" si="113"/>
        <v>-5.3959285378547897E-3</v>
      </c>
      <c r="BY221" s="23">
        <f t="shared" si="114"/>
        <v>-3.5621196298935204E-2</v>
      </c>
      <c r="BZ221" s="23">
        <f t="shared" si="115"/>
        <v>-5.6863133870463441E-2</v>
      </c>
      <c r="CA221" s="23">
        <f t="shared" si="116"/>
        <v>6.3980588580214923E-2</v>
      </c>
      <c r="CB221" s="23">
        <f t="shared" si="117"/>
        <v>2.6543212847222235E-3</v>
      </c>
      <c r="CC221" s="23">
        <f t="shared" si="118"/>
        <v>1.6942680555555559E-3</v>
      </c>
      <c r="CD221" s="23">
        <f t="shared" si="119"/>
        <v>2.0228048611111108E-3</v>
      </c>
      <c r="CE221" s="23">
        <f t="shared" si="120"/>
        <v>-2.8887083333333337E-4</v>
      </c>
      <c r="CF221" s="23">
        <f t="shared" si="121"/>
        <v>0</v>
      </c>
      <c r="CG221" s="23">
        <f t="shared" si="122"/>
        <v>-3.017951830888364E-2</v>
      </c>
      <c r="CH221" s="23">
        <f t="shared" si="123"/>
        <v>-9.2595077107098939E-3</v>
      </c>
      <c r="CI221" s="23">
        <f t="shared" si="124"/>
        <v>-2.1097922918510176E-2</v>
      </c>
    </row>
    <row r="222" spans="1:87" x14ac:dyDescent="0.2">
      <c r="A222" s="20">
        <v>213</v>
      </c>
      <c r="B222" s="21">
        <v>45107</v>
      </c>
      <c r="C222" s="20">
        <v>225.232</v>
      </c>
      <c r="D222" s="20">
        <v>1224.7070000000001</v>
      </c>
      <c r="E222" s="20">
        <v>2037.903</v>
      </c>
      <c r="F222" s="20">
        <v>1841.6869999999999</v>
      </c>
      <c r="G222" s="20">
        <v>2374.9769999999999</v>
      </c>
      <c r="H222" s="20">
        <v>138.221</v>
      </c>
      <c r="I222" s="20">
        <v>340.00599999999997</v>
      </c>
      <c r="J222" s="20">
        <v>449.904</v>
      </c>
      <c r="K222" s="20">
        <v>111.551</v>
      </c>
      <c r="L222" s="20">
        <v>644.39800000000002</v>
      </c>
      <c r="M222" s="20">
        <v>778.50699999999995</v>
      </c>
      <c r="N222" s="20">
        <v>288.32299999999998</v>
      </c>
      <c r="O222" s="20">
        <v>321.87</v>
      </c>
      <c r="P222" s="20">
        <v>102.592</v>
      </c>
      <c r="Q222" s="20">
        <v>193.089</v>
      </c>
      <c r="R222" s="20">
        <v>257.62799999999999</v>
      </c>
      <c r="S222" s="20">
        <v>8323.7000000000007</v>
      </c>
      <c r="T222" s="20">
        <v>4399.09</v>
      </c>
      <c r="U222" s="20">
        <v>7531.53</v>
      </c>
      <c r="V222" s="20">
        <v>33189.040000000001</v>
      </c>
      <c r="W222" s="20">
        <v>5.1407800000000003</v>
      </c>
      <c r="X222" s="20">
        <v>3.3696999999999999</v>
      </c>
      <c r="Y222" s="20">
        <v>4.9253</v>
      </c>
      <c r="Z222" s="20">
        <v>-0.30059999999999998</v>
      </c>
      <c r="AA222" s="20">
        <v>1</v>
      </c>
      <c r="AB222" s="20">
        <v>0.91669999999999996</v>
      </c>
      <c r="AC222" s="20">
        <v>0.78720000000000001</v>
      </c>
      <c r="AD222" s="20">
        <v>144.31</v>
      </c>
      <c r="AE222" s="21">
        <f t="shared" si="96"/>
        <v>45107</v>
      </c>
      <c r="AF222" s="22" cm="1">
        <f t="array" ref="AF222">IF(INDEX(calc_types,1,AF$7)="INDEX",C222/C221-1,IF(INDEX(calc_types,1,AF$7)="CASH", C221/1200,C221/C222-1))</f>
        <v>4.1372423140024761E-3</v>
      </c>
      <c r="AG222" s="22" cm="1">
        <f t="array" ref="AG222">IF(INDEX(calc_types,1,AG$7)="INDEX",D222/D221-1,IF(INDEX(calc_types,1,AG$7)="CASH", D221/1200,D221/D222-1))</f>
        <v>-4.8445195255588658E-3</v>
      </c>
      <c r="AH222" s="22" cm="1">
        <f t="array" ref="AH222">IF(INDEX(calc_types,1,AH$7)="INDEX",E222/E221-1,IF(INDEX(calc_types,1,AH$7)="CASH", E221/1200,E221/E222-1))</f>
        <v>-1.1571181902840344E-2</v>
      </c>
      <c r="AI222" s="22" cm="1">
        <f t="array" ref="AI222">IF(INDEX(calc_types,1,AI$7)="INDEX",F222/F221-1,IF(INDEX(calc_types,1,AI$7)="CASH", F221/1200,F221/F222-1))</f>
        <v>-1.368606954410323E-3</v>
      </c>
      <c r="AJ222" s="22" cm="1">
        <f t="array" ref="AJ222">IF(INDEX(calc_types,1,AJ$7)="INDEX",G222/G221-1,IF(INDEX(calc_types,1,AJ$7)="CASH", G221/1200,G221/G222-1))</f>
        <v>-4.2275666020981095E-3</v>
      </c>
      <c r="AK222" s="22" cm="1">
        <f t="array" ref="AK222">IF(INDEX(calc_types,1,AK$7)="INDEX",H222/H221-1,IF(INDEX(calc_types,1,AK$7)="CASH", H221/1200,H221/H222-1))</f>
        <v>6.6604406026260499E-4</v>
      </c>
      <c r="AL222" s="22" cm="1">
        <f t="array" ref="AL222">IF(INDEX(calc_types,1,AL$7)="INDEX",I222/I221-1,IF(INDEX(calc_types,1,AL$7)="CASH", I221/1200,I221/I222-1))</f>
        <v>-6.3185335858410019E-3</v>
      </c>
      <c r="AM222" s="22" cm="1">
        <f t="array" ref="AM222">IF(INDEX(calc_types,1,AM$7)="INDEX",J222/J221-1,IF(INDEX(calc_types,1,AM$7)="CASH", J221/1200,J221/J222-1))</f>
        <v>-1.1788583063713776E-2</v>
      </c>
      <c r="AN222" s="22" cm="1">
        <f t="array" ref="AN222">IF(INDEX(calc_types,1,AN$7)="INDEX",K222/K221-1,IF(INDEX(calc_types,1,AN$7)="CASH", K221/1200,K221/K222-1))</f>
        <v>1.2835703001579102E-3</v>
      </c>
      <c r="AO222" s="22" cm="1">
        <f t="array" ref="AO222">IF(INDEX(calc_types,1,AO$7)="INDEX",L222/L221-1,IF(INDEX(calc_types,1,AO$7)="CASH", L221/1200,L221/L222-1))</f>
        <v>-1.1149917749023963E-2</v>
      </c>
      <c r="AP222" s="22" cm="1">
        <f t="array" ref="AP222">IF(INDEX(calc_types,1,AP$7)="INDEX",M222/M221-1,IF(INDEX(calc_types,1,AP$7)="CASH", M221/1200,M221/M222-1))</f>
        <v>-2.0963886027890788E-2</v>
      </c>
      <c r="AQ222" s="22" cm="1">
        <f t="array" ref="AQ222">IF(INDEX(calc_types,1,AQ$7)="INDEX",N222/N221-1,IF(INDEX(calc_types,1,AQ$7)="CASH", N221/1200,N221/N222-1))</f>
        <v>-9.512456542948633E-3</v>
      </c>
      <c r="AR222" s="22" cm="1">
        <f t="array" ref="AR222">IF(INDEX(calc_types,1,AR$7)="INDEX",O222/O221-1,IF(INDEX(calc_types,1,AR$7)="CASH", O221/1200,O221/O222-1))</f>
        <v>-1.846458793931538E-2</v>
      </c>
      <c r="AS222" s="22" cm="1">
        <f t="array" ref="AS222">IF(INDEX(calc_types,1,AS$7)="INDEX",P222/P221-1,IF(INDEX(calc_types,1,AS$7)="CASH", P221/1200,P221/P222-1))</f>
        <v>-7.7972709551565877E-5</v>
      </c>
      <c r="AT222" s="22" cm="1">
        <f t="array" ref="AT222">IF(INDEX(calc_types,1,AT$7)="INDEX",Q222/Q221-1,IF(INDEX(calc_types,1,AT$7)="CASH", Q221/1200,Q221/Q222-1))</f>
        <v>2.7974201569658241E-4</v>
      </c>
      <c r="AU222" s="22" cm="1">
        <f t="array" ref="AU222">IF(INDEX(calc_types,1,AU$7)="INDEX",R222/R221-1,IF(INDEX(calc_types,1,AU$7)="CASH", R221/1200,R221/R222-1))</f>
        <v>1.0296740401689597E-3</v>
      </c>
      <c r="AV222" s="22" cm="1">
        <f t="array" ref="AV222">IF(INDEX(calc_types,1,AV$7)="INDEX",S222/S221-1,IF(INDEX(calc_types,1,AV$7)="CASH", S221/1200,S221/S222-1))</f>
        <v>6.5672310597574057E-2</v>
      </c>
      <c r="AW222" s="22" cm="1">
        <f t="array" ref="AW222">IF(INDEX(calc_types,1,AW$7)="INDEX",T222/T221-1,IF(INDEX(calc_types,1,AW$7)="CASH", T221/1200,T221/T222-1))</f>
        <v>4.2922779300338609E-2</v>
      </c>
      <c r="AX222" s="22" cm="1">
        <f t="array" ref="AX222">IF(INDEX(calc_types,1,AX$7)="INDEX",U222/U221-1,IF(INDEX(calc_types,1,AX$7)="CASH", U221/1200,U221/U222-1))</f>
        <v>1.1467686613466865E-2</v>
      </c>
      <c r="AY222" s="22" cm="1">
        <f t="array" ref="AY222">IF(INDEX(calc_types,1,AY$7)="INDEX",V222/V221-1,IF(INDEX(calc_types,1,AY$7)="CASH", V221/1200,V221/V222-1))</f>
        <v>7.4500418934546397E-2</v>
      </c>
      <c r="AZ222" s="22" cm="1">
        <f t="array" ref="AZ222">IF(INDEX(calc_types,1,AZ$7)="INDEX",W222/W221-1,IF(INDEX(calc_types,1,AZ$7)="CASH", W221/1200,W221/W222-1))</f>
        <v>4.3274999999999997E-3</v>
      </c>
      <c r="BA222" s="22" cm="1">
        <f t="array" ref="BA222">IF(INDEX(calc_types,1,BA$7)="INDEX",X222/X221-1,IF(INDEX(calc_types,1,BA$7)="CASH", X221/1200,X221/X222-1))</f>
        <v>2.5270833333333334E-3</v>
      </c>
      <c r="BB222" s="22" cm="1">
        <f t="array" ref="BB222">IF(INDEX(calc_types,1,BB$7)="INDEX",Y222/Y221-1,IF(INDEX(calc_types,1,BB$7)="CASH", Y221/1200,Y221/Y222-1))</f>
        <v>3.6750833333333332E-3</v>
      </c>
      <c r="BC222" s="22" cm="1">
        <f t="array" ref="BC222">IF(INDEX(calc_types,1,BC$7)="INDEX",Z222/Z221-1,IF(INDEX(calc_types,1,BC$7)="CASH", Z221/1200,Z221/Z222-1))</f>
        <v>-3.6016666666666662E-4</v>
      </c>
      <c r="BD222" s="22" cm="1">
        <f t="array" ref="BD222">IF(INDEX(calc_types,1,BD$7)="INDEX",AA222/AA221-1,IF(INDEX(calc_types,1,BD$7)="CASH", AA221/1200,AA221/AA222-1))</f>
        <v>0</v>
      </c>
      <c r="BE222" s="22" cm="1">
        <f t="array" ref="BE222">IF(INDEX(calc_types,1,BE$7)="INDEX",AB222/AB221-1,IF(INDEX(calc_types,1,BE$7)="CASH", AB221/1200,AB221/AB222-1))</f>
        <v>2.0508345151085461E-2</v>
      </c>
      <c r="BF222" s="22" cm="1">
        <f t="array" ref="BF222">IF(INDEX(calc_types,1,BF$7)="INDEX",AC222/AC221-1,IF(INDEX(calc_types,1,BF$7)="CASH", AC221/1200,AC221/AC222-1))</f>
        <v>2.1087398373983657E-2</v>
      </c>
      <c r="BG222" s="22" cm="1">
        <f t="array" ref="BG222">IF(INDEX(calc_types,1,BG$7)="INDEX",AD222/AD221-1,IF(INDEX(calc_types,1,BG$7)="CASH", AD221/1200,AD221/AD222-1))</f>
        <v>-3.4439747765227624E-2</v>
      </c>
      <c r="BH222" s="23">
        <f t="shared" si="97"/>
        <v>2.6024397283816317E-3</v>
      </c>
      <c r="BI222" s="23">
        <f t="shared" si="98"/>
        <v>-6.5965926104101999E-3</v>
      </c>
      <c r="BJ222" s="23">
        <f t="shared" si="99"/>
        <v>-1.3979036979480351E-2</v>
      </c>
      <c r="BK222" s="23">
        <f t="shared" si="100"/>
        <v>-4.018603467642933E-3</v>
      </c>
      <c r="BL222" s="23">
        <f t="shared" si="101"/>
        <v>-7.607401267650216E-3</v>
      </c>
      <c r="BM222" s="23">
        <f t="shared" si="102"/>
        <v>-7.7068968677786219E-5</v>
      </c>
      <c r="BN222" s="23">
        <f t="shared" si="103"/>
        <v>-7.1831016634579022E-3</v>
      </c>
      <c r="BO222" s="23">
        <f t="shared" si="104"/>
        <v>-1.3110960857805496E-2</v>
      </c>
      <c r="BP222" s="23">
        <f t="shared" si="105"/>
        <v>-8.3984854323123368E-5</v>
      </c>
      <c r="BQ222" s="23">
        <f t="shared" si="106"/>
        <v>-1.2837619361681523E-2</v>
      </c>
      <c r="BR222" s="23">
        <f t="shared" si="107"/>
        <v>-2.3126072675856261E-2</v>
      </c>
      <c r="BS222" s="23">
        <f t="shared" si="108"/>
        <v>-1.2295522364855314E-2</v>
      </c>
      <c r="BT222" s="23">
        <f t="shared" si="109"/>
        <v>-2.1755659118700352E-2</v>
      </c>
      <c r="BU222" s="23">
        <f t="shared" si="110"/>
        <v>-1.398932862723514E-4</v>
      </c>
      <c r="BV222" s="23">
        <f t="shared" si="111"/>
        <v>1.4068339756576713E-4</v>
      </c>
      <c r="BW222" s="23">
        <f t="shared" si="112"/>
        <v>6.9028138431403941E-4</v>
      </c>
      <c r="BX222" s="23">
        <f t="shared" si="113"/>
        <v>5.6490377425526171E-2</v>
      </c>
      <c r="BY222" s="23">
        <f t="shared" si="114"/>
        <v>3.9708087700541711E-2</v>
      </c>
      <c r="BZ222" s="23">
        <f t="shared" si="115"/>
        <v>8.5307613911698669E-3</v>
      </c>
      <c r="CA222" s="23">
        <f t="shared" si="116"/>
        <v>6.8082857223179957E-2</v>
      </c>
      <c r="CB222" s="23">
        <f t="shared" si="117"/>
        <v>2.7633712847222229E-3</v>
      </c>
      <c r="CC222" s="23">
        <f t="shared" si="118"/>
        <v>1.7625180555555561E-3</v>
      </c>
      <c r="CD222" s="23">
        <f t="shared" si="119"/>
        <v>2.1336381944444443E-3</v>
      </c>
      <c r="CE222" s="23">
        <f t="shared" si="120"/>
        <v>-3.1062083333333333E-4</v>
      </c>
      <c r="CF222" s="23">
        <f t="shared" si="121"/>
        <v>0</v>
      </c>
      <c r="CG222" s="23">
        <f t="shared" si="122"/>
        <v>2.0259345281539071E-2</v>
      </c>
      <c r="CH222" s="23">
        <f t="shared" si="123"/>
        <v>2.1905024278600901E-2</v>
      </c>
      <c r="CI222" s="23">
        <f t="shared" si="124"/>
        <v>-3.3720532747753967E-2</v>
      </c>
    </row>
    <row r="223" spans="1:87" x14ac:dyDescent="0.2">
      <c r="A223" s="20">
        <v>214</v>
      </c>
      <c r="B223" s="21">
        <v>45138</v>
      </c>
      <c r="C223" s="20">
        <v>226.22</v>
      </c>
      <c r="D223" s="20">
        <v>1229.067</v>
      </c>
      <c r="E223" s="20">
        <v>2042.2650000000001</v>
      </c>
      <c r="F223" s="20">
        <v>1854.1559999999999</v>
      </c>
      <c r="G223" s="20">
        <v>2392.5279999999998</v>
      </c>
      <c r="H223" s="20">
        <v>138.58699999999999</v>
      </c>
      <c r="I223" s="20">
        <v>341.322</v>
      </c>
      <c r="J223" s="20">
        <v>451.85399999999998</v>
      </c>
      <c r="K223" s="20">
        <v>112.086</v>
      </c>
      <c r="L223" s="20">
        <v>650.94899999999996</v>
      </c>
      <c r="M223" s="20">
        <v>791.101</v>
      </c>
      <c r="N223" s="20">
        <v>293.15699999999998</v>
      </c>
      <c r="O223" s="20">
        <v>330.52699999999999</v>
      </c>
      <c r="P223" s="20">
        <v>102.563</v>
      </c>
      <c r="Q223" s="20">
        <v>192.82499999999999</v>
      </c>
      <c r="R223" s="20">
        <v>256.72899999999998</v>
      </c>
      <c r="S223" s="20">
        <v>8588.6299999999992</v>
      </c>
      <c r="T223" s="20">
        <v>4471.3100000000004</v>
      </c>
      <c r="U223" s="20">
        <v>7699.41</v>
      </c>
      <c r="V223" s="20">
        <v>33172.22</v>
      </c>
      <c r="W223" s="20">
        <v>5.3178400000000003</v>
      </c>
      <c r="X223" s="20">
        <v>3.5851000000000002</v>
      </c>
      <c r="Y223" s="20">
        <v>5.2084000000000001</v>
      </c>
      <c r="Z223" s="20">
        <v>-0.25440000000000002</v>
      </c>
      <c r="AA223" s="20">
        <v>1</v>
      </c>
      <c r="AB223" s="20">
        <v>0.9093</v>
      </c>
      <c r="AC223" s="20">
        <v>0.77910000000000001</v>
      </c>
      <c r="AD223" s="20">
        <v>142.29</v>
      </c>
      <c r="AE223" s="21">
        <f t="shared" si="96"/>
        <v>45138</v>
      </c>
      <c r="AF223" s="22" cm="1">
        <f t="array" ref="AF223">IF(INDEX(calc_types,1,AF$7)="INDEX",C223/C222-1,IF(INDEX(calc_types,1,AF$7)="CASH", C222/1200,C222/C223-1))</f>
        <v>4.3865880514313282E-3</v>
      </c>
      <c r="AG223" s="22" cm="1">
        <f t="array" ref="AG223">IF(INDEX(calc_types,1,AG$7)="INDEX",D223/D222-1,IF(INDEX(calc_types,1,AG$7)="CASH", D222/1200,D222/D223-1))</f>
        <v>3.5600351757603121E-3</v>
      </c>
      <c r="AH223" s="22" cm="1">
        <f t="array" ref="AH223">IF(INDEX(calc_types,1,AH$7)="INDEX",E223/E222-1,IF(INDEX(calc_types,1,AH$7)="CASH", E222/1200,E222/E223-1))</f>
        <v>2.1404355359406768E-3</v>
      </c>
      <c r="AI223" s="22" cm="1">
        <f t="array" ref="AI223">IF(INDEX(calc_types,1,AI$7)="INDEX",F223/F222-1,IF(INDEX(calc_types,1,AI$7)="CASH", F222/1200,F222/F223-1))</f>
        <v>6.7704229871852206E-3</v>
      </c>
      <c r="AJ223" s="22" cm="1">
        <f t="array" ref="AJ223">IF(INDEX(calc_types,1,AJ$7)="INDEX",G223/G222-1,IF(INDEX(calc_types,1,AJ$7)="CASH", G222/1200,G222/G223-1))</f>
        <v>7.3899663028316187E-3</v>
      </c>
      <c r="AK223" s="22" cm="1">
        <f t="array" ref="AK223">IF(INDEX(calc_types,1,AK$7)="INDEX",H223/H222-1,IF(INDEX(calc_types,1,AK$7)="CASH", H222/1200,H222/H223-1))</f>
        <v>2.647933382047496E-3</v>
      </c>
      <c r="AL223" s="22" cm="1">
        <f t="array" ref="AL223">IF(INDEX(calc_types,1,AL$7)="INDEX",I223/I222-1,IF(INDEX(calc_types,1,AL$7)="CASH", I222/1200,I222/I223-1))</f>
        <v>3.8705199320012706E-3</v>
      </c>
      <c r="AM223" s="22" cm="1">
        <f t="array" ref="AM223">IF(INDEX(calc_types,1,AM$7)="INDEX",J223/J222-1,IF(INDEX(calc_types,1,AM$7)="CASH", J222/1200,J222/J223-1))</f>
        <v>4.3342579750347277E-3</v>
      </c>
      <c r="AN223" s="22" cm="1">
        <f t="array" ref="AN223">IF(INDEX(calc_types,1,AN$7)="INDEX",K223/K222-1,IF(INDEX(calc_types,1,AN$7)="CASH", K222/1200,K222/K223-1))</f>
        <v>4.7960125861712388E-3</v>
      </c>
      <c r="AO223" s="22" cm="1">
        <f t="array" ref="AO223">IF(INDEX(calc_types,1,AO$7)="INDEX",L223/L222-1,IF(INDEX(calc_types,1,AO$7)="CASH", L222/1200,L222/L223-1))</f>
        <v>1.0166077486273961E-2</v>
      </c>
      <c r="AP223" s="22" cm="1">
        <f t="array" ref="AP223">IF(INDEX(calc_types,1,AP$7)="INDEX",M223/M222-1,IF(INDEX(calc_types,1,AP$7)="CASH", M222/1200,M222/M223-1))</f>
        <v>1.6177118510174004E-2</v>
      </c>
      <c r="AQ223" s="22" cm="1">
        <f t="array" ref="AQ223">IF(INDEX(calc_types,1,AQ$7)="INDEX",N223/N222-1,IF(INDEX(calc_types,1,AQ$7)="CASH", N222/1200,N222/N223-1))</f>
        <v>1.6765918778592015E-2</v>
      </c>
      <c r="AR223" s="22" cm="1">
        <f t="array" ref="AR223">IF(INDEX(calc_types,1,AR$7)="INDEX",O223/O222-1,IF(INDEX(calc_types,1,AR$7)="CASH", O222/1200,O222/O223-1))</f>
        <v>2.6895951781775285E-2</v>
      </c>
      <c r="AS223" s="22" cm="1">
        <f t="array" ref="AS223">IF(INDEX(calc_types,1,AS$7)="INDEX",P223/P222-1,IF(INDEX(calc_types,1,AS$7)="CASH", P222/1200,P222/P223-1))</f>
        <v>-2.8267311291330088E-4</v>
      </c>
      <c r="AT223" s="22" cm="1">
        <f t="array" ref="AT223">IF(INDEX(calc_types,1,AT$7)="INDEX",Q223/Q222-1,IF(INDEX(calc_types,1,AT$7)="CASH", Q222/1200,Q222/Q223-1))</f>
        <v>-1.3672451563787602E-3</v>
      </c>
      <c r="AU223" s="22" cm="1">
        <f t="array" ref="AU223">IF(INDEX(calc_types,1,AU$7)="INDEX",R223/R222-1,IF(INDEX(calc_types,1,AU$7)="CASH", R222/1200,R222/R223-1))</f>
        <v>-3.4895275358268751E-3</v>
      </c>
      <c r="AV223" s="22" cm="1">
        <f t="array" ref="AV223">IF(INDEX(calc_types,1,AV$7)="INDEX",S223/S222-1,IF(INDEX(calc_types,1,AV$7)="CASH", S222/1200,S222/S223-1))</f>
        <v>3.1828393623028139E-2</v>
      </c>
      <c r="AW223" s="22" cm="1">
        <f t="array" ref="AW223">IF(INDEX(calc_types,1,AW$7)="INDEX",T223/T222-1,IF(INDEX(calc_types,1,AW$7)="CASH", T222/1200,T222/T223-1))</f>
        <v>1.6417031704284435E-2</v>
      </c>
      <c r="AX223" s="22" cm="1">
        <f t="array" ref="AX223">IF(INDEX(calc_types,1,AX$7)="INDEX",U223/U222-1,IF(INDEX(calc_types,1,AX$7)="CASH", U222/1200,U222/U223-1))</f>
        <v>2.2290291614054603E-2</v>
      </c>
      <c r="AY223" s="22" cm="1">
        <f t="array" ref="AY223">IF(INDEX(calc_types,1,AY$7)="INDEX",V223/V222-1,IF(INDEX(calc_types,1,AY$7)="CASH", V222/1200,V222/V223-1))</f>
        <v>-5.0679380904061766E-4</v>
      </c>
      <c r="AZ223" s="22" cm="1">
        <f t="array" ref="AZ223">IF(INDEX(calc_types,1,AZ$7)="INDEX",W223/W222-1,IF(INDEX(calc_types,1,AZ$7)="CASH", W222/1200,W222/W223-1))</f>
        <v>4.2839833333333339E-3</v>
      </c>
      <c r="BA223" s="22" cm="1">
        <f t="array" ref="BA223">IF(INDEX(calc_types,1,BA$7)="INDEX",X223/X222-1,IF(INDEX(calc_types,1,BA$7)="CASH", X222/1200,X222/X223-1))</f>
        <v>2.8080833333333334E-3</v>
      </c>
      <c r="BB223" s="22" cm="1">
        <f t="array" ref="BB223">IF(INDEX(calc_types,1,BB$7)="INDEX",Y223/Y222-1,IF(INDEX(calc_types,1,BB$7)="CASH", Y222/1200,Y222/Y223-1))</f>
        <v>4.1044166666666668E-3</v>
      </c>
      <c r="BC223" s="22" cm="1">
        <f t="array" ref="BC223">IF(INDEX(calc_types,1,BC$7)="INDEX",Z223/Z222-1,IF(INDEX(calc_types,1,BC$7)="CASH", Z222/1200,Z222/Z223-1))</f>
        <v>-2.5049999999999996E-4</v>
      </c>
      <c r="BD223" s="22" cm="1">
        <f t="array" ref="BD223">IF(INDEX(calc_types,1,BD$7)="INDEX",AA223/AA222-1,IF(INDEX(calc_types,1,BD$7)="CASH", AA222/1200,AA222/AA223-1))</f>
        <v>0</v>
      </c>
      <c r="BE223" s="22" cm="1">
        <f t="array" ref="BE223">IF(INDEX(calc_types,1,BE$7)="INDEX",AB223/AB222-1,IF(INDEX(calc_types,1,BE$7)="CASH", AB222/1200,AB222/AB223-1))</f>
        <v>8.1381282305068581E-3</v>
      </c>
      <c r="BF223" s="22" cm="1">
        <f t="array" ref="BF223">IF(INDEX(calc_types,1,BF$7)="INDEX",AC223/AC222-1,IF(INDEX(calc_types,1,BF$7)="CASH", AC222/1200,AC222/AC223-1))</f>
        <v>1.0396611474778661E-2</v>
      </c>
      <c r="BG223" s="22" cm="1">
        <f t="array" ref="BG223">IF(INDEX(calc_types,1,BG$7)="INDEX",AD223/AD222-1,IF(INDEX(calc_types,1,BG$7)="CASH", AD222/1200,AD222/AD223-1))</f>
        <v>1.4196359547403281E-2</v>
      </c>
      <c r="BH223" s="23">
        <f t="shared" si="97"/>
        <v>2.8517854658104838E-3</v>
      </c>
      <c r="BI223" s="23">
        <f t="shared" si="98"/>
        <v>1.807962090908978E-3</v>
      </c>
      <c r="BJ223" s="23">
        <f t="shared" si="99"/>
        <v>-2.6741954069933E-4</v>
      </c>
      <c r="BK223" s="23">
        <f t="shared" si="100"/>
        <v>4.1204264739526106E-3</v>
      </c>
      <c r="BL223" s="23">
        <f t="shared" si="101"/>
        <v>4.0101316372795123E-3</v>
      </c>
      <c r="BM223" s="23">
        <f t="shared" si="102"/>
        <v>1.9048203531071047E-3</v>
      </c>
      <c r="BN223" s="23">
        <f t="shared" si="103"/>
        <v>3.0059518543843699E-3</v>
      </c>
      <c r="BO223" s="23">
        <f t="shared" si="104"/>
        <v>3.0118801809430069E-3</v>
      </c>
      <c r="BP223" s="23">
        <f t="shared" si="105"/>
        <v>3.4284574316902055E-3</v>
      </c>
      <c r="BQ223" s="23">
        <f t="shared" si="106"/>
        <v>8.4783758736164012E-3</v>
      </c>
      <c r="BR223" s="23">
        <f t="shared" si="107"/>
        <v>1.4014931862208532E-2</v>
      </c>
      <c r="BS223" s="23">
        <f t="shared" si="108"/>
        <v>1.3982852956685334E-2</v>
      </c>
      <c r="BT223" s="23">
        <f t="shared" si="109"/>
        <v>2.3604880602390313E-2</v>
      </c>
      <c r="BU223" s="23">
        <f t="shared" si="110"/>
        <v>-3.4459368963408641E-4</v>
      </c>
      <c r="BV223" s="23">
        <f t="shared" si="111"/>
        <v>-1.5063037745095755E-3</v>
      </c>
      <c r="BW223" s="23">
        <f t="shared" si="112"/>
        <v>-3.8289201916817954E-3</v>
      </c>
      <c r="BX223" s="23">
        <f t="shared" si="113"/>
        <v>2.2646460450980253E-2</v>
      </c>
      <c r="BY223" s="23">
        <f t="shared" si="114"/>
        <v>1.3202340104487538E-2</v>
      </c>
      <c r="BZ223" s="23">
        <f t="shared" si="115"/>
        <v>1.9353366391757606E-2</v>
      </c>
      <c r="CA223" s="23">
        <f t="shared" si="116"/>
        <v>-6.9243555204070639E-3</v>
      </c>
      <c r="CB223" s="23">
        <f t="shared" si="117"/>
        <v>2.7198546180555571E-3</v>
      </c>
      <c r="CC223" s="23">
        <f t="shared" si="118"/>
        <v>2.0435180555555561E-3</v>
      </c>
      <c r="CD223" s="23">
        <f t="shared" si="119"/>
        <v>2.5629715277777779E-3</v>
      </c>
      <c r="CE223" s="23">
        <f t="shared" si="120"/>
        <v>-2.0095416666666667E-4</v>
      </c>
      <c r="CF223" s="23">
        <f t="shared" si="121"/>
        <v>0</v>
      </c>
      <c r="CG223" s="23">
        <f t="shared" si="122"/>
        <v>7.8891283609604686E-3</v>
      </c>
      <c r="CH223" s="23">
        <f t="shared" si="123"/>
        <v>1.1214237379395905E-2</v>
      </c>
      <c r="CI223" s="23">
        <f t="shared" si="124"/>
        <v>1.4915574564876938E-2</v>
      </c>
    </row>
    <row r="224" spans="1:87" x14ac:dyDescent="0.2">
      <c r="A224" s="20">
        <v>215</v>
      </c>
      <c r="B224" s="21">
        <v>45169</v>
      </c>
      <c r="C224" s="20">
        <v>227.20400000000001</v>
      </c>
      <c r="D224" s="20">
        <v>1233.894</v>
      </c>
      <c r="E224" s="20">
        <v>2044.133</v>
      </c>
      <c r="F224" s="20">
        <v>1859.771</v>
      </c>
      <c r="G224" s="20">
        <v>2392.5239999999999</v>
      </c>
      <c r="H224" s="20">
        <v>138.982</v>
      </c>
      <c r="I224" s="20">
        <v>342.59</v>
      </c>
      <c r="J224" s="20">
        <v>453.96600000000001</v>
      </c>
      <c r="K224" s="20">
        <v>112.63</v>
      </c>
      <c r="L224" s="20">
        <v>654.66399999999999</v>
      </c>
      <c r="M224" s="20">
        <v>795.49199999999996</v>
      </c>
      <c r="N224" s="20">
        <v>294.83100000000002</v>
      </c>
      <c r="O224" s="20">
        <v>331.74599999999998</v>
      </c>
      <c r="P224" s="20">
        <v>102.55800000000001</v>
      </c>
      <c r="Q224" s="20">
        <v>192.71799999999999</v>
      </c>
      <c r="R224" s="20">
        <v>256.226</v>
      </c>
      <c r="S224" s="20">
        <v>8447.26</v>
      </c>
      <c r="T224" s="20">
        <v>4297.1099999999997</v>
      </c>
      <c r="U224" s="20">
        <v>7439.13</v>
      </c>
      <c r="V224" s="20">
        <v>32619.34</v>
      </c>
      <c r="W224" s="20">
        <v>5.3274100000000004</v>
      </c>
      <c r="X224" s="20">
        <v>3.5926999999999998</v>
      </c>
      <c r="Y224" s="20">
        <v>5.2230999999999996</v>
      </c>
      <c r="Z224" s="20">
        <v>-0.43909999999999999</v>
      </c>
      <c r="AA224" s="20">
        <v>1</v>
      </c>
      <c r="AB224" s="20">
        <v>0.92220000000000002</v>
      </c>
      <c r="AC224" s="20">
        <v>0.78900000000000003</v>
      </c>
      <c r="AD224" s="20">
        <v>145.54</v>
      </c>
      <c r="AE224" s="21">
        <f t="shared" si="96"/>
        <v>45169</v>
      </c>
      <c r="AF224" s="22" cm="1">
        <f t="array" ref="AF224">IF(INDEX(calc_types,1,AF$7)="INDEX",C224/C223-1,IF(INDEX(calc_types,1,AF$7)="CASH", C223/1200,C223/C224-1))</f>
        <v>4.3497480328884564E-3</v>
      </c>
      <c r="AG224" s="22" cm="1">
        <f t="array" ref="AG224">IF(INDEX(calc_types,1,AG$7)="INDEX",D224/D223-1,IF(INDEX(calc_types,1,AG$7)="CASH", D223/1200,D223/D224-1))</f>
        <v>3.9273692971986129E-3</v>
      </c>
      <c r="AH224" s="22" cm="1">
        <f t="array" ref="AH224">IF(INDEX(calc_types,1,AH$7)="INDEX",E224/E223-1,IF(INDEX(calc_types,1,AH$7)="CASH", E223/1200,E223/E224-1))</f>
        <v>9.1467072098860847E-4</v>
      </c>
      <c r="AI224" s="22" cm="1">
        <f t="array" ref="AI224">IF(INDEX(calc_types,1,AI$7)="INDEX",F224/F223-1,IF(INDEX(calc_types,1,AI$7)="CASH", F223/1200,F223/F224-1))</f>
        <v>3.0283320281572212E-3</v>
      </c>
      <c r="AJ224" s="22" cm="1">
        <f t="array" ref="AJ224">IF(INDEX(calc_types,1,AJ$7)="INDEX",G224/G223-1,IF(INDEX(calc_types,1,AJ$7)="CASH", G223/1200,G223/G224-1))</f>
        <v>-1.6718717607000499E-6</v>
      </c>
      <c r="AK224" s="22" cm="1">
        <f t="array" ref="AK224">IF(INDEX(calc_types,1,AK$7)="INDEX",H224/H223-1,IF(INDEX(calc_types,1,AK$7)="CASH", H223/1200,H223/H224-1))</f>
        <v>2.8501951842525575E-3</v>
      </c>
      <c r="AL224" s="22" cm="1">
        <f t="array" ref="AL224">IF(INDEX(calc_types,1,AL$7)="INDEX",I224/I223-1,IF(INDEX(calc_types,1,AL$7)="CASH", I223/1200,I223/I224-1))</f>
        <v>3.7149670985168193E-3</v>
      </c>
      <c r="AM224" s="22" cm="1">
        <f t="array" ref="AM224">IF(INDEX(calc_types,1,AM$7)="INDEX",J224/J223-1,IF(INDEX(calc_types,1,AM$7)="CASH", J223/1200,J223/J224-1))</f>
        <v>4.6740761396379948E-3</v>
      </c>
      <c r="AN224" s="22" cm="1">
        <f t="array" ref="AN224">IF(INDEX(calc_types,1,AN$7)="INDEX",K224/K223-1,IF(INDEX(calc_types,1,AN$7)="CASH", K223/1200,K223/K224-1))</f>
        <v>4.8534161269024878E-3</v>
      </c>
      <c r="AO224" s="22" cm="1">
        <f t="array" ref="AO224">IF(INDEX(calc_types,1,AO$7)="INDEX",L224/L223-1,IF(INDEX(calc_types,1,AO$7)="CASH", L223/1200,L223/L224-1))</f>
        <v>5.7070523189988176E-3</v>
      </c>
      <c r="AP224" s="22" cm="1">
        <f t="array" ref="AP224">IF(INDEX(calc_types,1,AP$7)="INDEX",M224/M223-1,IF(INDEX(calc_types,1,AP$7)="CASH", M223/1200,M223/M224-1))</f>
        <v>5.5504922885951657E-3</v>
      </c>
      <c r="AQ224" s="22" cm="1">
        <f t="array" ref="AQ224">IF(INDEX(calc_types,1,AQ$7)="INDEX",N224/N223-1,IF(INDEX(calc_types,1,AQ$7)="CASH", N223/1200,N223/N224-1))</f>
        <v>5.7102508212323322E-3</v>
      </c>
      <c r="AR224" s="22" cm="1">
        <f t="array" ref="AR224">IF(INDEX(calc_types,1,AR$7)="INDEX",O224/O223-1,IF(INDEX(calc_types,1,AR$7)="CASH", O223/1200,O223/O224-1))</f>
        <v>3.6880496903430871E-3</v>
      </c>
      <c r="AS224" s="22" cm="1">
        <f t="array" ref="AS224">IF(INDEX(calc_types,1,AS$7)="INDEX",P224/P223-1,IF(INDEX(calc_types,1,AS$7)="CASH", P223/1200,P223/P224-1))</f>
        <v>-4.8750524068053025E-5</v>
      </c>
      <c r="AT224" s="22" cm="1">
        <f t="array" ref="AT224">IF(INDEX(calc_types,1,AT$7)="INDEX",Q224/Q223-1,IF(INDEX(calc_types,1,AT$7)="CASH", Q223/1200,Q223/Q224-1))</f>
        <v>-5.5490729936469307E-4</v>
      </c>
      <c r="AU224" s="22" cm="1">
        <f t="array" ref="AU224">IF(INDEX(calc_types,1,AU$7)="INDEX",R224/R223-1,IF(INDEX(calc_types,1,AU$7)="CASH", R223/1200,R223/R224-1))</f>
        <v>-1.9592644383765734E-3</v>
      </c>
      <c r="AV224" s="22" cm="1">
        <f t="array" ref="AV224">IF(INDEX(calc_types,1,AV$7)="INDEX",S224/S223-1,IF(INDEX(calc_types,1,AV$7)="CASH", S223/1200,S223/S224-1))</f>
        <v>-1.6460133921242237E-2</v>
      </c>
      <c r="AW224" s="22" cm="1">
        <f t="array" ref="AW224">IF(INDEX(calc_types,1,AW$7)="INDEX",T224/T223-1,IF(INDEX(calc_types,1,AW$7)="CASH", T223/1200,T223/T224-1))</f>
        <v>-3.8959499565004552E-2</v>
      </c>
      <c r="AX224" s="22" cm="1">
        <f t="array" ref="AX224">IF(INDEX(calc_types,1,AX$7)="INDEX",U224/U223-1,IF(INDEX(calc_types,1,AX$7)="CASH", U223/1200,U223/U224-1))</f>
        <v>-3.3805187670224002E-2</v>
      </c>
      <c r="AY224" s="22" cm="1">
        <f t="array" ref="AY224">IF(INDEX(calc_types,1,AY$7)="INDEX",V224/V223-1,IF(INDEX(calc_types,1,AY$7)="CASH", V223/1200,V223/V224-1))</f>
        <v>-1.6666958075160498E-2</v>
      </c>
      <c r="AZ224" s="22" cm="1">
        <f t="array" ref="AZ224">IF(INDEX(calc_types,1,AZ$7)="INDEX",W224/W223-1,IF(INDEX(calc_types,1,AZ$7)="CASH", W223/1200,W223/W224-1))</f>
        <v>4.4315333333333337E-3</v>
      </c>
      <c r="BA224" s="22" cm="1">
        <f t="array" ref="BA224">IF(INDEX(calc_types,1,BA$7)="INDEX",X224/X223-1,IF(INDEX(calc_types,1,BA$7)="CASH", X223/1200,X223/X224-1))</f>
        <v>2.9875833333333334E-3</v>
      </c>
      <c r="BB224" s="22" cm="1">
        <f t="array" ref="BB224">IF(INDEX(calc_types,1,BB$7)="INDEX",Y224/Y223-1,IF(INDEX(calc_types,1,BB$7)="CASH", Y223/1200,Y223/Y224-1))</f>
        <v>4.3403333333333332E-3</v>
      </c>
      <c r="BC224" s="22" cm="1">
        <f t="array" ref="BC224">IF(INDEX(calc_types,1,BC$7)="INDEX",Z224/Z223-1,IF(INDEX(calc_types,1,BC$7)="CASH", Z223/1200,Z223/Z224-1))</f>
        <v>-2.12E-4</v>
      </c>
      <c r="BD224" s="22" cm="1">
        <f t="array" ref="BD224">IF(INDEX(calc_types,1,BD$7)="INDEX",AA224/AA223-1,IF(INDEX(calc_types,1,BD$7)="CASH", AA223/1200,AA223/AA224-1))</f>
        <v>0</v>
      </c>
      <c r="BE224" s="22" cm="1">
        <f t="array" ref="BE224">IF(INDEX(calc_types,1,BE$7)="INDEX",AB224/AB223-1,IF(INDEX(calc_types,1,BE$7)="CASH", AB223/1200,AB223/AB224-1))</f>
        <v>-1.398828887443071E-2</v>
      </c>
      <c r="BF224" s="22" cm="1">
        <f t="array" ref="BF224">IF(INDEX(calc_types,1,BF$7)="INDEX",AC224/AC223-1,IF(INDEX(calc_types,1,BF$7)="CASH", AC223/1200,AC223/AC224-1))</f>
        <v>-1.2547528517110274E-2</v>
      </c>
      <c r="BG224" s="22" cm="1">
        <f t="array" ref="BG224">IF(INDEX(calc_types,1,BG$7)="INDEX",AD224/AD223-1,IF(INDEX(calc_types,1,BG$7)="CASH", AD223/1200,AD223/AD224-1))</f>
        <v>-2.2330630754431757E-2</v>
      </c>
      <c r="BH224" s="23">
        <f t="shared" si="97"/>
        <v>2.814945447267612E-3</v>
      </c>
      <c r="BI224" s="23">
        <f t="shared" si="98"/>
        <v>2.1752962123472788E-3</v>
      </c>
      <c r="BJ224" s="23">
        <f t="shared" si="99"/>
        <v>-1.4931843556513984E-3</v>
      </c>
      <c r="BK224" s="23">
        <f t="shared" si="100"/>
        <v>3.7833551492461124E-4</v>
      </c>
      <c r="BL224" s="23">
        <f t="shared" si="101"/>
        <v>-3.3815065373128061E-3</v>
      </c>
      <c r="BM224" s="23">
        <f t="shared" si="102"/>
        <v>2.1070821553121665E-3</v>
      </c>
      <c r="BN224" s="23">
        <f t="shared" si="103"/>
        <v>2.8503990208999185E-3</v>
      </c>
      <c r="BO224" s="23">
        <f t="shared" si="104"/>
        <v>3.3516983455462741E-3</v>
      </c>
      <c r="BP224" s="23">
        <f t="shared" si="105"/>
        <v>3.4858609724214545E-3</v>
      </c>
      <c r="BQ224" s="23">
        <f t="shared" si="106"/>
        <v>4.0193507063412586E-3</v>
      </c>
      <c r="BR224" s="23">
        <f t="shared" si="107"/>
        <v>3.3883056406296937E-3</v>
      </c>
      <c r="BS224" s="23">
        <f t="shared" si="108"/>
        <v>2.9271849993256511E-3</v>
      </c>
      <c r="BT224" s="23">
        <f t="shared" si="109"/>
        <v>3.9697851095811358E-4</v>
      </c>
      <c r="BU224" s="23">
        <f t="shared" si="110"/>
        <v>-1.1067110078883854E-4</v>
      </c>
      <c r="BV224" s="23">
        <f t="shared" si="111"/>
        <v>-6.9396591749550833E-4</v>
      </c>
      <c r="BW224" s="23">
        <f t="shared" si="112"/>
        <v>-2.2986570942314937E-3</v>
      </c>
      <c r="BX224" s="23">
        <f t="shared" si="113"/>
        <v>-2.5642067093290123E-2</v>
      </c>
      <c r="BY224" s="23">
        <f t="shared" si="114"/>
        <v>-4.217419116480145E-2</v>
      </c>
      <c r="BZ224" s="23">
        <f t="shared" si="115"/>
        <v>-3.6742112892521002E-2</v>
      </c>
      <c r="CA224" s="23">
        <f t="shared" si="116"/>
        <v>-2.3084519786526946E-2</v>
      </c>
      <c r="CB224" s="23">
        <f t="shared" si="117"/>
        <v>2.8674046180555569E-3</v>
      </c>
      <c r="CC224" s="23">
        <f t="shared" si="118"/>
        <v>2.223018055555556E-3</v>
      </c>
      <c r="CD224" s="23">
        <f t="shared" si="119"/>
        <v>2.7988881944444443E-3</v>
      </c>
      <c r="CE224" s="23">
        <f t="shared" si="120"/>
        <v>-1.6245416666666671E-4</v>
      </c>
      <c r="CF224" s="23">
        <f t="shared" si="121"/>
        <v>0</v>
      </c>
      <c r="CG224" s="23">
        <f t="shared" si="122"/>
        <v>-1.4237288743977099E-2</v>
      </c>
      <c r="CH224" s="23">
        <f t="shared" si="123"/>
        <v>-1.1729902612493029E-2</v>
      </c>
      <c r="CI224" s="23">
        <f t="shared" si="124"/>
        <v>-2.1611415736958101E-2</v>
      </c>
    </row>
    <row r="225" spans="1:87" x14ac:dyDescent="0.2">
      <c r="A225" s="20">
        <v>216</v>
      </c>
      <c r="B225" s="21">
        <v>45199</v>
      </c>
      <c r="C225" s="20">
        <v>228.173</v>
      </c>
      <c r="D225" s="20">
        <v>1233.7860000000001</v>
      </c>
      <c r="E225" s="20">
        <v>2026.6130000000001</v>
      </c>
      <c r="F225" s="20">
        <v>1858.5160000000001</v>
      </c>
      <c r="G225" s="20">
        <v>2370.1819999999998</v>
      </c>
      <c r="H225" s="20">
        <v>139.22200000000001</v>
      </c>
      <c r="I225" s="20">
        <v>341.89</v>
      </c>
      <c r="J225" s="20">
        <v>449.95800000000003</v>
      </c>
      <c r="K225" s="20">
        <v>113.059</v>
      </c>
      <c r="L225" s="20">
        <v>659.45699999999999</v>
      </c>
      <c r="M225" s="20">
        <v>802.93600000000004</v>
      </c>
      <c r="N225" s="20">
        <v>297.41899999999998</v>
      </c>
      <c r="O225" s="20">
        <v>335.31099999999998</v>
      </c>
      <c r="P225" s="20">
        <v>102.54900000000001</v>
      </c>
      <c r="Q225" s="20">
        <v>192.66800000000001</v>
      </c>
      <c r="R225" s="20">
        <v>255.584</v>
      </c>
      <c r="S225" s="20">
        <v>8041.87</v>
      </c>
      <c r="T225" s="20">
        <v>4174.66</v>
      </c>
      <c r="U225" s="20">
        <v>7608.08</v>
      </c>
      <c r="V225" s="20">
        <v>31857.62</v>
      </c>
      <c r="W225" s="20">
        <v>5.3189900000000003</v>
      </c>
      <c r="X225" s="20">
        <v>3.8340000000000001</v>
      </c>
      <c r="Y225" s="20">
        <v>5.1669999999999998</v>
      </c>
      <c r="Z225" s="20">
        <v>-0.43709999999999999</v>
      </c>
      <c r="AA225" s="20">
        <v>1</v>
      </c>
      <c r="AB225" s="20">
        <v>0.94579999999999997</v>
      </c>
      <c r="AC225" s="20">
        <v>0.81969999999999998</v>
      </c>
      <c r="AD225" s="20">
        <v>149.37</v>
      </c>
      <c r="AE225" s="21">
        <f t="shared" si="96"/>
        <v>45199</v>
      </c>
      <c r="AF225" s="22" cm="1">
        <f t="array" ref="AF225">IF(INDEX(calc_types,1,AF$7)="INDEX",C225/C224-1,IF(INDEX(calc_types,1,AF$7)="CASH", C224/1200,C224/C225-1))</f>
        <v>4.2648897026460464E-3</v>
      </c>
      <c r="AG225" s="22" cm="1">
        <f t="array" ref="AG225">IF(INDEX(calc_types,1,AG$7)="INDEX",D225/D224-1,IF(INDEX(calc_types,1,AG$7)="CASH", D224/1200,D224/D225-1))</f>
        <v>-8.7527777912765892E-5</v>
      </c>
      <c r="AH225" s="22" cm="1">
        <f t="array" ref="AH225">IF(INDEX(calc_types,1,AH$7)="INDEX",E225/E224-1,IF(INDEX(calc_types,1,AH$7)="CASH", E224/1200,E224/E225-1))</f>
        <v>-8.5708708777755271E-3</v>
      </c>
      <c r="AI225" s="22" cm="1">
        <f t="array" ref="AI225">IF(INDEX(calc_types,1,AI$7)="INDEX",F225/F224-1,IF(INDEX(calc_types,1,AI$7)="CASH", F224/1200,F224/F225-1))</f>
        <v>-6.7481426476689865E-4</v>
      </c>
      <c r="AJ225" s="22" cm="1">
        <f t="array" ref="AJ225">IF(INDEX(calc_types,1,AJ$7)="INDEX",G225/G224-1,IF(INDEX(calc_types,1,AJ$7)="CASH", G224/1200,G224/G225-1))</f>
        <v>-9.3382553320259243E-3</v>
      </c>
      <c r="AK225" s="22" cm="1">
        <f t="array" ref="AK225">IF(INDEX(calc_types,1,AK$7)="INDEX",H225/H224-1,IF(INDEX(calc_types,1,AK$7)="CASH", H224/1200,H224/H225-1))</f>
        <v>1.7268423249054976E-3</v>
      </c>
      <c r="AL225" s="22" cm="1">
        <f t="array" ref="AL225">IF(INDEX(calc_types,1,AL$7)="INDEX",I225/I224-1,IF(INDEX(calc_types,1,AL$7)="CASH", I224/1200,I224/I225-1))</f>
        <v>-2.043258705741513E-3</v>
      </c>
      <c r="AM225" s="22" cm="1">
        <f t="array" ref="AM225">IF(INDEX(calc_types,1,AM$7)="INDEX",J225/J224-1,IF(INDEX(calc_types,1,AM$7)="CASH", J224/1200,J224/J225-1))</f>
        <v>-8.8288550243850183E-3</v>
      </c>
      <c r="AN225" s="22" cm="1">
        <f t="array" ref="AN225">IF(INDEX(calc_types,1,AN$7)="INDEX",K225/K224-1,IF(INDEX(calc_types,1,AN$7)="CASH", K224/1200,K224/K225-1))</f>
        <v>3.8089319009144695E-3</v>
      </c>
      <c r="AO225" s="22" cm="1">
        <f t="array" ref="AO225">IF(INDEX(calc_types,1,AO$7)="INDEX",L225/L224-1,IF(INDEX(calc_types,1,AO$7)="CASH", L224/1200,L224/L225-1))</f>
        <v>7.3213129177716052E-3</v>
      </c>
      <c r="AP225" s="22" cm="1">
        <f t="array" ref="AP225">IF(INDEX(calc_types,1,AP$7)="INDEX",M225/M224-1,IF(INDEX(calc_types,1,AP$7)="CASH", M224/1200,M224/M225-1))</f>
        <v>9.3577308131320702E-3</v>
      </c>
      <c r="AQ225" s="22" cm="1">
        <f t="array" ref="AQ225">IF(INDEX(calc_types,1,AQ$7)="INDEX",N225/N224-1,IF(INDEX(calc_types,1,AQ$7)="CASH", N224/1200,N224/N225-1))</f>
        <v>8.7779100569478352E-3</v>
      </c>
      <c r="AR225" s="22" cm="1">
        <f t="array" ref="AR225">IF(INDEX(calc_types,1,AR$7)="INDEX",O225/O224-1,IF(INDEX(calc_types,1,AR$7)="CASH", O224/1200,O224/O225-1))</f>
        <v>1.0746173277145665E-2</v>
      </c>
      <c r="AS225" s="22" cm="1">
        <f t="array" ref="AS225">IF(INDEX(calc_types,1,AS$7)="INDEX",P225/P224-1,IF(INDEX(calc_types,1,AS$7)="CASH", P224/1200,P224/P225-1))</f>
        <v>-8.7755221435670272E-5</v>
      </c>
      <c r="AT225" s="22" cm="1">
        <f t="array" ref="AT225">IF(INDEX(calc_types,1,AT$7)="INDEX",Q225/Q224-1,IF(INDEX(calc_types,1,AT$7)="CASH", Q224/1200,Q224/Q225-1))</f>
        <v>-2.5944644506470382E-4</v>
      </c>
      <c r="AU225" s="22" cm="1">
        <f t="array" ref="AU225">IF(INDEX(calc_types,1,AU$7)="INDEX",R225/R224-1,IF(INDEX(calc_types,1,AU$7)="CASH", R224/1200,R224/R225-1))</f>
        <v>-2.5056005245369661E-3</v>
      </c>
      <c r="AV225" s="22" cm="1">
        <f t="array" ref="AV225">IF(INDEX(calc_types,1,AV$7)="INDEX",S225/S224-1,IF(INDEX(calc_types,1,AV$7)="CASH", S224/1200,S224/S225-1))</f>
        <v>-4.7990709413466615E-2</v>
      </c>
      <c r="AW225" s="22" cm="1">
        <f t="array" ref="AW225">IF(INDEX(calc_types,1,AW$7)="INDEX",T225/T224-1,IF(INDEX(calc_types,1,AW$7)="CASH", T224/1200,T224/T225-1))</f>
        <v>-2.8495896078992611E-2</v>
      </c>
      <c r="AX225" s="22" cm="1">
        <f t="array" ref="AX225">IF(INDEX(calc_types,1,AX$7)="INDEX",U225/U224-1,IF(INDEX(calc_types,1,AX$7)="CASH", U224/1200,U224/U225-1))</f>
        <v>2.2710989053827513E-2</v>
      </c>
      <c r="AY225" s="22" cm="1">
        <f t="array" ref="AY225">IF(INDEX(calc_types,1,AY$7)="INDEX",V225/V224-1,IF(INDEX(calc_types,1,AY$7)="CASH", V224/1200,V224/V225-1))</f>
        <v>-2.3351790686139018E-2</v>
      </c>
      <c r="AZ225" s="22" cm="1">
        <f t="array" ref="AZ225">IF(INDEX(calc_types,1,AZ$7)="INDEX",W225/W224-1,IF(INDEX(calc_types,1,AZ$7)="CASH", W224/1200,W224/W225-1))</f>
        <v>4.439508333333334E-3</v>
      </c>
      <c r="BA225" s="22" cm="1">
        <f t="array" ref="BA225">IF(INDEX(calc_types,1,BA$7)="INDEX",X225/X224-1,IF(INDEX(calc_types,1,BA$7)="CASH", X224/1200,X224/X225-1))</f>
        <v>2.9939166666666664E-3</v>
      </c>
      <c r="BB225" s="22" cm="1">
        <f t="array" ref="BB225">IF(INDEX(calc_types,1,BB$7)="INDEX",Y225/Y224-1,IF(INDEX(calc_types,1,BB$7)="CASH", Y224/1200,Y224/Y225-1))</f>
        <v>4.3525833333333333E-3</v>
      </c>
      <c r="BC225" s="22" cm="1">
        <f t="array" ref="BC225">IF(INDEX(calc_types,1,BC$7)="INDEX",Z225/Z224-1,IF(INDEX(calc_types,1,BC$7)="CASH", Z224/1200,Z224/Z225-1))</f>
        <v>-3.6591666666666668E-4</v>
      </c>
      <c r="BD225" s="22" cm="1">
        <f t="array" ref="BD225">IF(INDEX(calc_types,1,BD$7)="INDEX",AA225/AA224-1,IF(INDEX(calc_types,1,BD$7)="CASH", AA224/1200,AA224/AA225-1))</f>
        <v>0</v>
      </c>
      <c r="BE225" s="22" cm="1">
        <f t="array" ref="BE225">IF(INDEX(calc_types,1,BE$7)="INDEX",AB225/AB224-1,IF(INDEX(calc_types,1,BE$7)="CASH", AB224/1200,AB224/AB225-1))</f>
        <v>-2.4952421230704069E-2</v>
      </c>
      <c r="BF225" s="22" cm="1">
        <f t="array" ref="BF225">IF(INDEX(calc_types,1,BF$7)="INDEX",AC225/AC224-1,IF(INDEX(calc_types,1,BF$7)="CASH", AC224/1200,AC224/AC225-1))</f>
        <v>-3.7452726607295261E-2</v>
      </c>
      <c r="BG225" s="22" cm="1">
        <f t="array" ref="BG225">IF(INDEX(calc_types,1,BG$7)="INDEX",AD225/AD224-1,IF(INDEX(calc_types,1,BG$7)="CASH", AD224/1200,AD224/AD225-1))</f>
        <v>-2.5641025641025772E-2</v>
      </c>
      <c r="BH225" s="23">
        <f t="shared" si="97"/>
        <v>2.730087117025202E-3</v>
      </c>
      <c r="BI225" s="23">
        <f t="shared" si="98"/>
        <v>-1.8396008627641E-3</v>
      </c>
      <c r="BJ225" s="23">
        <f t="shared" si="99"/>
        <v>-1.0978725954415534E-2</v>
      </c>
      <c r="BK225" s="23">
        <f t="shared" si="100"/>
        <v>-3.3248107779995087E-3</v>
      </c>
      <c r="BL225" s="23">
        <f t="shared" si="101"/>
        <v>-1.2718089997578031E-2</v>
      </c>
      <c r="BM225" s="23">
        <f t="shared" si="102"/>
        <v>9.837292959651064E-4</v>
      </c>
      <c r="BN225" s="23">
        <f t="shared" si="103"/>
        <v>-2.9078267833584138E-3</v>
      </c>
      <c r="BO225" s="23">
        <f t="shared" si="104"/>
        <v>-1.0151232818476739E-2</v>
      </c>
      <c r="BP225" s="23">
        <f t="shared" si="105"/>
        <v>2.4413767464334362E-3</v>
      </c>
      <c r="BQ225" s="23">
        <f t="shared" si="106"/>
        <v>5.6336113051140462E-3</v>
      </c>
      <c r="BR225" s="23">
        <f t="shared" si="107"/>
        <v>7.1955441651665982E-3</v>
      </c>
      <c r="BS225" s="23">
        <f t="shared" si="108"/>
        <v>5.9948442350411541E-3</v>
      </c>
      <c r="BT225" s="23">
        <f t="shared" si="109"/>
        <v>7.4551020977606918E-3</v>
      </c>
      <c r="BU225" s="23">
        <f t="shared" si="110"/>
        <v>-1.496757981564558E-4</v>
      </c>
      <c r="BV225" s="23">
        <f t="shared" si="111"/>
        <v>-3.9850506319551908E-4</v>
      </c>
      <c r="BW225" s="23">
        <f t="shared" si="112"/>
        <v>-2.8449931803918864E-3</v>
      </c>
      <c r="BX225" s="23">
        <f t="shared" si="113"/>
        <v>-5.7172642585514501E-2</v>
      </c>
      <c r="BY225" s="23">
        <f t="shared" si="114"/>
        <v>-3.1710587678789509E-2</v>
      </c>
      <c r="BZ225" s="23">
        <f t="shared" si="115"/>
        <v>1.9774063831530516E-2</v>
      </c>
      <c r="CA225" s="23">
        <f t="shared" si="116"/>
        <v>-2.9769352397505465E-2</v>
      </c>
      <c r="CB225" s="23">
        <f t="shared" si="117"/>
        <v>2.8753796180555572E-3</v>
      </c>
      <c r="CC225" s="23">
        <f t="shared" si="118"/>
        <v>2.229351388888889E-3</v>
      </c>
      <c r="CD225" s="23">
        <f t="shared" si="119"/>
        <v>2.8111381944444444E-3</v>
      </c>
      <c r="CE225" s="23">
        <f t="shared" si="120"/>
        <v>-3.1637083333333339E-4</v>
      </c>
      <c r="CF225" s="23">
        <f t="shared" si="121"/>
        <v>0</v>
      </c>
      <c r="CG225" s="23">
        <f t="shared" si="122"/>
        <v>-2.5201421100250459E-2</v>
      </c>
      <c r="CH225" s="23">
        <f t="shared" si="123"/>
        <v>-3.6635100702678017E-2</v>
      </c>
      <c r="CI225" s="23">
        <f t="shared" si="124"/>
        <v>-2.4921810623552115E-2</v>
      </c>
    </row>
    <row r="226" spans="1:87" x14ac:dyDescent="0.2">
      <c r="A226" s="20">
        <v>217</v>
      </c>
      <c r="B226" s="21">
        <v>45230</v>
      </c>
      <c r="C226" s="20">
        <v>229.185</v>
      </c>
      <c r="D226" s="20">
        <v>1237.96</v>
      </c>
      <c r="E226" s="20">
        <v>2021.3119999999999</v>
      </c>
      <c r="F226" s="20">
        <v>1862.62</v>
      </c>
      <c r="G226" s="20">
        <v>2358.1779999999999</v>
      </c>
      <c r="H226" s="20">
        <v>139.65100000000001</v>
      </c>
      <c r="I226" s="20">
        <v>343.505</v>
      </c>
      <c r="J226" s="20">
        <v>453.154</v>
      </c>
      <c r="K226" s="20">
        <v>113.56100000000001</v>
      </c>
      <c r="L226" s="20">
        <v>662.24900000000002</v>
      </c>
      <c r="M226" s="20">
        <v>806.11699999999996</v>
      </c>
      <c r="N226" s="20">
        <v>298.60599999999999</v>
      </c>
      <c r="O226" s="20">
        <v>336.22399999999999</v>
      </c>
      <c r="P226" s="20">
        <v>102.523</v>
      </c>
      <c r="Q226" s="20">
        <v>192.36799999999999</v>
      </c>
      <c r="R226" s="20">
        <v>254.501</v>
      </c>
      <c r="S226" s="20">
        <v>7870.48</v>
      </c>
      <c r="T226" s="20">
        <v>4061.12</v>
      </c>
      <c r="U226" s="20">
        <v>7321.72</v>
      </c>
      <c r="V226" s="20">
        <v>30858.85</v>
      </c>
      <c r="W226" s="20">
        <v>5.3195899999999998</v>
      </c>
      <c r="X226" s="20">
        <v>3.8763999999999998</v>
      </c>
      <c r="Y226" s="20">
        <v>5.1845999999999997</v>
      </c>
      <c r="Z226" s="20">
        <v>-0.3604</v>
      </c>
      <c r="AA226" s="20">
        <v>1</v>
      </c>
      <c r="AB226" s="20">
        <v>0.9456</v>
      </c>
      <c r="AC226" s="20">
        <v>0.82279999999999998</v>
      </c>
      <c r="AD226" s="20">
        <v>151.68</v>
      </c>
      <c r="AE226" s="21">
        <f t="shared" si="96"/>
        <v>45230</v>
      </c>
      <c r="AF226" s="22" cm="1">
        <f t="array" ref="AF226">IF(INDEX(calc_types,1,AF$7)="INDEX",C226/C225-1,IF(INDEX(calc_types,1,AF$7)="CASH", C225/1200,C225/C226-1))</f>
        <v>4.4352311623199192E-3</v>
      </c>
      <c r="AG226" s="22" cm="1">
        <f t="array" ref="AG226">IF(INDEX(calc_types,1,AG$7)="INDEX",D226/D225-1,IF(INDEX(calc_types,1,AG$7)="CASH", D225/1200,D225/D226-1))</f>
        <v>3.3830826415601756E-3</v>
      </c>
      <c r="AH226" s="22" cm="1">
        <f t="array" ref="AH226">IF(INDEX(calc_types,1,AH$7)="INDEX",E226/E225-1,IF(INDEX(calc_types,1,AH$7)="CASH", E225/1200,E225/E226-1))</f>
        <v>-2.61569426427255E-3</v>
      </c>
      <c r="AI226" s="22" cm="1">
        <f t="array" ref="AI226">IF(INDEX(calc_types,1,AI$7)="INDEX",F226/F225-1,IF(INDEX(calc_types,1,AI$7)="CASH", F225/1200,F225/F226-1))</f>
        <v>2.2082134348049287E-3</v>
      </c>
      <c r="AJ226" s="22" cm="1">
        <f t="array" ref="AJ226">IF(INDEX(calc_types,1,AJ$7)="INDEX",G226/G225-1,IF(INDEX(calc_types,1,AJ$7)="CASH", G225/1200,G225/G226-1))</f>
        <v>-5.0645899766346147E-3</v>
      </c>
      <c r="AK226" s="22" cm="1">
        <f t="array" ref="AK226">IF(INDEX(calc_types,1,AK$7)="INDEX",H226/H225-1,IF(INDEX(calc_types,1,AK$7)="CASH", H225/1200,H225/H226-1))</f>
        <v>3.0814095473417069E-3</v>
      </c>
      <c r="AL226" s="22" cm="1">
        <f t="array" ref="AL226">IF(INDEX(calc_types,1,AL$7)="INDEX",I226/I225-1,IF(INDEX(calc_types,1,AL$7)="CASH", I225/1200,I225/I226-1))</f>
        <v>4.7237415543011085E-3</v>
      </c>
      <c r="AM226" s="22" cm="1">
        <f t="array" ref="AM226">IF(INDEX(calc_types,1,AM$7)="INDEX",J226/J225-1,IF(INDEX(calc_types,1,AM$7)="CASH", J225/1200,J225/J226-1))</f>
        <v>7.1028851581702579E-3</v>
      </c>
      <c r="AN226" s="22" cm="1">
        <f t="array" ref="AN226">IF(INDEX(calc_types,1,AN$7)="INDEX",K226/K225-1,IF(INDEX(calc_types,1,AN$7)="CASH", K225/1200,K225/K226-1))</f>
        <v>4.4401595627063806E-3</v>
      </c>
      <c r="AO226" s="22" cm="1">
        <f t="array" ref="AO226">IF(INDEX(calc_types,1,AO$7)="INDEX",L226/L225-1,IF(INDEX(calc_types,1,AO$7)="CASH", L225/1200,L225/L226-1))</f>
        <v>4.2337862817438676E-3</v>
      </c>
      <c r="AP226" s="22" cm="1">
        <f t="array" ref="AP226">IF(INDEX(calc_types,1,AP$7)="INDEX",M226/M225-1,IF(INDEX(calc_types,1,AP$7)="CASH", M225/1200,M225/M226-1))</f>
        <v>3.9617105223828109E-3</v>
      </c>
      <c r="AQ226" s="22" cm="1">
        <f t="array" ref="AQ226">IF(INDEX(calc_types,1,AQ$7)="INDEX",N226/N225-1,IF(INDEX(calc_types,1,AQ$7)="CASH", N225/1200,N225/N226-1))</f>
        <v>3.9910025923024506E-3</v>
      </c>
      <c r="AR226" s="22" cm="1">
        <f t="array" ref="AR226">IF(INDEX(calc_types,1,AR$7)="INDEX",O226/O225-1,IF(INDEX(calc_types,1,AR$7)="CASH", O225/1200,O225/O226-1))</f>
        <v>2.7228453584882129E-3</v>
      </c>
      <c r="AS226" s="22" cm="1">
        <f t="array" ref="AS226">IF(INDEX(calc_types,1,AS$7)="INDEX",P226/P225-1,IF(INDEX(calc_types,1,AS$7)="CASH", P225/1200,P225/P226-1))</f>
        <v>-2.5353733337241113E-4</v>
      </c>
      <c r="AT226" s="22" cm="1">
        <f t="array" ref="AT226">IF(INDEX(calc_types,1,AT$7)="INDEX",Q226/Q225-1,IF(INDEX(calc_types,1,AT$7)="CASH", Q225/1200,Q225/Q226-1))</f>
        <v>-1.5570826499471391E-3</v>
      </c>
      <c r="AU226" s="22" cm="1">
        <f t="array" ref="AU226">IF(INDEX(calc_types,1,AU$7)="INDEX",R226/R225-1,IF(INDEX(calc_types,1,AU$7)="CASH", R225/1200,R225/R226-1))</f>
        <v>-4.2373544509828331E-3</v>
      </c>
      <c r="AV226" s="22" cm="1">
        <f t="array" ref="AV226">IF(INDEX(calc_types,1,AV$7)="INDEX",S226/S225-1,IF(INDEX(calc_types,1,AV$7)="CASH", S225/1200,S225/S226-1))</f>
        <v>-2.1312207235381853E-2</v>
      </c>
      <c r="AW226" s="22" cm="1">
        <f t="array" ref="AW226">IF(INDEX(calc_types,1,AW$7)="INDEX",T226/T225-1,IF(INDEX(calc_types,1,AW$7)="CASH", T225/1200,T225/T226-1))</f>
        <v>-2.7197424460914221E-2</v>
      </c>
      <c r="AX226" s="22" cm="1">
        <f t="array" ref="AX226">IF(INDEX(calc_types,1,AX$7)="INDEX",U226/U225-1,IF(INDEX(calc_types,1,AX$7)="CASH", U225/1200,U225/U226-1))</f>
        <v>-3.7638931241522178E-2</v>
      </c>
      <c r="AY226" s="22" cm="1">
        <f t="array" ref="AY226">IF(INDEX(calc_types,1,AY$7)="INDEX",V226/V225-1,IF(INDEX(calc_types,1,AY$7)="CASH", V225/1200,V225/V226-1))</f>
        <v>-3.135105510078906E-2</v>
      </c>
      <c r="AZ226" s="22" cm="1">
        <f t="array" ref="AZ226">IF(INDEX(calc_types,1,AZ$7)="INDEX",W226/W225-1,IF(INDEX(calc_types,1,AZ$7)="CASH", W225/1200,W225/W226-1))</f>
        <v>4.4324916666666665E-3</v>
      </c>
      <c r="BA226" s="22" cm="1">
        <f t="array" ref="BA226">IF(INDEX(calc_types,1,BA$7)="INDEX",X226/X225-1,IF(INDEX(calc_types,1,BA$7)="CASH", X225/1200,X225/X226-1))</f>
        <v>3.1949999999999999E-3</v>
      </c>
      <c r="BB226" s="22" cm="1">
        <f t="array" ref="BB226">IF(INDEX(calc_types,1,BB$7)="INDEX",Y226/Y225-1,IF(INDEX(calc_types,1,BB$7)="CASH", Y225/1200,Y225/Y226-1))</f>
        <v>4.3058333333333334E-3</v>
      </c>
      <c r="BC226" s="22" cm="1">
        <f t="array" ref="BC226">IF(INDEX(calc_types,1,BC$7)="INDEX",Z226/Z225-1,IF(INDEX(calc_types,1,BC$7)="CASH", Z225/1200,Z225/Z226-1))</f>
        <v>-3.6424999999999999E-4</v>
      </c>
      <c r="BD226" s="22" cm="1">
        <f t="array" ref="BD226">IF(INDEX(calc_types,1,BD$7)="INDEX",AA226/AA225-1,IF(INDEX(calc_types,1,BD$7)="CASH", AA225/1200,AA225/AA226-1))</f>
        <v>0</v>
      </c>
      <c r="BE226" s="22" cm="1">
        <f t="array" ref="BE226">IF(INDEX(calc_types,1,BE$7)="INDEX",AB226/AB225-1,IF(INDEX(calc_types,1,BE$7)="CASH", AB225/1200,AB225/AB226-1))</f>
        <v>2.1150592216589992E-4</v>
      </c>
      <c r="BF226" s="22" cm="1">
        <f t="array" ref="BF226">IF(INDEX(calc_types,1,BF$7)="INDEX",AC226/AC225-1,IF(INDEX(calc_types,1,BF$7)="CASH", AC225/1200,AC225/AC226-1))</f>
        <v>-3.7676227515799354E-3</v>
      </c>
      <c r="BG226" s="22" cm="1">
        <f t="array" ref="BG226">IF(INDEX(calc_types,1,BG$7)="INDEX",AD226/AD225-1,IF(INDEX(calc_types,1,BG$7)="CASH", AD225/1200,AD225/AD226-1))</f>
        <v>-1.5229430379746889E-2</v>
      </c>
      <c r="BH226" s="23">
        <f t="shared" si="97"/>
        <v>2.9004285766990748E-3</v>
      </c>
      <c r="BI226" s="23">
        <f t="shared" si="98"/>
        <v>1.6310095567088415E-3</v>
      </c>
      <c r="BJ226" s="23">
        <f t="shared" si="99"/>
        <v>-5.0235493409125573E-3</v>
      </c>
      <c r="BK226" s="23">
        <f t="shared" si="100"/>
        <v>-4.417830784276813E-4</v>
      </c>
      <c r="BL226" s="23">
        <f t="shared" si="101"/>
        <v>-8.4444246421867212E-3</v>
      </c>
      <c r="BM226" s="23">
        <f t="shared" si="102"/>
        <v>2.3382965184013159E-3</v>
      </c>
      <c r="BN226" s="23">
        <f t="shared" si="103"/>
        <v>3.8591734766842078E-3</v>
      </c>
      <c r="BO226" s="23">
        <f t="shared" si="104"/>
        <v>5.7805073640785371E-3</v>
      </c>
      <c r="BP226" s="23">
        <f t="shared" si="105"/>
        <v>3.0726044082253472E-3</v>
      </c>
      <c r="BQ226" s="23">
        <f t="shared" si="106"/>
        <v>2.5460846690863086E-3</v>
      </c>
      <c r="BR226" s="23">
        <f t="shared" si="107"/>
        <v>1.7995238744173388E-3</v>
      </c>
      <c r="BS226" s="23">
        <f t="shared" si="108"/>
        <v>1.2079367703957695E-3</v>
      </c>
      <c r="BT226" s="23">
        <f t="shared" si="109"/>
        <v>-5.6822582089676062E-4</v>
      </c>
      <c r="BU226" s="23">
        <f t="shared" si="110"/>
        <v>-3.1545791009319666E-4</v>
      </c>
      <c r="BV226" s="23">
        <f t="shared" si="111"/>
        <v>-1.6961412680779543E-3</v>
      </c>
      <c r="BW226" s="23">
        <f t="shared" si="112"/>
        <v>-4.5767471068377539E-3</v>
      </c>
      <c r="BX226" s="23">
        <f t="shared" si="113"/>
        <v>-3.0494140407429739E-2</v>
      </c>
      <c r="BY226" s="23">
        <f t="shared" si="114"/>
        <v>-3.041211606071112E-2</v>
      </c>
      <c r="BZ226" s="23">
        <f t="shared" si="115"/>
        <v>-4.0575856463819178E-2</v>
      </c>
      <c r="CA226" s="23">
        <f t="shared" si="116"/>
        <v>-3.7768616812155507E-2</v>
      </c>
      <c r="CB226" s="23">
        <f t="shared" si="117"/>
        <v>2.8683629513888897E-3</v>
      </c>
      <c r="CC226" s="23">
        <f t="shared" si="118"/>
        <v>2.4304347222222225E-3</v>
      </c>
      <c r="CD226" s="23">
        <f t="shared" si="119"/>
        <v>2.7643881944444445E-3</v>
      </c>
      <c r="CE226" s="23">
        <f t="shared" si="120"/>
        <v>-3.147041666666667E-4</v>
      </c>
      <c r="CF226" s="23">
        <f t="shared" si="121"/>
        <v>0</v>
      </c>
      <c r="CG226" s="23">
        <f t="shared" si="122"/>
        <v>-3.7493947380489801E-5</v>
      </c>
      <c r="CH226" s="23">
        <f t="shared" si="123"/>
        <v>-2.9499968469626908E-3</v>
      </c>
      <c r="CI226" s="23">
        <f t="shared" si="124"/>
        <v>-1.4510215362273232E-2</v>
      </c>
    </row>
    <row r="227" spans="1:87" x14ac:dyDescent="0.2">
      <c r="A227" s="20">
        <v>218</v>
      </c>
      <c r="B227" s="21">
        <v>45260</v>
      </c>
      <c r="C227" s="20">
        <v>230.376</v>
      </c>
      <c r="D227" s="20">
        <v>1250.509</v>
      </c>
      <c r="E227" s="20">
        <v>2065.8809999999999</v>
      </c>
      <c r="F227" s="20">
        <v>1889.8150000000001</v>
      </c>
      <c r="G227" s="20">
        <v>2431.991</v>
      </c>
      <c r="H227" s="20">
        <v>140.072</v>
      </c>
      <c r="I227" s="20">
        <v>345.50099999999998</v>
      </c>
      <c r="J227" s="20">
        <v>458.41399999999999</v>
      </c>
      <c r="K227" s="20">
        <v>114.029</v>
      </c>
      <c r="L227" s="20">
        <v>666.24599999999998</v>
      </c>
      <c r="M227" s="20">
        <v>816.90899999999999</v>
      </c>
      <c r="N227" s="20">
        <v>301.93799999999999</v>
      </c>
      <c r="O227" s="20">
        <v>343.59399999999999</v>
      </c>
      <c r="P227" s="20">
        <v>102.536</v>
      </c>
      <c r="Q227" s="20">
        <v>192.75399999999999</v>
      </c>
      <c r="R227" s="20">
        <v>256.36599999999999</v>
      </c>
      <c r="S227" s="20">
        <v>8584.18</v>
      </c>
      <c r="T227" s="20">
        <v>4382.47</v>
      </c>
      <c r="U227" s="20">
        <v>7453.75</v>
      </c>
      <c r="V227" s="20">
        <v>33486.89</v>
      </c>
      <c r="W227" s="20">
        <v>5.3409700000000004</v>
      </c>
      <c r="X227" s="20">
        <v>3.6518000000000002</v>
      </c>
      <c r="Y227" s="20">
        <v>5.1551999999999998</v>
      </c>
      <c r="Z227" s="20">
        <v>-0.59130000000000005</v>
      </c>
      <c r="AA227" s="20">
        <v>1</v>
      </c>
      <c r="AB227" s="20">
        <v>0.91839999999999999</v>
      </c>
      <c r="AC227" s="20">
        <v>0.79220000000000002</v>
      </c>
      <c r="AD227" s="20">
        <v>148.19999999999999</v>
      </c>
      <c r="AE227" s="21">
        <f t="shared" si="96"/>
        <v>45260</v>
      </c>
      <c r="AF227" s="22" cm="1">
        <f t="array" ref="AF227">IF(INDEX(calc_types,1,AF$7)="INDEX",C227/C226-1,IF(INDEX(calc_types,1,AF$7)="CASH", C226/1200,C226/C227-1))</f>
        <v>5.1966751750769369E-3</v>
      </c>
      <c r="AG227" s="22" cm="1">
        <f t="array" ref="AG227">IF(INDEX(calc_types,1,AG$7)="INDEX",D227/D226-1,IF(INDEX(calc_types,1,AG$7)="CASH", D226/1200,D226/D227-1))</f>
        <v>1.0136838023845574E-2</v>
      </c>
      <c r="AH227" s="22" cm="1">
        <f t="array" ref="AH227">IF(INDEX(calc_types,1,AH$7)="INDEX",E227/E226-1,IF(INDEX(calc_types,1,AH$7)="CASH", E226/1200,E226/E227-1))</f>
        <v>2.2049540100687048E-2</v>
      </c>
      <c r="AI227" s="22" cm="1">
        <f t="array" ref="AI227">IF(INDEX(calc_types,1,AI$7)="INDEX",F227/F226-1,IF(INDEX(calc_types,1,AI$7)="CASH", F226/1200,F226/F227-1))</f>
        <v>1.460040158486442E-2</v>
      </c>
      <c r="AJ227" s="22" cm="1">
        <f t="array" ref="AJ227">IF(INDEX(calc_types,1,AJ$7)="INDEX",G227/G226-1,IF(INDEX(calc_types,1,AJ$7)="CASH", G226/1200,G226/G227-1))</f>
        <v>3.1300860240405903E-2</v>
      </c>
      <c r="AK227" s="22" cm="1">
        <f t="array" ref="AK227">IF(INDEX(calc_types,1,AK$7)="INDEX",H227/H226-1,IF(INDEX(calc_types,1,AK$7)="CASH", H226/1200,H226/H227-1))</f>
        <v>3.0146579687935215E-3</v>
      </c>
      <c r="AL227" s="22" cm="1">
        <f t="array" ref="AL227">IF(INDEX(calc_types,1,AL$7)="INDEX",I227/I226-1,IF(INDEX(calc_types,1,AL$7)="CASH", I226/1200,I226/I227-1))</f>
        <v>5.8106868895648756E-3</v>
      </c>
      <c r="AM227" s="22" cm="1">
        <f t="array" ref="AM227">IF(INDEX(calc_types,1,AM$7)="INDEX",J227/J226-1,IF(INDEX(calc_types,1,AM$7)="CASH", J226/1200,J226/J227-1))</f>
        <v>1.1607532979958313E-2</v>
      </c>
      <c r="AN227" s="22" cm="1">
        <f t="array" ref="AN227">IF(INDEX(calc_types,1,AN$7)="INDEX",K227/K226-1,IF(INDEX(calc_types,1,AN$7)="CASH", K226/1200,K226/K227-1))</f>
        <v>4.1211331354953362E-3</v>
      </c>
      <c r="AO227" s="22" cm="1">
        <f t="array" ref="AO227">IF(INDEX(calc_types,1,AO$7)="INDEX",L227/L226-1,IF(INDEX(calc_types,1,AO$7)="CASH", L226/1200,L226/L227-1))</f>
        <v>6.0354942023317371E-3</v>
      </c>
      <c r="AP227" s="22" cm="1">
        <f t="array" ref="AP227">IF(INDEX(calc_types,1,AP$7)="INDEX",M227/M226-1,IF(INDEX(calc_types,1,AP$7)="CASH", M226/1200,M226/M227-1))</f>
        <v>1.3387634797430215E-2</v>
      </c>
      <c r="AQ227" s="22" cm="1">
        <f t="array" ref="AQ227">IF(INDEX(calc_types,1,AQ$7)="INDEX",N227/N226-1,IF(INDEX(calc_types,1,AQ$7)="CASH", N226/1200,N226/N227-1))</f>
        <v>1.1158516573678945E-2</v>
      </c>
      <c r="AR227" s="22" cm="1">
        <f t="array" ref="AR227">IF(INDEX(calc_types,1,AR$7)="INDEX",O227/O226-1,IF(INDEX(calc_types,1,AR$7)="CASH", O226/1200,O226/O227-1))</f>
        <v>2.1919910535833198E-2</v>
      </c>
      <c r="AS227" s="22" cm="1">
        <f t="array" ref="AS227">IF(INDEX(calc_types,1,AS$7)="INDEX",P227/P226-1,IF(INDEX(calc_types,1,AS$7)="CASH", P226/1200,P226/P227-1))</f>
        <v>1.2680081542693067E-4</v>
      </c>
      <c r="AT227" s="22" cm="1">
        <f t="array" ref="AT227">IF(INDEX(calc_types,1,AT$7)="INDEX",Q227/Q226-1,IF(INDEX(calc_types,1,AT$7)="CASH", Q226/1200,Q226/Q227-1))</f>
        <v>2.0065707394161247E-3</v>
      </c>
      <c r="AU227" s="22" cm="1">
        <f t="array" ref="AU227">IF(INDEX(calc_types,1,AU$7)="INDEX",R227/R226-1,IF(INDEX(calc_types,1,AU$7)="CASH", R226/1200,R226/R227-1))</f>
        <v>7.3280655085834479E-3</v>
      </c>
      <c r="AV227" s="22" cm="1">
        <f t="array" ref="AV227">IF(INDEX(calc_types,1,AV$7)="INDEX",S227/S226-1,IF(INDEX(calc_types,1,AV$7)="CASH", S226/1200,S226/S227-1))</f>
        <v>9.0680619225256942E-2</v>
      </c>
      <c r="AW227" s="22" cm="1">
        <f t="array" ref="AW227">IF(INDEX(calc_types,1,AW$7)="INDEX",T227/T226-1,IF(INDEX(calc_types,1,AW$7)="CASH", T226/1200,T226/T227-1))</f>
        <v>7.9128417776377136E-2</v>
      </c>
      <c r="AX227" s="22" cm="1">
        <f t="array" ref="AX227">IF(INDEX(calc_types,1,AX$7)="INDEX",U227/U226-1,IF(INDEX(calc_types,1,AX$7)="CASH", U226/1200,U226/U227-1))</f>
        <v>1.8032648066301338E-2</v>
      </c>
      <c r="AY227" s="22" cm="1">
        <f t="array" ref="AY227">IF(INDEX(calc_types,1,AY$7)="INDEX",V227/V226-1,IF(INDEX(calc_types,1,AY$7)="CASH", V226/1200,V226/V227-1))</f>
        <v>8.5163251384934968E-2</v>
      </c>
      <c r="AZ227" s="22" cm="1">
        <f t="array" ref="AZ227">IF(INDEX(calc_types,1,AZ$7)="INDEX",W227/W226-1,IF(INDEX(calc_types,1,AZ$7)="CASH", W226/1200,W226/W227-1))</f>
        <v>4.4329916666666662E-3</v>
      </c>
      <c r="BA227" s="22" cm="1">
        <f t="array" ref="BA227">IF(INDEX(calc_types,1,BA$7)="INDEX",X227/X226-1,IF(INDEX(calc_types,1,BA$7)="CASH", X226/1200,X226/X227-1))</f>
        <v>3.2303333333333333E-3</v>
      </c>
      <c r="BB227" s="22" cm="1">
        <f t="array" ref="BB227">IF(INDEX(calc_types,1,BB$7)="INDEX",Y227/Y226-1,IF(INDEX(calc_types,1,BB$7)="CASH", Y226/1200,Y226/Y227-1))</f>
        <v>4.3204999999999997E-3</v>
      </c>
      <c r="BC227" s="22" cm="1">
        <f t="array" ref="BC227">IF(INDEX(calc_types,1,BC$7)="INDEX",Z227/Z226-1,IF(INDEX(calc_types,1,BC$7)="CASH", Z226/1200,Z226/Z227-1))</f>
        <v>-3.0033333333333333E-4</v>
      </c>
      <c r="BD227" s="22" cm="1">
        <f t="array" ref="BD227">IF(INDEX(calc_types,1,BD$7)="INDEX",AA227/AA226-1,IF(INDEX(calc_types,1,BD$7)="CASH", AA226/1200,AA226/AA227-1))</f>
        <v>0</v>
      </c>
      <c r="BE227" s="22" cm="1">
        <f t="array" ref="BE227">IF(INDEX(calc_types,1,BE$7)="INDEX",AB227/AB226-1,IF(INDEX(calc_types,1,BE$7)="CASH", AB226/1200,AB226/AB227-1))</f>
        <v>2.9616724738676048E-2</v>
      </c>
      <c r="BF227" s="22" cm="1">
        <f t="array" ref="BF227">IF(INDEX(calc_types,1,BF$7)="INDEX",AC227/AC226-1,IF(INDEX(calc_types,1,BF$7)="CASH", AC226/1200,AC226/AC227-1))</f>
        <v>3.8626609442059978E-2</v>
      </c>
      <c r="BG227" s="22" cm="1">
        <f t="array" ref="BG227">IF(INDEX(calc_types,1,BG$7)="INDEX",AD227/AD226-1,IF(INDEX(calc_types,1,BG$7)="CASH", AD226/1200,AD226/AD227-1))</f>
        <v>2.348178137651824E-2</v>
      </c>
      <c r="BH227" s="23">
        <f t="shared" si="97"/>
        <v>3.6618725894560925E-3</v>
      </c>
      <c r="BI227" s="23">
        <f t="shared" si="98"/>
        <v>8.3847649389942394E-3</v>
      </c>
      <c r="BJ227" s="23">
        <f t="shared" si="99"/>
        <v>1.9641685024047041E-2</v>
      </c>
      <c r="BK227" s="23">
        <f t="shared" si="100"/>
        <v>1.1950405071631809E-2</v>
      </c>
      <c r="BL227" s="23">
        <f t="shared" si="101"/>
        <v>2.7921025574853799E-2</v>
      </c>
      <c r="BM227" s="23">
        <f t="shared" si="102"/>
        <v>2.2715449398531306E-3</v>
      </c>
      <c r="BN227" s="23">
        <f t="shared" si="103"/>
        <v>4.9461188119479752E-3</v>
      </c>
      <c r="BO227" s="23">
        <f t="shared" si="104"/>
        <v>1.0285155185866592E-2</v>
      </c>
      <c r="BP227" s="23">
        <f t="shared" si="105"/>
        <v>2.7535779810143029E-3</v>
      </c>
      <c r="BQ227" s="23">
        <f t="shared" si="106"/>
        <v>4.347792589674178E-3</v>
      </c>
      <c r="BR227" s="23">
        <f t="shared" si="107"/>
        <v>1.1225448149464742E-2</v>
      </c>
      <c r="BS227" s="23">
        <f t="shared" si="108"/>
        <v>8.3754507517722638E-3</v>
      </c>
      <c r="BT227" s="23">
        <f t="shared" si="109"/>
        <v>1.8628839356448226E-2</v>
      </c>
      <c r="BU227" s="23">
        <f t="shared" si="110"/>
        <v>6.4880238706145157E-5</v>
      </c>
      <c r="BV227" s="23">
        <f t="shared" si="111"/>
        <v>1.8675121212853095E-3</v>
      </c>
      <c r="BW227" s="23">
        <f t="shared" si="112"/>
        <v>6.9886728527285271E-3</v>
      </c>
      <c r="BX227" s="23">
        <f t="shared" si="113"/>
        <v>8.1498686053209063E-2</v>
      </c>
      <c r="BY227" s="23">
        <f t="shared" si="114"/>
        <v>7.5913726176580237E-2</v>
      </c>
      <c r="BZ227" s="23">
        <f t="shared" si="115"/>
        <v>1.5095722844004339E-2</v>
      </c>
      <c r="CA227" s="23">
        <f t="shared" si="116"/>
        <v>7.8745689673568528E-2</v>
      </c>
      <c r="CB227" s="23">
        <f t="shared" si="117"/>
        <v>2.8688629513888893E-3</v>
      </c>
      <c r="CC227" s="23">
        <f t="shared" si="118"/>
        <v>2.4657680555555559E-3</v>
      </c>
      <c r="CD227" s="23">
        <f t="shared" si="119"/>
        <v>2.7790548611111108E-3</v>
      </c>
      <c r="CE227" s="23">
        <f t="shared" si="120"/>
        <v>-2.5078750000000004E-4</v>
      </c>
      <c r="CF227" s="23">
        <f t="shared" si="121"/>
        <v>0</v>
      </c>
      <c r="CG227" s="23">
        <f t="shared" si="122"/>
        <v>2.9367724869129658E-2</v>
      </c>
      <c r="CH227" s="23">
        <f t="shared" si="123"/>
        <v>3.9444235346677223E-2</v>
      </c>
      <c r="CI227" s="23">
        <f t="shared" si="124"/>
        <v>2.4200996393991897E-2</v>
      </c>
    </row>
    <row r="228" spans="1:87" x14ac:dyDescent="0.2">
      <c r="A228" s="20">
        <v>219</v>
      </c>
      <c r="B228" s="21">
        <v>45291</v>
      </c>
      <c r="C228" s="20">
        <v>231.63200000000001</v>
      </c>
      <c r="D228" s="20">
        <v>1264.5239999999999</v>
      </c>
      <c r="E228" s="20">
        <v>2107.9560000000001</v>
      </c>
      <c r="F228" s="20">
        <v>1914.818</v>
      </c>
      <c r="G228" s="20">
        <v>2491.12</v>
      </c>
      <c r="H228" s="20">
        <v>140.53200000000001</v>
      </c>
      <c r="I228" s="20">
        <v>348.71300000000002</v>
      </c>
      <c r="J228" s="20">
        <v>467.18099999999998</v>
      </c>
      <c r="K228" s="20">
        <v>114.57899999999999</v>
      </c>
      <c r="L228" s="20">
        <v>676.06700000000001</v>
      </c>
      <c r="M228" s="20">
        <v>841.39099999999996</v>
      </c>
      <c r="N228" s="20">
        <v>307.49</v>
      </c>
      <c r="O228" s="20">
        <v>355.25200000000001</v>
      </c>
      <c r="P228" s="20">
        <v>102.52800000000001</v>
      </c>
      <c r="Q228" s="20">
        <v>192.785</v>
      </c>
      <c r="R228" s="20">
        <v>256.78399999999999</v>
      </c>
      <c r="S228" s="20">
        <v>8971.07</v>
      </c>
      <c r="T228" s="20">
        <v>4521.4399999999996</v>
      </c>
      <c r="U228" s="20">
        <v>7733.24</v>
      </c>
      <c r="V228" s="20">
        <v>33464.17</v>
      </c>
      <c r="W228" s="20">
        <v>5.3547200000000004</v>
      </c>
      <c r="X228" s="20">
        <v>3.9337</v>
      </c>
      <c r="Y228" s="20">
        <v>5.2194000000000003</v>
      </c>
      <c r="Z228" s="20">
        <v>-0.30859999999999999</v>
      </c>
      <c r="AA228" s="20">
        <v>1</v>
      </c>
      <c r="AB228" s="20">
        <v>0.90590000000000004</v>
      </c>
      <c r="AC228" s="20">
        <v>0.78549999999999998</v>
      </c>
      <c r="AD228" s="20">
        <v>141.04</v>
      </c>
      <c r="AE228" s="21">
        <f t="shared" si="96"/>
        <v>45291</v>
      </c>
      <c r="AF228" s="22" cm="1">
        <f t="array" ref="AF228">IF(INDEX(calc_types,1,AF$7)="INDEX",C228/C227-1,IF(INDEX(calc_types,1,AF$7)="CASH", C227/1200,C227/C228-1))</f>
        <v>5.4519568010555908E-3</v>
      </c>
      <c r="AG228" s="22" cm="1">
        <f t="array" ref="AG228">IF(INDEX(calc_types,1,AG$7)="INDEX",D228/D227-1,IF(INDEX(calc_types,1,AG$7)="CASH", D227/1200,D227/D228-1))</f>
        <v>1.1207436331925447E-2</v>
      </c>
      <c r="AH228" s="22" cm="1">
        <f t="array" ref="AH228">IF(INDEX(calc_types,1,AH$7)="INDEX",E228/E227-1,IF(INDEX(calc_types,1,AH$7)="CASH", E227/1200,E227/E228-1))</f>
        <v>2.036661356583469E-2</v>
      </c>
      <c r="AI228" s="22" cm="1">
        <f t="array" ref="AI228">IF(INDEX(calc_types,1,AI$7)="INDEX",F228/F227-1,IF(INDEX(calc_types,1,AI$7)="CASH", F227/1200,F227/F228-1))</f>
        <v>1.323039556782013E-2</v>
      </c>
      <c r="AJ228" s="22" cm="1">
        <f t="array" ref="AJ228">IF(INDEX(calc_types,1,AJ$7)="INDEX",G228/G227-1,IF(INDEX(calc_types,1,AJ$7)="CASH", G227/1200,G227/G228-1))</f>
        <v>2.4313001158310144E-2</v>
      </c>
      <c r="AK228" s="22" cm="1">
        <f t="array" ref="AK228">IF(INDEX(calc_types,1,AK$7)="INDEX",H228/H227-1,IF(INDEX(calc_types,1,AK$7)="CASH", H227/1200,H227/H228-1))</f>
        <v>3.2840253583872325E-3</v>
      </c>
      <c r="AL228" s="22" cm="1">
        <f t="array" ref="AL228">IF(INDEX(calc_types,1,AL$7)="INDEX",I228/I227-1,IF(INDEX(calc_types,1,AL$7)="CASH", I227/1200,I227/I228-1))</f>
        <v>9.2966445827944444E-3</v>
      </c>
      <c r="AM228" s="22" cm="1">
        <f t="array" ref="AM228">IF(INDEX(calc_types,1,AM$7)="INDEX",J228/J227-1,IF(INDEX(calc_types,1,AM$7)="CASH", J227/1200,J227/J228-1))</f>
        <v>1.9124634064404678E-2</v>
      </c>
      <c r="AN228" s="22" cm="1">
        <f t="array" ref="AN228">IF(INDEX(calc_types,1,AN$7)="INDEX",K228/K227-1,IF(INDEX(calc_types,1,AN$7)="CASH", K227/1200,K227/K228-1))</f>
        <v>4.8233344149295476E-3</v>
      </c>
      <c r="AO228" s="22" cm="1">
        <f t="array" ref="AO228">IF(INDEX(calc_types,1,AO$7)="INDEX",L228/L227-1,IF(INDEX(calc_types,1,AO$7)="CASH", L227/1200,L227/L228-1))</f>
        <v>1.4740801445712215E-2</v>
      </c>
      <c r="AP228" s="22" cm="1">
        <f t="array" ref="AP228">IF(INDEX(calc_types,1,AP$7)="INDEX",M228/M227-1,IF(INDEX(calc_types,1,AP$7)="CASH", M227/1200,M227/M228-1))</f>
        <v>2.9969066321952509E-2</v>
      </c>
      <c r="AQ228" s="22" cm="1">
        <f t="array" ref="AQ228">IF(INDEX(calc_types,1,AQ$7)="INDEX",N228/N227-1,IF(INDEX(calc_types,1,AQ$7)="CASH", N227/1200,N227/N228-1))</f>
        <v>1.8387880955692992E-2</v>
      </c>
      <c r="AR228" s="22" cm="1">
        <f t="array" ref="AR228">IF(INDEX(calc_types,1,AR$7)="INDEX",O228/O227-1,IF(INDEX(calc_types,1,AR$7)="CASH", O227/1200,O227/O228-1))</f>
        <v>3.3929579678341426E-2</v>
      </c>
      <c r="AS228" s="22" cm="1">
        <f t="array" ref="AS228">IF(INDEX(calc_types,1,AS$7)="INDEX",P228/P227-1,IF(INDEX(calc_types,1,AS$7)="CASH", P227/1200,P227/P228-1))</f>
        <v>-7.8021377857506735E-5</v>
      </c>
      <c r="AT228" s="22" cm="1">
        <f t="array" ref="AT228">IF(INDEX(calc_types,1,AT$7)="INDEX",Q228/Q227-1,IF(INDEX(calc_types,1,AT$7)="CASH", Q227/1200,Q227/Q228-1))</f>
        <v>1.6082675327111495E-4</v>
      </c>
      <c r="AU228" s="22" cm="1">
        <f t="array" ref="AU228">IF(INDEX(calc_types,1,AU$7)="INDEX",R228/R227-1,IF(INDEX(calc_types,1,AU$7)="CASH", R227/1200,R227/R228-1))</f>
        <v>1.6304814210932328E-3</v>
      </c>
      <c r="AV228" s="22" cm="1">
        <f t="array" ref="AV228">IF(INDEX(calc_types,1,AV$7)="INDEX",S228/S227-1,IF(INDEX(calc_types,1,AV$7)="CASH", S227/1200,S227/S228-1))</f>
        <v>4.5070117355414219E-2</v>
      </c>
      <c r="AW228" s="22" cm="1">
        <f t="array" ref="AW228">IF(INDEX(calc_types,1,AW$7)="INDEX",T228/T227-1,IF(INDEX(calc_types,1,AW$7)="CASH", T227/1200,T227/T228-1))</f>
        <v>3.171042813755709E-2</v>
      </c>
      <c r="AX228" s="22" cm="1">
        <f t="array" ref="AX228">IF(INDEX(calc_types,1,AX$7)="INDEX",U228/U227-1,IF(INDEX(calc_types,1,AX$7)="CASH", U227/1200,U227/U228-1))</f>
        <v>3.7496562133154443E-2</v>
      </c>
      <c r="AY228" s="22" cm="1">
        <f t="array" ref="AY228">IF(INDEX(calc_types,1,AY$7)="INDEX",V228/V227-1,IF(INDEX(calc_types,1,AY$7)="CASH", V227/1200,V227/V228-1))</f>
        <v>-6.7847447165148012E-4</v>
      </c>
      <c r="AZ228" s="22" cm="1">
        <f t="array" ref="AZ228">IF(INDEX(calc_types,1,AZ$7)="INDEX",W228/W227-1,IF(INDEX(calc_types,1,AZ$7)="CASH", W227/1200,W227/W228-1))</f>
        <v>4.4508083333333337E-3</v>
      </c>
      <c r="BA228" s="22" cm="1">
        <f t="array" ref="BA228">IF(INDEX(calc_types,1,BA$7)="INDEX",X228/X227-1,IF(INDEX(calc_types,1,BA$7)="CASH", X227/1200,X227/X228-1))</f>
        <v>3.0431666666666667E-3</v>
      </c>
      <c r="BB228" s="22" cm="1">
        <f t="array" ref="BB228">IF(INDEX(calc_types,1,BB$7)="INDEX",Y228/Y227-1,IF(INDEX(calc_types,1,BB$7)="CASH", Y227/1200,Y227/Y228-1))</f>
        <v>4.2959999999999995E-3</v>
      </c>
      <c r="BC228" s="22" cm="1">
        <f t="array" ref="BC228">IF(INDEX(calc_types,1,BC$7)="INDEX",Z228/Z227-1,IF(INDEX(calc_types,1,BC$7)="CASH", Z227/1200,Z227/Z228-1))</f>
        <v>-4.9275000000000002E-4</v>
      </c>
      <c r="BD228" s="22" cm="1">
        <f t="array" ref="BD228">IF(INDEX(calc_types,1,BD$7)="INDEX",AA228/AA227-1,IF(INDEX(calc_types,1,BD$7)="CASH", AA227/1200,AA227/AA228-1))</f>
        <v>0</v>
      </c>
      <c r="BE228" s="22" cm="1">
        <f t="array" ref="BE228">IF(INDEX(calc_types,1,BE$7)="INDEX",AB228/AB227-1,IF(INDEX(calc_types,1,BE$7)="CASH", AB227/1200,AB227/AB228-1))</f>
        <v>1.3798432498068225E-2</v>
      </c>
      <c r="BF228" s="22" cm="1">
        <f t="array" ref="BF228">IF(INDEX(calc_types,1,BF$7)="INDEX",AC228/AC227-1,IF(INDEX(calc_types,1,BF$7)="CASH", AC227/1200,AC227/AC228-1))</f>
        <v>8.5295989815403761E-3</v>
      </c>
      <c r="BG228" s="22" cm="1">
        <f t="array" ref="BG228">IF(INDEX(calc_types,1,BG$7)="INDEX",AD228/AD227-1,IF(INDEX(calc_types,1,BG$7)="CASH", AD227/1200,AD227/AD228-1))</f>
        <v>5.0765740215541699E-2</v>
      </c>
      <c r="BH228" s="23">
        <f t="shared" si="97"/>
        <v>3.9171542154347464E-3</v>
      </c>
      <c r="BI228" s="23">
        <f t="shared" si="98"/>
        <v>9.4553632470741125E-3</v>
      </c>
      <c r="BJ228" s="23">
        <f t="shared" si="99"/>
        <v>1.7958758489194683E-2</v>
      </c>
      <c r="BK228" s="23">
        <f t="shared" si="100"/>
        <v>1.0580399054587519E-2</v>
      </c>
      <c r="BL228" s="23">
        <f t="shared" si="101"/>
        <v>2.0933166492758039E-2</v>
      </c>
      <c r="BM228" s="23">
        <f t="shared" si="102"/>
        <v>2.5409123294468415E-3</v>
      </c>
      <c r="BN228" s="23">
        <f t="shared" si="103"/>
        <v>8.432076505177544E-3</v>
      </c>
      <c r="BO228" s="23">
        <f t="shared" si="104"/>
        <v>1.7802256270312958E-2</v>
      </c>
      <c r="BP228" s="23">
        <f t="shared" si="105"/>
        <v>3.4557792604485143E-3</v>
      </c>
      <c r="BQ228" s="23">
        <f t="shared" si="106"/>
        <v>1.3053099833054655E-2</v>
      </c>
      <c r="BR228" s="23">
        <f t="shared" si="107"/>
        <v>2.7806879673987036E-2</v>
      </c>
      <c r="BS228" s="23">
        <f t="shared" si="108"/>
        <v>1.5604815133786311E-2</v>
      </c>
      <c r="BT228" s="23">
        <f t="shared" si="109"/>
        <v>3.0638508498956454E-2</v>
      </c>
      <c r="BU228" s="23">
        <f t="shared" si="110"/>
        <v>-1.3994195457829226E-4</v>
      </c>
      <c r="BV228" s="23">
        <f t="shared" si="111"/>
        <v>2.1768135140299666E-5</v>
      </c>
      <c r="BW228" s="23">
        <f t="shared" si="112"/>
        <v>1.2910887652383125E-3</v>
      </c>
      <c r="BX228" s="23">
        <f t="shared" si="113"/>
        <v>3.5888184183366333E-2</v>
      </c>
      <c r="BY228" s="23">
        <f t="shared" si="114"/>
        <v>2.8495736537760191E-2</v>
      </c>
      <c r="BZ228" s="23">
        <f t="shared" si="115"/>
        <v>3.4559636910857443E-2</v>
      </c>
      <c r="CA228" s="23">
        <f t="shared" si="116"/>
        <v>-7.0960361830179263E-3</v>
      </c>
      <c r="CB228" s="23">
        <f t="shared" si="117"/>
        <v>2.8866796180555569E-3</v>
      </c>
      <c r="CC228" s="23">
        <f t="shared" si="118"/>
        <v>2.2786013888888893E-3</v>
      </c>
      <c r="CD228" s="23">
        <f t="shared" si="119"/>
        <v>2.7545548611111106E-3</v>
      </c>
      <c r="CE228" s="23">
        <f t="shared" si="120"/>
        <v>-4.4320416666666674E-4</v>
      </c>
      <c r="CF228" s="23">
        <f t="shared" si="121"/>
        <v>0</v>
      </c>
      <c r="CG228" s="23">
        <f t="shared" si="122"/>
        <v>1.3549432628521835E-2</v>
      </c>
      <c r="CH228" s="23">
        <f t="shared" si="123"/>
        <v>9.3472248861576207E-3</v>
      </c>
      <c r="CI228" s="23">
        <f t="shared" si="124"/>
        <v>5.1484955233015356E-2</v>
      </c>
    </row>
    <row r="229" spans="1:87" x14ac:dyDescent="0.2">
      <c r="A229" s="20">
        <v>220</v>
      </c>
      <c r="B229" s="21">
        <v>45322</v>
      </c>
      <c r="C229" s="20">
        <v>232.58799999999999</v>
      </c>
      <c r="D229" s="20">
        <v>1269.3910000000001</v>
      </c>
      <c r="E229" s="20">
        <v>2114.5740000000001</v>
      </c>
      <c r="F229" s="20">
        <v>1924.8989999999999</v>
      </c>
      <c r="G229" s="20">
        <v>2502.6849999999999</v>
      </c>
      <c r="H229" s="20">
        <v>140.85900000000001</v>
      </c>
      <c r="I229" s="20">
        <v>348.71300000000002</v>
      </c>
      <c r="J229" s="20">
        <v>466.005</v>
      </c>
      <c r="K229" s="20">
        <v>115.03</v>
      </c>
      <c r="L229" s="20">
        <v>675.06700000000001</v>
      </c>
      <c r="M229" s="20">
        <v>834.52</v>
      </c>
      <c r="N229" s="20">
        <v>307.90800000000002</v>
      </c>
      <c r="O229" s="20">
        <v>354.31799999999998</v>
      </c>
      <c r="P229" s="20">
        <v>102.52</v>
      </c>
      <c r="Q229" s="20">
        <v>192.70599999999999</v>
      </c>
      <c r="R229" s="20">
        <v>256.24599999999998</v>
      </c>
      <c r="S229" s="20">
        <v>9119.3799999999992</v>
      </c>
      <c r="T229" s="20">
        <v>4648.3999999999996</v>
      </c>
      <c r="U229" s="20">
        <v>7630.57</v>
      </c>
      <c r="V229" s="20">
        <v>36286.71</v>
      </c>
      <c r="W229" s="20">
        <v>5.3299500000000002</v>
      </c>
      <c r="X229" s="20">
        <v>3.8210999999999999</v>
      </c>
      <c r="Y229" s="20">
        <v>5.1106999999999996</v>
      </c>
      <c r="Z229" s="20">
        <v>-0.31719999999999998</v>
      </c>
      <c r="AA229" s="20">
        <v>1</v>
      </c>
      <c r="AB229" s="20">
        <v>0.9244</v>
      </c>
      <c r="AC229" s="20">
        <v>0.78810000000000002</v>
      </c>
      <c r="AD229" s="20">
        <v>146.91999999999999</v>
      </c>
      <c r="AE229" s="21">
        <f t="shared" si="96"/>
        <v>45322</v>
      </c>
      <c r="AF229" s="22" cm="1">
        <f t="array" ref="AF229">IF(INDEX(calc_types,1,AF$7)="INDEX",C229/C228-1,IF(INDEX(calc_types,1,AF$7)="CASH", C228/1200,C228/C229-1))</f>
        <v>4.1272363058644235E-3</v>
      </c>
      <c r="AG229" s="22" cm="1">
        <f t="array" ref="AG229">IF(INDEX(calc_types,1,AG$7)="INDEX",D229/D228-1,IF(INDEX(calc_types,1,AG$7)="CASH", D228/1200,D228/D229-1))</f>
        <v>3.8488791039159587E-3</v>
      </c>
      <c r="AH229" s="22" cm="1">
        <f t="array" ref="AH229">IF(INDEX(calc_types,1,AH$7)="INDEX",E229/E228-1,IF(INDEX(calc_types,1,AH$7)="CASH", E228/1200,E228/E229-1))</f>
        <v>3.1395342217768185E-3</v>
      </c>
      <c r="AI229" s="22" cm="1">
        <f t="array" ref="AI229">IF(INDEX(calc_types,1,AI$7)="INDEX",F229/F228-1,IF(INDEX(calc_types,1,AI$7)="CASH", F228/1200,F228/F229-1))</f>
        <v>5.2647301205648311E-3</v>
      </c>
      <c r="AJ229" s="22" cm="1">
        <f t="array" ref="AJ229">IF(INDEX(calc_types,1,AJ$7)="INDEX",G229/G228-1,IF(INDEX(calc_types,1,AJ$7)="CASH", G228/1200,G228/G229-1))</f>
        <v>4.6424901249237926E-3</v>
      </c>
      <c r="AK229" s="22" cm="1">
        <f t="array" ref="AK229">IF(INDEX(calc_types,1,AK$7)="INDEX",H229/H228-1,IF(INDEX(calc_types,1,AK$7)="CASH", H228/1200,H228/H229-1))</f>
        <v>2.3268721714626572E-3</v>
      </c>
      <c r="AL229" s="22" cm="1">
        <f t="array" ref="AL229">IF(INDEX(calc_types,1,AL$7)="INDEX",I229/I228-1,IF(INDEX(calc_types,1,AL$7)="CASH", I228/1200,I228/I229-1))</f>
        <v>0</v>
      </c>
      <c r="AM229" s="22" cm="1">
        <f t="array" ref="AM229">IF(INDEX(calc_types,1,AM$7)="INDEX",J229/J228-1,IF(INDEX(calc_types,1,AM$7)="CASH", J228/1200,J228/J229-1))</f>
        <v>-2.5172256577215002E-3</v>
      </c>
      <c r="AN229" s="22" cm="1">
        <f t="array" ref="AN229">IF(INDEX(calc_types,1,AN$7)="INDEX",K229/K228-1,IF(INDEX(calc_types,1,AN$7)="CASH", K228/1200,K228/K229-1))</f>
        <v>3.9361488579932047E-3</v>
      </c>
      <c r="AO229" s="22" cm="1">
        <f t="array" ref="AO229">IF(INDEX(calc_types,1,AO$7)="INDEX",L229/L228-1,IF(INDEX(calc_types,1,AO$7)="CASH", L228/1200,L228/L229-1))</f>
        <v>-1.4791433393436249E-3</v>
      </c>
      <c r="AP229" s="22" cm="1">
        <f t="array" ref="AP229">IF(INDEX(calc_types,1,AP$7)="INDEX",M229/M228-1,IF(INDEX(calc_types,1,AP$7)="CASH", M228/1200,M228/M229-1))</f>
        <v>-8.1662390018433229E-3</v>
      </c>
      <c r="AQ229" s="22" cm="1">
        <f t="array" ref="AQ229">IF(INDEX(calc_types,1,AQ$7)="INDEX",N229/N228-1,IF(INDEX(calc_types,1,AQ$7)="CASH", N228/1200,N228/N229-1))</f>
        <v>1.3593938014244689E-3</v>
      </c>
      <c r="AR229" s="22" cm="1">
        <f t="array" ref="AR229">IF(INDEX(calc_types,1,AR$7)="INDEX",O229/O228-1,IF(INDEX(calc_types,1,AR$7)="CASH", O228/1200,O228/O229-1))</f>
        <v>-2.6291196108678694E-3</v>
      </c>
      <c r="AS229" s="22" cm="1">
        <f t="array" ref="AS229">IF(INDEX(calc_types,1,AS$7)="INDEX",P229/P228-1,IF(INDEX(calc_types,1,AS$7)="CASH", P228/1200,P228/P229-1))</f>
        <v>-7.8027465667984686E-5</v>
      </c>
      <c r="AT229" s="22" cm="1">
        <f t="array" ref="AT229">IF(INDEX(calc_types,1,AT$7)="INDEX",Q229/Q228-1,IF(INDEX(calc_types,1,AT$7)="CASH", Q228/1200,Q228/Q229-1))</f>
        <v>-4.0978291879556483E-4</v>
      </c>
      <c r="AU229" s="22" cm="1">
        <f t="array" ref="AU229">IF(INDEX(calc_types,1,AU$7)="INDEX",R229/R228-1,IF(INDEX(calc_types,1,AU$7)="CASH", R228/1200,R228/R229-1))</f>
        <v>-2.0951461150228168E-3</v>
      </c>
      <c r="AV229" s="22" cm="1">
        <f t="array" ref="AV229">IF(INDEX(calc_types,1,AV$7)="INDEX",S229/S228-1,IF(INDEX(calc_types,1,AV$7)="CASH", S228/1200,S228/S229-1))</f>
        <v>1.6532030181461099E-2</v>
      </c>
      <c r="AW229" s="22" cm="1">
        <f t="array" ref="AW229">IF(INDEX(calc_types,1,AW$7)="INDEX",T229/T228-1,IF(INDEX(calc_types,1,AW$7)="CASH", T228/1200,T228/T229-1))</f>
        <v>2.8079549877914944E-2</v>
      </c>
      <c r="AX229" s="22" cm="1">
        <f t="array" ref="AX229">IF(INDEX(calc_types,1,AX$7)="INDEX",U229/U228-1,IF(INDEX(calc_types,1,AX$7)="CASH", U228/1200,U228/U229-1))</f>
        <v>-1.3276453336505845E-2</v>
      </c>
      <c r="AY229" s="22" cm="1">
        <f t="array" ref="AY229">IF(INDEX(calc_types,1,AY$7)="INDEX",V229/V228-1,IF(INDEX(calc_types,1,AY$7)="CASH", V228/1200,V228/V229-1))</f>
        <v>8.4345136903141604E-2</v>
      </c>
      <c r="AZ229" s="22" cm="1">
        <f t="array" ref="AZ229">IF(INDEX(calc_types,1,AZ$7)="INDEX",W229/W228-1,IF(INDEX(calc_types,1,AZ$7)="CASH", W228/1200,W228/W229-1))</f>
        <v>4.4622666666666666E-3</v>
      </c>
      <c r="BA229" s="22" cm="1">
        <f t="array" ref="BA229">IF(INDEX(calc_types,1,BA$7)="INDEX",X229/X228-1,IF(INDEX(calc_types,1,BA$7)="CASH", X228/1200,X228/X229-1))</f>
        <v>3.2780833333333334E-3</v>
      </c>
      <c r="BB229" s="22" cm="1">
        <f t="array" ref="BB229">IF(INDEX(calc_types,1,BB$7)="INDEX",Y229/Y228-1,IF(INDEX(calc_types,1,BB$7)="CASH", Y228/1200,Y228/Y229-1))</f>
        <v>4.3495000000000001E-3</v>
      </c>
      <c r="BC229" s="22" cm="1">
        <f t="array" ref="BC229">IF(INDEX(calc_types,1,BC$7)="INDEX",Z229/Z228-1,IF(INDEX(calc_types,1,BC$7)="CASH", Z228/1200,Z228/Z229-1))</f>
        <v>-2.5716666666666667E-4</v>
      </c>
      <c r="BD229" s="22" cm="1">
        <f t="array" ref="BD229">IF(INDEX(calc_types,1,BD$7)="INDEX",AA229/AA228-1,IF(INDEX(calc_types,1,BD$7)="CASH", AA228/1200,AA228/AA229-1))</f>
        <v>0</v>
      </c>
      <c r="BE229" s="22" cm="1">
        <f t="array" ref="BE229">IF(INDEX(calc_types,1,BE$7)="INDEX",AB229/AB228-1,IF(INDEX(calc_types,1,BE$7)="CASH", AB228/1200,AB228/AB229-1))</f>
        <v>-2.0012981393336182E-2</v>
      </c>
      <c r="BF229" s="22" cm="1">
        <f t="array" ref="BF229">IF(INDEX(calc_types,1,BF$7)="INDEX",AC229/AC228-1,IF(INDEX(calc_types,1,BF$7)="CASH", AC228/1200,AC228/AC229-1))</f>
        <v>-3.2990737216089805E-3</v>
      </c>
      <c r="BG229" s="22" cm="1">
        <f t="array" ref="BG229">IF(INDEX(calc_types,1,BG$7)="INDEX",AD229/AD228-1,IF(INDEX(calc_types,1,BG$7)="CASH", AD228/1200,AD228/AD229-1))</f>
        <v>-4.0021780560849374E-2</v>
      </c>
      <c r="BH229" s="23">
        <f t="shared" si="97"/>
        <v>2.5924337202435791E-3</v>
      </c>
      <c r="BI229" s="23">
        <f t="shared" si="98"/>
        <v>2.0968060190646245E-3</v>
      </c>
      <c r="BJ229" s="23">
        <f t="shared" si="99"/>
        <v>7.3167914513681169E-4</v>
      </c>
      <c r="BK229" s="23">
        <f t="shared" si="100"/>
        <v>2.6147336073322211E-3</v>
      </c>
      <c r="BL229" s="23">
        <f t="shared" si="101"/>
        <v>1.2626554593716866E-3</v>
      </c>
      <c r="BM229" s="23">
        <f t="shared" si="102"/>
        <v>1.583759142522266E-3</v>
      </c>
      <c r="BN229" s="23">
        <f t="shared" si="103"/>
        <v>-8.6456807761690067E-4</v>
      </c>
      <c r="BO229" s="23">
        <f t="shared" si="104"/>
        <v>-3.839603451813221E-3</v>
      </c>
      <c r="BP229" s="23">
        <f t="shared" si="105"/>
        <v>2.5685937035121714E-3</v>
      </c>
      <c r="BQ229" s="23">
        <f t="shared" si="106"/>
        <v>-3.1668449520011839E-3</v>
      </c>
      <c r="BR229" s="23">
        <f t="shared" si="107"/>
        <v>-1.0328425649808796E-2</v>
      </c>
      <c r="BS229" s="23">
        <f t="shared" si="108"/>
        <v>-1.4236720204822122E-3</v>
      </c>
      <c r="BT229" s="23">
        <f t="shared" si="109"/>
        <v>-5.9201907902528429E-3</v>
      </c>
      <c r="BU229" s="23">
        <f t="shared" si="110"/>
        <v>-1.3994804238877021E-4</v>
      </c>
      <c r="BV229" s="23">
        <f t="shared" si="111"/>
        <v>-5.4884153692638009E-4</v>
      </c>
      <c r="BW229" s="23">
        <f t="shared" si="112"/>
        <v>-2.4345387708777371E-3</v>
      </c>
      <c r="BX229" s="23">
        <f t="shared" si="113"/>
        <v>7.3500970094132131E-3</v>
      </c>
      <c r="BY229" s="23">
        <f t="shared" si="114"/>
        <v>2.4864858278118046E-2</v>
      </c>
      <c r="BZ229" s="23">
        <f t="shared" si="115"/>
        <v>-1.6213378558802841E-2</v>
      </c>
      <c r="CA229" s="23">
        <f t="shared" si="116"/>
        <v>7.7927575191775164E-2</v>
      </c>
      <c r="CB229" s="23">
        <f t="shared" si="117"/>
        <v>2.8981379513888898E-3</v>
      </c>
      <c r="CC229" s="23">
        <f t="shared" si="118"/>
        <v>2.513518055555556E-3</v>
      </c>
      <c r="CD229" s="23">
        <f t="shared" si="119"/>
        <v>2.8080548611111112E-3</v>
      </c>
      <c r="CE229" s="23">
        <f t="shared" si="120"/>
        <v>-2.0762083333333338E-4</v>
      </c>
      <c r="CF229" s="23">
        <f t="shared" si="121"/>
        <v>0</v>
      </c>
      <c r="CG229" s="23">
        <f t="shared" si="122"/>
        <v>-2.0261981262882572E-2</v>
      </c>
      <c r="CH229" s="23">
        <f t="shared" si="123"/>
        <v>-2.4814478169917359E-3</v>
      </c>
      <c r="CI229" s="23">
        <f t="shared" si="124"/>
        <v>-3.9302565543375717E-2</v>
      </c>
    </row>
    <row r="230" spans="1:87" x14ac:dyDescent="0.2">
      <c r="A230" s="20">
        <v>221</v>
      </c>
      <c r="B230" s="21">
        <v>45351</v>
      </c>
      <c r="C230" s="20">
        <v>233.298</v>
      </c>
      <c r="D230" s="20">
        <v>1264.1600000000001</v>
      </c>
      <c r="E230" s="20">
        <v>2089.2869999999998</v>
      </c>
      <c r="F230" s="20">
        <v>1921.0170000000001</v>
      </c>
      <c r="G230" s="20">
        <v>2482.9470000000001</v>
      </c>
      <c r="H230" s="20">
        <v>141.17500000000001</v>
      </c>
      <c r="I230" s="20">
        <v>346.791</v>
      </c>
      <c r="J230" s="20">
        <v>459.34899999999999</v>
      </c>
      <c r="K230" s="20">
        <v>115.422</v>
      </c>
      <c r="L230" s="20">
        <v>673.10400000000004</v>
      </c>
      <c r="M230" s="20">
        <v>824.21600000000001</v>
      </c>
      <c r="N230" s="20">
        <v>307.73</v>
      </c>
      <c r="O230" s="20">
        <v>352.01600000000002</v>
      </c>
      <c r="P230" s="20">
        <v>102.485</v>
      </c>
      <c r="Q230" s="20">
        <v>192.33500000000001</v>
      </c>
      <c r="R230" s="20">
        <v>255.52</v>
      </c>
      <c r="S230" s="20">
        <v>9601.73</v>
      </c>
      <c r="T230" s="20">
        <v>4877.7700000000004</v>
      </c>
      <c r="U230" s="20">
        <v>7630.02</v>
      </c>
      <c r="V230" s="20">
        <v>39166.19</v>
      </c>
      <c r="W230" s="20">
        <v>5.3224400000000003</v>
      </c>
      <c r="X230" s="20">
        <v>3.8519999999999999</v>
      </c>
      <c r="Y230" s="20">
        <v>5.1749999999999998</v>
      </c>
      <c r="Z230" s="20">
        <v>-0.34279999999999999</v>
      </c>
      <c r="AA230" s="20">
        <v>1</v>
      </c>
      <c r="AB230" s="20">
        <v>0.92549999999999999</v>
      </c>
      <c r="AC230" s="20">
        <v>0.79210000000000003</v>
      </c>
      <c r="AD230" s="20">
        <v>149.97999999999999</v>
      </c>
      <c r="AE230" s="21">
        <f t="shared" si="96"/>
        <v>45351</v>
      </c>
      <c r="AF230" s="22" cm="1">
        <f t="array" ref="AF230">IF(INDEX(calc_types,1,AF$7)="INDEX",C230/C229-1,IF(INDEX(calc_types,1,AF$7)="CASH", C229/1200,C229/C230-1))</f>
        <v>3.0526080451269699E-3</v>
      </c>
      <c r="AG230" s="22" cm="1">
        <f t="array" ref="AG230">IF(INDEX(calc_types,1,AG$7)="INDEX",D230/D229-1,IF(INDEX(calc_types,1,AG$7)="CASH", D229/1200,D229/D230-1))</f>
        <v>-4.1208737103067827E-3</v>
      </c>
      <c r="AH230" s="22" cm="1">
        <f t="array" ref="AH230">IF(INDEX(calc_types,1,AH$7)="INDEX",E230/E229-1,IF(INDEX(calc_types,1,AH$7)="CASH", E229/1200,E229/E230-1))</f>
        <v>-1.1958437018520174E-2</v>
      </c>
      <c r="AI230" s="22" cm="1">
        <f t="array" ref="AI230">IF(INDEX(calc_types,1,AI$7)="INDEX",F230/F229-1,IF(INDEX(calc_types,1,AI$7)="CASH", F229/1200,F229/F230-1))</f>
        <v>-2.0167291894275241E-3</v>
      </c>
      <c r="AJ230" s="22" cm="1">
        <f t="array" ref="AJ230">IF(INDEX(calc_types,1,AJ$7)="INDEX",G230/G229-1,IF(INDEX(calc_types,1,AJ$7)="CASH", G229/1200,G229/G230-1))</f>
        <v>-7.8867296523532637E-3</v>
      </c>
      <c r="AK230" s="22" cm="1">
        <f t="array" ref="AK230">IF(INDEX(calc_types,1,AK$7)="INDEX",H230/H229-1,IF(INDEX(calc_types,1,AK$7)="CASH", H229/1200,H229/H230-1))</f>
        <v>2.2433781299029398E-3</v>
      </c>
      <c r="AL230" s="22" cm="1">
        <f t="array" ref="AL230">IF(INDEX(calc_types,1,AL$7)="INDEX",I230/I229-1,IF(INDEX(calc_types,1,AL$7)="CASH", I229/1200,I229/I230-1))</f>
        <v>-5.5116958645076153E-3</v>
      </c>
      <c r="AM230" s="22" cm="1">
        <f t="array" ref="AM230">IF(INDEX(calc_types,1,AM$7)="INDEX",J230/J229-1,IF(INDEX(calc_types,1,AM$7)="CASH", J229/1200,J229/J230-1))</f>
        <v>-1.4283108550337431E-2</v>
      </c>
      <c r="AN230" s="22" cm="1">
        <f t="array" ref="AN230">IF(INDEX(calc_types,1,AN$7)="INDEX",K230/K229-1,IF(INDEX(calc_types,1,AN$7)="CASH", K229/1200,K229/K230-1))</f>
        <v>3.4078066591323175E-3</v>
      </c>
      <c r="AO230" s="22" cm="1">
        <f t="array" ref="AO230">IF(INDEX(calc_types,1,AO$7)="INDEX",L230/L229-1,IF(INDEX(calc_types,1,AO$7)="CASH", L229/1200,L229/L230-1))</f>
        <v>-2.9078595161664555E-3</v>
      </c>
      <c r="AP230" s="22" cm="1">
        <f t="array" ref="AP230">IF(INDEX(calc_types,1,AP$7)="INDEX",M230/M229-1,IF(INDEX(calc_types,1,AP$7)="CASH", M229/1200,M229/M230-1))</f>
        <v>-1.234721756219137E-2</v>
      </c>
      <c r="AQ230" s="22" cm="1">
        <f t="array" ref="AQ230">IF(INDEX(calc_types,1,AQ$7)="INDEX",N230/N229-1,IF(INDEX(calc_types,1,AQ$7)="CASH", N229/1200,N229/N230-1))</f>
        <v>-5.780947555763527E-4</v>
      </c>
      <c r="AR230" s="22" cm="1">
        <f t="array" ref="AR230">IF(INDEX(calc_types,1,AR$7)="INDEX",O230/O229-1,IF(INDEX(calc_types,1,AR$7)="CASH", O229/1200,O229/O230-1))</f>
        <v>-6.4969885808792149E-3</v>
      </c>
      <c r="AS230" s="22" cm="1">
        <f t="array" ref="AS230">IF(INDEX(calc_types,1,AS$7)="INDEX",P230/P229-1,IF(INDEX(calc_types,1,AS$7)="CASH", P229/1200,P229/P230-1))</f>
        <v>-3.413968006242829E-4</v>
      </c>
      <c r="AT230" s="22" cm="1">
        <f t="array" ref="AT230">IF(INDEX(calc_types,1,AT$7)="INDEX",Q230/Q229-1,IF(INDEX(calc_types,1,AT$7)="CASH", Q229/1200,Q229/Q230-1))</f>
        <v>-1.9252124998702103E-3</v>
      </c>
      <c r="AU230" s="22" cm="1">
        <f t="array" ref="AU230">IF(INDEX(calc_types,1,AU$7)="INDEX",R230/R229-1,IF(INDEX(calc_types,1,AU$7)="CASH", R229/1200,R229/R230-1))</f>
        <v>-2.8332149575016619E-3</v>
      </c>
      <c r="AV230" s="22" cm="1">
        <f t="array" ref="AV230">IF(INDEX(calc_types,1,AV$7)="INDEX",S230/S229-1,IF(INDEX(calc_types,1,AV$7)="CASH", S229/1200,S229/S230-1))</f>
        <v>5.2892850171831984E-2</v>
      </c>
      <c r="AW230" s="22" cm="1">
        <f t="array" ref="AW230">IF(INDEX(calc_types,1,AW$7)="INDEX",T230/T229-1,IF(INDEX(calc_types,1,AW$7)="CASH", T229/1200,T229/T230-1))</f>
        <v>4.9343860252990535E-2</v>
      </c>
      <c r="AX230" s="22" cm="1">
        <f t="array" ref="AX230">IF(INDEX(calc_types,1,AX$7)="INDEX",U230/U229-1,IF(INDEX(calc_types,1,AX$7)="CASH", U229/1200,U229/U230-1))</f>
        <v>-7.2078494791294467E-5</v>
      </c>
      <c r="AY230" s="22" cm="1">
        <f t="array" ref="AY230">IF(INDEX(calc_types,1,AY$7)="INDEX",V230/V229-1,IF(INDEX(calc_types,1,AY$7)="CASH", V229/1200,V229/V230-1))</f>
        <v>7.9353570494542058E-2</v>
      </c>
      <c r="AZ230" s="22" cm="1">
        <f t="array" ref="AZ230">IF(INDEX(calc_types,1,AZ$7)="INDEX",W230/W229-1,IF(INDEX(calc_types,1,AZ$7)="CASH", W229/1200,W229/W230-1))</f>
        <v>4.4416250000000003E-3</v>
      </c>
      <c r="BA230" s="22" cm="1">
        <f t="array" ref="BA230">IF(INDEX(calc_types,1,BA$7)="INDEX",X230/X229-1,IF(INDEX(calc_types,1,BA$7)="CASH", X229/1200,X229/X230-1))</f>
        <v>3.18425E-3</v>
      </c>
      <c r="BB230" s="22" cm="1">
        <f t="array" ref="BB230">IF(INDEX(calc_types,1,BB$7)="INDEX",Y230/Y229-1,IF(INDEX(calc_types,1,BB$7)="CASH", Y229/1200,Y229/Y230-1))</f>
        <v>4.2589166666666661E-3</v>
      </c>
      <c r="BC230" s="22" cm="1">
        <f t="array" ref="BC230">IF(INDEX(calc_types,1,BC$7)="INDEX",Z230/Z229-1,IF(INDEX(calc_types,1,BC$7)="CASH", Z229/1200,Z229/Z230-1))</f>
        <v>-2.6433333333333333E-4</v>
      </c>
      <c r="BD230" s="22" cm="1">
        <f t="array" ref="BD230">IF(INDEX(calc_types,1,BD$7)="INDEX",AA230/AA229-1,IF(INDEX(calc_types,1,BD$7)="CASH", AA229/1200,AA229/AA230-1))</f>
        <v>0</v>
      </c>
      <c r="BE230" s="22" cm="1">
        <f t="array" ref="BE230">IF(INDEX(calc_types,1,BE$7)="INDEX",AB230/AB229-1,IF(INDEX(calc_types,1,BE$7)="CASH", AB229/1200,AB229/AB230-1))</f>
        <v>-1.188546731496487E-3</v>
      </c>
      <c r="BF230" s="22" cm="1">
        <f t="array" ref="BF230">IF(INDEX(calc_types,1,BF$7)="INDEX",AC230/AC229-1,IF(INDEX(calc_types,1,BF$7)="CASH", AC229/1200,AC229/AC230-1))</f>
        <v>-5.0498674409796829E-3</v>
      </c>
      <c r="BG230" s="22" cm="1">
        <f t="array" ref="BG230">IF(INDEX(calc_types,1,BG$7)="INDEX",AD230/AD229-1,IF(INDEX(calc_types,1,BG$7)="CASH", AD229/1200,AD229/AD230-1))</f>
        <v>-2.0402720362715066E-2</v>
      </c>
      <c r="BH230" s="23">
        <f t="shared" si="97"/>
        <v>1.5178054595061255E-3</v>
      </c>
      <c r="BI230" s="23">
        <f t="shared" si="98"/>
        <v>-5.8729467951581169E-3</v>
      </c>
      <c r="BJ230" s="23">
        <f t="shared" si="99"/>
        <v>-1.4366292095160181E-2</v>
      </c>
      <c r="BK230" s="23">
        <f t="shared" si="100"/>
        <v>-4.6667257026601341E-3</v>
      </c>
      <c r="BL230" s="23">
        <f t="shared" si="101"/>
        <v>-1.126656431790537E-2</v>
      </c>
      <c r="BM230" s="23">
        <f t="shared" si="102"/>
        <v>1.5002651009625486E-3</v>
      </c>
      <c r="BN230" s="23">
        <f t="shared" si="103"/>
        <v>-6.3762639421245156E-3</v>
      </c>
      <c r="BO230" s="23">
        <f t="shared" si="104"/>
        <v>-1.5605486344429152E-2</v>
      </c>
      <c r="BP230" s="23">
        <f t="shared" si="105"/>
        <v>2.0402515046512842E-3</v>
      </c>
      <c r="BQ230" s="23">
        <f t="shared" si="106"/>
        <v>-4.5955611288240146E-3</v>
      </c>
      <c r="BR230" s="23">
        <f t="shared" si="107"/>
        <v>-1.4509404210156843E-2</v>
      </c>
      <c r="BS230" s="23">
        <f t="shared" si="108"/>
        <v>-3.3611605774830338E-3</v>
      </c>
      <c r="BT230" s="23">
        <f t="shared" si="109"/>
        <v>-9.7880597602641884E-3</v>
      </c>
      <c r="BU230" s="23">
        <f t="shared" si="110"/>
        <v>-4.0331737734506843E-4</v>
      </c>
      <c r="BV230" s="23">
        <f t="shared" si="111"/>
        <v>-2.0642711180010255E-3</v>
      </c>
      <c r="BW230" s="23">
        <f t="shared" si="112"/>
        <v>-3.1726076133565821E-3</v>
      </c>
      <c r="BX230" s="23">
        <f t="shared" si="113"/>
        <v>4.3710916999784098E-2</v>
      </c>
      <c r="BY230" s="23">
        <f t="shared" si="114"/>
        <v>4.6129168653193636E-2</v>
      </c>
      <c r="BZ230" s="23">
        <f t="shared" si="115"/>
        <v>-3.0090037170882925E-3</v>
      </c>
      <c r="CA230" s="23">
        <f t="shared" si="116"/>
        <v>7.2936008783175618E-2</v>
      </c>
      <c r="CB230" s="23">
        <f t="shared" si="117"/>
        <v>2.8774962847222234E-3</v>
      </c>
      <c r="CC230" s="23">
        <f t="shared" si="118"/>
        <v>2.4196847222222226E-3</v>
      </c>
      <c r="CD230" s="23">
        <f t="shared" si="119"/>
        <v>2.7174715277777772E-3</v>
      </c>
      <c r="CE230" s="23">
        <f t="shared" si="120"/>
        <v>-2.1478750000000004E-4</v>
      </c>
      <c r="CF230" s="23">
        <f t="shared" si="121"/>
        <v>0</v>
      </c>
      <c r="CG230" s="23">
        <f t="shared" si="122"/>
        <v>-1.4375466010428768E-3</v>
      </c>
      <c r="CH230" s="23">
        <f t="shared" si="123"/>
        <v>-4.2322415363624383E-3</v>
      </c>
      <c r="CI230" s="23">
        <f t="shared" si="124"/>
        <v>-1.9683505345241409E-2</v>
      </c>
    </row>
    <row r="231" spans="1:87" x14ac:dyDescent="0.2">
      <c r="A231" s="20">
        <v>222</v>
      </c>
      <c r="B231" s="21">
        <v>45382</v>
      </c>
      <c r="C231" s="20">
        <v>234.29300000000001</v>
      </c>
      <c r="D231" s="20">
        <v>1268.2650000000001</v>
      </c>
      <c r="E231" s="20">
        <v>2097.6840000000002</v>
      </c>
      <c r="F231" s="20">
        <v>1931.028</v>
      </c>
      <c r="G231" s="20">
        <v>2503.2689999999998</v>
      </c>
      <c r="H231" s="20">
        <v>141.60599999999999</v>
      </c>
      <c r="I231" s="20">
        <v>347.983</v>
      </c>
      <c r="J231" s="20">
        <v>462.13400000000001</v>
      </c>
      <c r="K231" s="20">
        <v>115.908</v>
      </c>
      <c r="L231" s="20">
        <v>677.06200000000001</v>
      </c>
      <c r="M231" s="20">
        <v>833.774</v>
      </c>
      <c r="N231" s="20">
        <v>310.59800000000001</v>
      </c>
      <c r="O231" s="20">
        <v>357.73399999999998</v>
      </c>
      <c r="P231" s="20">
        <v>102.464</v>
      </c>
      <c r="Q231" s="20">
        <v>192.40100000000001</v>
      </c>
      <c r="R231" s="20">
        <v>255.71199999999999</v>
      </c>
      <c r="S231" s="20">
        <v>9907.33</v>
      </c>
      <c r="T231" s="20">
        <v>5083.42</v>
      </c>
      <c r="U231" s="20">
        <v>7952.62</v>
      </c>
      <c r="V231" s="20">
        <v>40369.440000000002</v>
      </c>
      <c r="W231" s="20">
        <v>5.3287399999999998</v>
      </c>
      <c r="X231" s="20">
        <v>3.8694999999999999</v>
      </c>
      <c r="Y231" s="20">
        <v>5.1947000000000001</v>
      </c>
      <c r="Z231" s="20">
        <v>-0.1802</v>
      </c>
      <c r="AA231" s="20">
        <v>1</v>
      </c>
      <c r="AB231" s="20">
        <v>0.92679999999999996</v>
      </c>
      <c r="AC231" s="20">
        <v>0.79220000000000002</v>
      </c>
      <c r="AD231" s="20">
        <v>151.35</v>
      </c>
      <c r="AE231" s="21">
        <f t="shared" si="96"/>
        <v>45382</v>
      </c>
      <c r="AF231" s="22" cm="1">
        <f t="array" ref="AF231">IF(INDEX(calc_types,1,AF$7)="INDEX",C231/C230-1,IF(INDEX(calc_types,1,AF$7)="CASH", C230/1200,C230/C231-1))</f>
        <v>4.2649315467770954E-3</v>
      </c>
      <c r="AG231" s="22" cm="1">
        <f t="array" ref="AG231">IF(INDEX(calc_types,1,AG$7)="INDEX",D231/D230-1,IF(INDEX(calc_types,1,AG$7)="CASH", D230/1200,D230/D231-1))</f>
        <v>3.2472155423364235E-3</v>
      </c>
      <c r="AH231" s="22" cm="1">
        <f t="array" ref="AH231">IF(INDEX(calc_types,1,AH$7)="INDEX",E231/E230-1,IF(INDEX(calc_types,1,AH$7)="CASH", E230/1200,E230/E231-1))</f>
        <v>4.0190744498005415E-3</v>
      </c>
      <c r="AI231" s="22" cm="1">
        <f t="array" ref="AI231">IF(INDEX(calc_types,1,AI$7)="INDEX",F231/F230-1,IF(INDEX(calc_types,1,AI$7)="CASH", F230/1200,F230/F231-1))</f>
        <v>5.2113021383985991E-3</v>
      </c>
      <c r="AJ231" s="22" cm="1">
        <f t="array" ref="AJ231">IF(INDEX(calc_types,1,AJ$7)="INDEX",G231/G230-1,IF(INDEX(calc_types,1,AJ$7)="CASH", G230/1200,G230/G231-1))</f>
        <v>8.1846289912752557E-3</v>
      </c>
      <c r="AK231" s="22" cm="1">
        <f t="array" ref="AK231">IF(INDEX(calc_types,1,AK$7)="INDEX",H231/H230-1,IF(INDEX(calc_types,1,AK$7)="CASH", H230/1200,H230/H231-1))</f>
        <v>3.0529484682131347E-3</v>
      </c>
      <c r="AL231" s="22" cm="1">
        <f t="array" ref="AL231">IF(INDEX(calc_types,1,AL$7)="INDEX",I231/I230-1,IF(INDEX(calc_types,1,AL$7)="CASH", I230/1200,I230/I231-1))</f>
        <v>3.4372287631454501E-3</v>
      </c>
      <c r="AM231" s="22" cm="1">
        <f t="array" ref="AM231">IF(INDEX(calc_types,1,AM$7)="INDEX",J231/J230-1,IF(INDEX(calc_types,1,AM$7)="CASH", J230/1200,J230/J231-1))</f>
        <v>6.062928187500205E-3</v>
      </c>
      <c r="AN231" s="22" cm="1">
        <f t="array" ref="AN231">IF(INDEX(calc_types,1,AN$7)="INDEX",K231/K230-1,IF(INDEX(calc_types,1,AN$7)="CASH", K230/1200,K230/K231-1))</f>
        <v>4.2106357540157013E-3</v>
      </c>
      <c r="AO231" s="22" cm="1">
        <f t="array" ref="AO231">IF(INDEX(calc_types,1,AO$7)="INDEX",L231/L230-1,IF(INDEX(calc_types,1,AO$7)="CASH", L230/1200,L230/L231-1))</f>
        <v>5.880220589983054E-3</v>
      </c>
      <c r="AP231" s="22" cm="1">
        <f t="array" ref="AP231">IF(INDEX(calc_types,1,AP$7)="INDEX",M231/M230-1,IF(INDEX(calc_types,1,AP$7)="CASH", M230/1200,M230/M231-1))</f>
        <v>1.1596474710512839E-2</v>
      </c>
      <c r="AQ231" s="22" cm="1">
        <f t="array" ref="AQ231">IF(INDEX(calc_types,1,AQ$7)="INDEX",N231/N230-1,IF(INDEX(calc_types,1,AQ$7)="CASH", N230/1200,N230/N231-1))</f>
        <v>9.3198583173561556E-3</v>
      </c>
      <c r="AR231" s="22" cm="1">
        <f t="array" ref="AR231">IF(INDEX(calc_types,1,AR$7)="INDEX",O231/O230-1,IF(INDEX(calc_types,1,AR$7)="CASH", O230/1200,O230/O231-1))</f>
        <v>1.6243579837279976E-2</v>
      </c>
      <c r="AS231" s="22" cm="1">
        <f t="array" ref="AS231">IF(INDEX(calc_types,1,AS$7)="INDEX",P231/P230-1,IF(INDEX(calc_types,1,AS$7)="CASH", P230/1200,P230/P231-1))</f>
        <v>-2.0490803532224877E-4</v>
      </c>
      <c r="AT231" s="22" cm="1">
        <f t="array" ref="AT231">IF(INDEX(calc_types,1,AT$7)="INDEX",Q231/Q230-1,IF(INDEX(calc_types,1,AT$7)="CASH", Q230/1200,Q230/Q231-1))</f>
        <v>3.4315127251938193E-4</v>
      </c>
      <c r="AU231" s="22" cm="1">
        <f t="array" ref="AU231">IF(INDEX(calc_types,1,AU$7)="INDEX",R231/R230-1,IF(INDEX(calc_types,1,AU$7)="CASH", R230/1200,R230/R231-1))</f>
        <v>7.5140889167180092E-4</v>
      </c>
      <c r="AV231" s="22" cm="1">
        <f t="array" ref="AV231">IF(INDEX(calc_types,1,AV$7)="INDEX",S231/S230-1,IF(INDEX(calc_types,1,AV$7)="CASH", S230/1200,S230/S231-1))</f>
        <v>3.1827597734991553E-2</v>
      </c>
      <c r="AW231" s="22" cm="1">
        <f t="array" ref="AW231">IF(INDEX(calc_types,1,AW$7)="INDEX",T231/T230-1,IF(INDEX(calc_types,1,AW$7)="CASH", T230/1200,T230/T231-1))</f>
        <v>4.2160659481689233E-2</v>
      </c>
      <c r="AX231" s="22" cm="1">
        <f t="array" ref="AX231">IF(INDEX(calc_types,1,AX$7)="INDEX",U231/U230-1,IF(INDEX(calc_types,1,AX$7)="CASH", U230/1200,U230/U231-1))</f>
        <v>4.2280360995121891E-2</v>
      </c>
      <c r="AY231" s="22" cm="1">
        <f t="array" ref="AY231">IF(INDEX(calc_types,1,AY$7)="INDEX",V231/V230-1,IF(INDEX(calc_types,1,AY$7)="CASH", V230/1200,V230/V231-1))</f>
        <v>3.0721650484767604E-2</v>
      </c>
      <c r="AZ231" s="22" cm="1">
        <f t="array" ref="AZ231">IF(INDEX(calc_types,1,AZ$7)="INDEX",W231/W230-1,IF(INDEX(calc_types,1,AZ$7)="CASH", W230/1200,W230/W231-1))</f>
        <v>4.4353666666666668E-3</v>
      </c>
      <c r="BA231" s="22" cm="1">
        <f t="array" ref="BA231">IF(INDEX(calc_types,1,BA$7)="INDEX",X231/X230-1,IF(INDEX(calc_types,1,BA$7)="CASH", X230/1200,X230/X231-1))</f>
        <v>3.2099999999999997E-3</v>
      </c>
      <c r="BB231" s="22" cm="1">
        <f t="array" ref="BB231">IF(INDEX(calc_types,1,BB$7)="INDEX",Y231/Y230-1,IF(INDEX(calc_types,1,BB$7)="CASH", Y230/1200,Y230/Y231-1))</f>
        <v>4.3124999999999995E-3</v>
      </c>
      <c r="BC231" s="22" cm="1">
        <f t="array" ref="BC231">IF(INDEX(calc_types,1,BC$7)="INDEX",Z231/Z230-1,IF(INDEX(calc_types,1,BC$7)="CASH", Z230/1200,Z230/Z231-1))</f>
        <v>-2.8566666666666665E-4</v>
      </c>
      <c r="BD231" s="22" cm="1">
        <f t="array" ref="BD231">IF(INDEX(calc_types,1,BD$7)="INDEX",AA231/AA230-1,IF(INDEX(calc_types,1,BD$7)="CASH", AA230/1200,AA230/AA231-1))</f>
        <v>0</v>
      </c>
      <c r="BE231" s="22" cm="1">
        <f t="array" ref="BE231">IF(INDEX(calc_types,1,BE$7)="INDEX",AB231/AB230-1,IF(INDEX(calc_types,1,BE$7)="CASH", AB230/1200,AB230/AB231-1))</f>
        <v>-1.4026758739749123E-3</v>
      </c>
      <c r="BF231" s="22" cm="1">
        <f t="array" ref="BF231">IF(INDEX(calc_types,1,BF$7)="INDEX",AC231/AC230-1,IF(INDEX(calc_types,1,BF$7)="CASH", AC230/1200,AC230/AC231-1))</f>
        <v>-1.2623074981066296E-4</v>
      </c>
      <c r="BG231" s="22" cm="1">
        <f t="array" ref="BG231">IF(INDEX(calc_types,1,BG$7)="INDEX",AD231/AD230-1,IF(INDEX(calc_types,1,BG$7)="CASH", AD230/1200,AD230/AD231-1))</f>
        <v>-9.0518665345226124E-3</v>
      </c>
      <c r="BH231" s="23">
        <f t="shared" si="97"/>
        <v>2.730128961156251E-3</v>
      </c>
      <c r="BI231" s="23">
        <f t="shared" si="98"/>
        <v>1.4951424574850894E-3</v>
      </c>
      <c r="BJ231" s="23">
        <f t="shared" si="99"/>
        <v>1.6112193731605347E-3</v>
      </c>
      <c r="BK231" s="23">
        <f t="shared" si="100"/>
        <v>2.5613056251659891E-3</v>
      </c>
      <c r="BL231" s="23">
        <f t="shared" si="101"/>
        <v>4.8047943257231492E-3</v>
      </c>
      <c r="BM231" s="23">
        <f t="shared" si="102"/>
        <v>2.3098354392727437E-3</v>
      </c>
      <c r="BN231" s="23">
        <f t="shared" si="103"/>
        <v>2.5726606855285493E-3</v>
      </c>
      <c r="BO231" s="23">
        <f t="shared" si="104"/>
        <v>4.7405503934084842E-3</v>
      </c>
      <c r="BP231" s="23">
        <f t="shared" si="105"/>
        <v>2.843080599534668E-3</v>
      </c>
      <c r="BQ231" s="23">
        <f t="shared" si="106"/>
        <v>4.192518977325495E-3</v>
      </c>
      <c r="BR231" s="23">
        <f t="shared" si="107"/>
        <v>9.4342880625473656E-3</v>
      </c>
      <c r="BS231" s="23">
        <f t="shared" si="108"/>
        <v>6.5367924954494745E-3</v>
      </c>
      <c r="BT231" s="23">
        <f t="shared" si="109"/>
        <v>1.2952508657895002E-2</v>
      </c>
      <c r="BU231" s="23">
        <f t="shared" si="110"/>
        <v>-2.668286120430343E-4</v>
      </c>
      <c r="BV231" s="23">
        <f t="shared" si="111"/>
        <v>2.0409265438856665E-4</v>
      </c>
      <c r="BW231" s="23">
        <f t="shared" si="112"/>
        <v>4.1201623581688058E-4</v>
      </c>
      <c r="BX231" s="23">
        <f t="shared" si="113"/>
        <v>2.2645664562943667E-2</v>
      </c>
      <c r="BY231" s="23">
        <f t="shared" si="114"/>
        <v>3.8945967881892335E-2</v>
      </c>
      <c r="BZ231" s="23">
        <f t="shared" si="115"/>
        <v>3.934343577282489E-2</v>
      </c>
      <c r="CA231" s="23">
        <f t="shared" si="116"/>
        <v>2.4304088773401157E-2</v>
      </c>
      <c r="CB231" s="23">
        <f t="shared" si="117"/>
        <v>2.87123795138889E-3</v>
      </c>
      <c r="CC231" s="23">
        <f t="shared" si="118"/>
        <v>2.4454347222222224E-3</v>
      </c>
      <c r="CD231" s="23">
        <f t="shared" si="119"/>
        <v>2.7710548611111106E-3</v>
      </c>
      <c r="CE231" s="23">
        <f t="shared" si="120"/>
        <v>-2.3612083333333336E-4</v>
      </c>
      <c r="CF231" s="23">
        <f t="shared" si="121"/>
        <v>0</v>
      </c>
      <c r="CG231" s="23">
        <f t="shared" si="122"/>
        <v>-1.6516757435213021E-3</v>
      </c>
      <c r="CH231" s="23">
        <f t="shared" si="123"/>
        <v>6.9139515480658165E-4</v>
      </c>
      <c r="CI231" s="23">
        <f t="shared" si="124"/>
        <v>-8.3326515170489557E-3</v>
      </c>
    </row>
    <row r="232" spans="1:87" x14ac:dyDescent="0.2">
      <c r="A232" s="20">
        <v>223</v>
      </c>
      <c r="B232" s="21">
        <v>45412</v>
      </c>
      <c r="C232" s="20">
        <v>235.14699999999999</v>
      </c>
      <c r="D232" s="20">
        <v>1264.1579999999999</v>
      </c>
      <c r="E232" s="20">
        <v>2068.1280000000002</v>
      </c>
      <c r="F232" s="20">
        <v>1927.155</v>
      </c>
      <c r="G232" s="20">
        <v>2475.4090000000001</v>
      </c>
      <c r="H232" s="20">
        <v>141.97499999999999</v>
      </c>
      <c r="I232" s="20">
        <v>347.37700000000001</v>
      </c>
      <c r="J232" s="20">
        <v>458.07499999999999</v>
      </c>
      <c r="K232" s="20">
        <v>116.277</v>
      </c>
      <c r="L232" s="20">
        <v>674.73900000000003</v>
      </c>
      <c r="M232" s="20">
        <v>822.65200000000004</v>
      </c>
      <c r="N232" s="20">
        <v>309.77300000000002</v>
      </c>
      <c r="O232" s="20">
        <v>353.90800000000002</v>
      </c>
      <c r="P232" s="20">
        <v>102.446</v>
      </c>
      <c r="Q232" s="20">
        <v>192.107</v>
      </c>
      <c r="R232" s="20">
        <v>254.76599999999999</v>
      </c>
      <c r="S232" s="20">
        <v>9500.3799999999992</v>
      </c>
      <c r="T232" s="20">
        <v>4921.22</v>
      </c>
      <c r="U232" s="20">
        <v>8144.13</v>
      </c>
      <c r="V232" s="20">
        <v>38405.660000000003</v>
      </c>
      <c r="W232" s="20">
        <v>5.3159200000000002</v>
      </c>
      <c r="X232" s="20">
        <v>3.8837000000000002</v>
      </c>
      <c r="Y232" s="20">
        <v>5.2114000000000003</v>
      </c>
      <c r="Z232" s="20">
        <v>-0.1076</v>
      </c>
      <c r="AA232" s="20">
        <v>1</v>
      </c>
      <c r="AB232" s="20">
        <v>0.93759999999999999</v>
      </c>
      <c r="AC232" s="20">
        <v>0.80049999999999999</v>
      </c>
      <c r="AD232" s="20">
        <v>157.80000000000001</v>
      </c>
      <c r="AE232" s="21">
        <f t="shared" si="96"/>
        <v>45412</v>
      </c>
      <c r="AF232" s="22" cm="1">
        <f t="array" ref="AF232">IF(INDEX(calc_types,1,AF$7)="INDEX",C232/C231-1,IF(INDEX(calc_types,1,AF$7)="CASH", C231/1200,C231/C232-1))</f>
        <v>3.6450086003423365E-3</v>
      </c>
      <c r="AG232" s="22" cm="1">
        <f t="array" ref="AG232">IF(INDEX(calc_types,1,AG$7)="INDEX",D232/D231-1,IF(INDEX(calc_types,1,AG$7)="CASH", D231/1200,D231/D232-1))</f>
        <v>-3.2382822201986183E-3</v>
      </c>
      <c r="AH232" s="22" cm="1">
        <f t="array" ref="AH232">IF(INDEX(calc_types,1,AH$7)="INDEX",E232/E231-1,IF(INDEX(calc_types,1,AH$7)="CASH", E231/1200,E231/E232-1))</f>
        <v>-1.408982477818399E-2</v>
      </c>
      <c r="AI232" s="22" cm="1">
        <f t="array" ref="AI232">IF(INDEX(calc_types,1,AI$7)="INDEX",F232/F231-1,IF(INDEX(calc_types,1,AI$7)="CASH", F231/1200,F231/F232-1))</f>
        <v>-2.005667447597892E-3</v>
      </c>
      <c r="AJ232" s="22" cm="1">
        <f t="array" ref="AJ232">IF(INDEX(calc_types,1,AJ$7)="INDEX",G232/G231-1,IF(INDEX(calc_types,1,AJ$7)="CASH", G231/1200,G231/G232-1))</f>
        <v>-1.1129447134926251E-2</v>
      </c>
      <c r="AK232" s="22" cm="1">
        <f t="array" ref="AK232">IF(INDEX(calc_types,1,AK$7)="INDEX",H232/H231-1,IF(INDEX(calc_types,1,AK$7)="CASH", H231/1200,H231/H232-1))</f>
        <v>2.60582178721247E-3</v>
      </c>
      <c r="AL232" s="22" cm="1">
        <f t="array" ref="AL232">IF(INDEX(calc_types,1,AL$7)="INDEX",I232/I231-1,IF(INDEX(calc_types,1,AL$7)="CASH", I231/1200,I231/I232-1))</f>
        <v>-1.7414643818807196E-3</v>
      </c>
      <c r="AM232" s="22" cm="1">
        <f t="array" ref="AM232">IF(INDEX(calc_types,1,AM$7)="INDEX",J232/J231-1,IF(INDEX(calc_types,1,AM$7)="CASH", J231/1200,J231/J232-1))</f>
        <v>-8.7831667871224317E-3</v>
      </c>
      <c r="AN232" s="22" cm="1">
        <f t="array" ref="AN232">IF(INDEX(calc_types,1,AN$7)="INDEX",K232/K231-1,IF(INDEX(calc_types,1,AN$7)="CASH", K231/1200,K231/K232-1))</f>
        <v>3.1835593746765145E-3</v>
      </c>
      <c r="AO232" s="22" cm="1">
        <f t="array" ref="AO232">IF(INDEX(calc_types,1,AO$7)="INDEX",L232/L231-1,IF(INDEX(calc_types,1,AO$7)="CASH", L231/1200,L231/L232-1))</f>
        <v>-3.4310004105975178E-3</v>
      </c>
      <c r="AP232" s="22" cm="1">
        <f t="array" ref="AP232">IF(INDEX(calc_types,1,AP$7)="INDEX",M232/M231-1,IF(INDEX(calc_types,1,AP$7)="CASH", M231/1200,M231/M232-1))</f>
        <v>-1.3339346153753873E-2</v>
      </c>
      <c r="AQ232" s="22" cm="1">
        <f t="array" ref="AQ232">IF(INDEX(calc_types,1,AQ$7)="INDEX",N232/N231-1,IF(INDEX(calc_types,1,AQ$7)="CASH", N231/1200,N231/N232-1))</f>
        <v>-2.656166491735279E-3</v>
      </c>
      <c r="AR232" s="22" cm="1">
        <f t="array" ref="AR232">IF(INDEX(calc_types,1,AR$7)="INDEX",O232/O231-1,IF(INDEX(calc_types,1,AR$7)="CASH", O231/1200,O231/O232-1))</f>
        <v>-1.0695097474659798E-2</v>
      </c>
      <c r="AS232" s="22" cm="1">
        <f t="array" ref="AS232">IF(INDEX(calc_types,1,AS$7)="INDEX",P232/P231-1,IF(INDEX(calc_types,1,AS$7)="CASH", P231/1200,P231/P232-1))</f>
        <v>-1.7567145534036488E-4</v>
      </c>
      <c r="AT232" s="22" cm="1">
        <f t="array" ref="AT232">IF(INDEX(calc_types,1,AT$7)="INDEX",Q232/Q231-1,IF(INDEX(calc_types,1,AT$7)="CASH", Q231/1200,Q231/Q232-1))</f>
        <v>-1.5280585859741569E-3</v>
      </c>
      <c r="AU232" s="22" cm="1">
        <f t="array" ref="AU232">IF(INDEX(calc_types,1,AU$7)="INDEX",R232/R231-1,IF(INDEX(calc_types,1,AU$7)="CASH", R231/1200,R231/R232-1))</f>
        <v>-3.6994744087097686E-3</v>
      </c>
      <c r="AV232" s="22" cm="1">
        <f t="array" ref="AV232">IF(INDEX(calc_types,1,AV$7)="INDEX",S232/S231-1,IF(INDEX(calc_types,1,AV$7)="CASH", S231/1200,S231/S232-1))</f>
        <v>-4.1075648030296841E-2</v>
      </c>
      <c r="AW232" s="22" cm="1">
        <f t="array" ref="AW232">IF(INDEX(calc_types,1,AW$7)="INDEX",T232/T231-1,IF(INDEX(calc_types,1,AW$7)="CASH", T231/1200,T231/T232-1))</f>
        <v>-3.1907652721986368E-2</v>
      </c>
      <c r="AX232" s="22" cm="1">
        <f t="array" ref="AX232">IF(INDEX(calc_types,1,AX$7)="INDEX",U232/U231-1,IF(INDEX(calc_types,1,AX$7)="CASH", U231/1200,U231/U232-1))</f>
        <v>2.408137192522708E-2</v>
      </c>
      <c r="AY232" s="22" cm="1">
        <f t="array" ref="AY232">IF(INDEX(calc_types,1,AY$7)="INDEX",V232/V231-1,IF(INDEX(calc_types,1,AY$7)="CASH", V231/1200,V231/V232-1))</f>
        <v>-4.8645212814445782E-2</v>
      </c>
      <c r="AZ232" s="22" cm="1">
        <f t="array" ref="AZ232">IF(INDEX(calc_types,1,AZ$7)="INDEX",W232/W231-1,IF(INDEX(calc_types,1,AZ$7)="CASH", W231/1200,W231/W232-1))</f>
        <v>4.4406166666666668E-3</v>
      </c>
      <c r="BA232" s="22" cm="1">
        <f t="array" ref="BA232">IF(INDEX(calc_types,1,BA$7)="INDEX",X232/X231-1,IF(INDEX(calc_types,1,BA$7)="CASH", X231/1200,X231/X232-1))</f>
        <v>3.2245833333333332E-3</v>
      </c>
      <c r="BB232" s="22" cm="1">
        <f t="array" ref="BB232">IF(INDEX(calc_types,1,BB$7)="INDEX",Y232/Y231-1,IF(INDEX(calc_types,1,BB$7)="CASH", Y231/1200,Y231/Y232-1))</f>
        <v>4.3289166666666667E-3</v>
      </c>
      <c r="BC232" s="22" cm="1">
        <f t="array" ref="BC232">IF(INDEX(calc_types,1,BC$7)="INDEX",Z232/Z231-1,IF(INDEX(calc_types,1,BC$7)="CASH", Z231/1200,Z231/Z232-1))</f>
        <v>-1.5016666666666667E-4</v>
      </c>
      <c r="BD232" s="22" cm="1">
        <f t="array" ref="BD232">IF(INDEX(calc_types,1,BD$7)="INDEX",AA232/AA231-1,IF(INDEX(calc_types,1,BD$7)="CASH", AA231/1200,AA231/AA232-1))</f>
        <v>0</v>
      </c>
      <c r="BE232" s="22" cm="1">
        <f t="array" ref="BE232">IF(INDEX(calc_types,1,BE$7)="INDEX",AB232/AB231-1,IF(INDEX(calc_types,1,BE$7)="CASH", AB231/1200,AB231/AB232-1))</f>
        <v>-1.1518771331058053E-2</v>
      </c>
      <c r="BF232" s="22" cm="1">
        <f t="array" ref="BF232">IF(INDEX(calc_types,1,BF$7)="INDEX",AC232/AC231-1,IF(INDEX(calc_types,1,BF$7)="CASH", AC231/1200,AC231/AC232-1))</f>
        <v>-1.0368519675202914E-2</v>
      </c>
      <c r="BG232" s="22" cm="1">
        <f t="array" ref="BG232">IF(INDEX(calc_types,1,BG$7)="INDEX",AD232/AD231-1,IF(INDEX(calc_types,1,BG$7)="CASH", AD231/1200,AD231/AD232-1))</f>
        <v>-4.0874524714828997E-2</v>
      </c>
      <c r="BH232" s="23">
        <f t="shared" si="97"/>
        <v>2.1102060147214921E-3</v>
      </c>
      <c r="BI232" s="23">
        <f t="shared" si="98"/>
        <v>-4.9903553050499525E-3</v>
      </c>
      <c r="BJ232" s="23">
        <f t="shared" si="99"/>
        <v>-1.6497679854823998E-2</v>
      </c>
      <c r="BK232" s="23">
        <f t="shared" si="100"/>
        <v>-4.655663960830502E-3</v>
      </c>
      <c r="BL232" s="23">
        <f t="shared" si="101"/>
        <v>-1.4509281800478358E-2</v>
      </c>
      <c r="BM232" s="23">
        <f t="shared" si="102"/>
        <v>1.8627087582720788E-3</v>
      </c>
      <c r="BN232" s="23">
        <f t="shared" si="103"/>
        <v>-2.6060324594976204E-3</v>
      </c>
      <c r="BO232" s="23">
        <f t="shared" si="104"/>
        <v>-1.0105544581214152E-2</v>
      </c>
      <c r="BP232" s="23">
        <f t="shared" si="105"/>
        <v>1.816004220195481E-3</v>
      </c>
      <c r="BQ232" s="23">
        <f t="shared" si="106"/>
        <v>-5.1187020232550768E-3</v>
      </c>
      <c r="BR232" s="23">
        <f t="shared" si="107"/>
        <v>-1.5501532801719346E-2</v>
      </c>
      <c r="BS232" s="23">
        <f t="shared" si="108"/>
        <v>-5.4392323136419601E-3</v>
      </c>
      <c r="BT232" s="23">
        <f t="shared" si="109"/>
        <v>-1.3986168654044772E-2</v>
      </c>
      <c r="BU232" s="23">
        <f t="shared" si="110"/>
        <v>-2.375920320611504E-4</v>
      </c>
      <c r="BV232" s="23">
        <f t="shared" si="111"/>
        <v>-1.6671172041049722E-3</v>
      </c>
      <c r="BW232" s="23">
        <f t="shared" si="112"/>
        <v>-4.0388670645646893E-3</v>
      </c>
      <c r="BX232" s="23">
        <f t="shared" si="113"/>
        <v>-5.0257581202344727E-2</v>
      </c>
      <c r="BY232" s="23">
        <f t="shared" si="114"/>
        <v>-3.5122344321783266E-2</v>
      </c>
      <c r="BZ232" s="23">
        <f t="shared" si="115"/>
        <v>2.1144446702930083E-2</v>
      </c>
      <c r="CA232" s="23">
        <f t="shared" si="116"/>
        <v>-5.5062774525812229E-2</v>
      </c>
      <c r="CB232" s="23">
        <f t="shared" si="117"/>
        <v>2.87648795138889E-3</v>
      </c>
      <c r="CC232" s="23">
        <f t="shared" si="118"/>
        <v>2.4600180555555558E-3</v>
      </c>
      <c r="CD232" s="23">
        <f t="shared" si="119"/>
        <v>2.7874715277777778E-3</v>
      </c>
      <c r="CE232" s="23">
        <f t="shared" si="120"/>
        <v>-1.0062083333333336E-4</v>
      </c>
      <c r="CF232" s="23">
        <f t="shared" si="121"/>
        <v>0</v>
      </c>
      <c r="CG232" s="23">
        <f t="shared" si="122"/>
        <v>-1.1767771200604443E-2</v>
      </c>
      <c r="CH232" s="23">
        <f t="shared" si="123"/>
        <v>-9.5508937705856695E-3</v>
      </c>
      <c r="CI232" s="23">
        <f t="shared" si="124"/>
        <v>-4.015530969735534E-2</v>
      </c>
    </row>
    <row r="233" spans="1:87" x14ac:dyDescent="0.2">
      <c r="A233" s="20">
        <v>224</v>
      </c>
      <c r="B233" s="21">
        <v>45443</v>
      </c>
      <c r="C233" s="20">
        <v>236.26599999999999</v>
      </c>
      <c r="D233" s="20">
        <v>1272.8399999999999</v>
      </c>
      <c r="E233" s="20">
        <v>2092.6280000000002</v>
      </c>
      <c r="F233" s="20">
        <v>1942.7719999999999</v>
      </c>
      <c r="G233" s="20">
        <v>2508.3539999999998</v>
      </c>
      <c r="H233" s="20">
        <v>142.417</v>
      </c>
      <c r="I233" s="20">
        <v>347.98500000000001</v>
      </c>
      <c r="J233" s="20">
        <v>458.012</v>
      </c>
      <c r="K233" s="20">
        <v>116.736</v>
      </c>
      <c r="L233" s="20">
        <v>677.74599999999998</v>
      </c>
      <c r="M233" s="20">
        <v>827.18700000000001</v>
      </c>
      <c r="N233" s="20">
        <v>312.02800000000002</v>
      </c>
      <c r="O233" s="20">
        <v>357.17500000000001</v>
      </c>
      <c r="P233" s="20">
        <v>102.407</v>
      </c>
      <c r="Q233" s="20">
        <v>191.726</v>
      </c>
      <c r="R233" s="20">
        <v>253.386</v>
      </c>
      <c r="S233" s="20">
        <v>9966.99</v>
      </c>
      <c r="T233" s="20">
        <v>4983.67</v>
      </c>
      <c r="U233" s="20">
        <v>8275.3799999999992</v>
      </c>
      <c r="V233" s="20">
        <v>38487.9</v>
      </c>
      <c r="W233" s="20">
        <v>5.3298100000000002</v>
      </c>
      <c r="X233" s="20">
        <v>3.7364000000000002</v>
      </c>
      <c r="Y233" s="20">
        <v>5.2195</v>
      </c>
      <c r="Z233" s="20">
        <v>-0.15809999999999999</v>
      </c>
      <c r="AA233" s="20">
        <v>1</v>
      </c>
      <c r="AB233" s="20">
        <v>0.92179999999999995</v>
      </c>
      <c r="AC233" s="20">
        <v>0.78480000000000005</v>
      </c>
      <c r="AD233" s="20">
        <v>157.31</v>
      </c>
      <c r="AE233" s="21">
        <f t="shared" si="96"/>
        <v>45443</v>
      </c>
      <c r="AF233" s="22" cm="1">
        <f t="array" ref="AF233">IF(INDEX(calc_types,1,AF$7)="INDEX",C233/C232-1,IF(INDEX(calc_types,1,AF$7)="CASH", C232/1200,C232/C233-1))</f>
        <v>4.7587253930521101E-3</v>
      </c>
      <c r="AG233" s="22" cm="1">
        <f t="array" ref="AG233">IF(INDEX(calc_types,1,AG$7)="INDEX",D233/D232-1,IF(INDEX(calc_types,1,AG$7)="CASH", D232/1200,D232/D233-1))</f>
        <v>6.8678124095247206E-3</v>
      </c>
      <c r="AH233" s="22" cm="1">
        <f t="array" ref="AH233">IF(INDEX(calc_types,1,AH$7)="INDEX",E233/E232-1,IF(INDEX(calc_types,1,AH$7)="CASH", E232/1200,E232/E233-1))</f>
        <v>1.1846462114530665E-2</v>
      </c>
      <c r="AI233" s="22" cm="1">
        <f t="array" ref="AI233">IF(INDEX(calc_types,1,AI$7)="INDEX",F233/F232-1,IF(INDEX(calc_types,1,AI$7)="CASH", F232/1200,F232/F233-1))</f>
        <v>8.1036553883833129E-3</v>
      </c>
      <c r="AJ233" s="22" cm="1">
        <f t="array" ref="AJ233">IF(INDEX(calc_types,1,AJ$7)="INDEX",G233/G232-1,IF(INDEX(calc_types,1,AJ$7)="CASH", G232/1200,G232/G233-1))</f>
        <v>1.3308911779831067E-2</v>
      </c>
      <c r="AK233" s="22" cm="1">
        <f t="array" ref="AK233">IF(INDEX(calc_types,1,AK$7)="INDEX",H233/H232-1,IF(INDEX(calc_types,1,AK$7)="CASH", H232/1200,H232/H233-1))</f>
        <v>3.1132241591829146E-3</v>
      </c>
      <c r="AL233" s="22" cm="1">
        <f t="array" ref="AL233">IF(INDEX(calc_types,1,AL$7)="INDEX",I233/I232-1,IF(INDEX(calc_types,1,AL$7)="CASH", I232/1200,I232/I233-1))</f>
        <v>1.7502598041896356E-3</v>
      </c>
      <c r="AM233" s="22" cm="1">
        <f t="array" ref="AM233">IF(INDEX(calc_types,1,AM$7)="INDEX",J233/J232-1,IF(INDEX(calc_types,1,AM$7)="CASH", J232/1200,J232/J233-1))</f>
        <v>-1.3753206352673519E-4</v>
      </c>
      <c r="AN233" s="22" cm="1">
        <f t="array" ref="AN233">IF(INDEX(calc_types,1,AN$7)="INDEX",K233/K232-1,IF(INDEX(calc_types,1,AN$7)="CASH", K232/1200,K232/K233-1))</f>
        <v>3.947470264970665E-3</v>
      </c>
      <c r="AO233" s="22" cm="1">
        <f t="array" ref="AO233">IF(INDEX(calc_types,1,AO$7)="INDEX",L233/L232-1,IF(INDEX(calc_types,1,AO$7)="CASH", L232/1200,L232/L233-1))</f>
        <v>4.4565380095118456E-3</v>
      </c>
      <c r="AP233" s="22" cm="1">
        <f t="array" ref="AP233">IF(INDEX(calc_types,1,AP$7)="INDEX",M233/M232-1,IF(INDEX(calc_types,1,AP$7)="CASH", M232/1200,M232/M233-1))</f>
        <v>5.5126590587513125E-3</v>
      </c>
      <c r="AQ233" s="22" cm="1">
        <f t="array" ref="AQ233">IF(INDEX(calc_types,1,AQ$7)="INDEX",N233/N232-1,IF(INDEX(calc_types,1,AQ$7)="CASH", N232/1200,N232/N233-1))</f>
        <v>7.2795240385701288E-3</v>
      </c>
      <c r="AR233" s="22" cm="1">
        <f t="array" ref="AR233">IF(INDEX(calc_types,1,AR$7)="INDEX",O233/O232-1,IF(INDEX(calc_types,1,AR$7)="CASH", O232/1200,O232/O233-1))</f>
        <v>9.2312126315312604E-3</v>
      </c>
      <c r="AS233" s="22" cm="1">
        <f t="array" ref="AS233">IF(INDEX(calc_types,1,AS$7)="INDEX",P233/P232-1,IF(INDEX(calc_types,1,AS$7)="CASH", P232/1200,P232/P233-1))</f>
        <v>-3.8068836264959494E-4</v>
      </c>
      <c r="AT233" s="22" cm="1">
        <f t="array" ref="AT233">IF(INDEX(calc_types,1,AT$7)="INDEX",Q233/Q232-1,IF(INDEX(calc_types,1,AT$7)="CASH", Q232/1200,Q232/Q233-1))</f>
        <v>-1.9832697403009414E-3</v>
      </c>
      <c r="AU233" s="22" cm="1">
        <f t="array" ref="AU233">IF(INDEX(calc_types,1,AU$7)="INDEX",R233/R232-1,IF(INDEX(calc_types,1,AU$7)="CASH", R232/1200,R232/R233-1))</f>
        <v>-5.4167353571512589E-3</v>
      </c>
      <c r="AV233" s="22" cm="1">
        <f t="array" ref="AV233">IF(INDEX(calc_types,1,AV$7)="INDEX",S233/S232-1,IF(INDEX(calc_types,1,AV$7)="CASH", S232/1200,S232/S233-1))</f>
        <v>4.9114877510162858E-2</v>
      </c>
      <c r="AW233" s="22" cm="1">
        <f t="array" ref="AW233">IF(INDEX(calc_types,1,AW$7)="INDEX",T233/T232-1,IF(INDEX(calc_types,1,AW$7)="CASH", T232/1200,T232/T233-1))</f>
        <v>1.2689942737776461E-2</v>
      </c>
      <c r="AX233" s="22" cm="1">
        <f t="array" ref="AX233">IF(INDEX(calc_types,1,AX$7)="INDEX",U233/U232-1,IF(INDEX(calc_types,1,AX$7)="CASH", U232/1200,U232/U233-1))</f>
        <v>1.6115901882705508E-2</v>
      </c>
      <c r="AY233" s="22" cm="1">
        <f t="array" ref="AY233">IF(INDEX(calc_types,1,AY$7)="INDEX",V233/V232-1,IF(INDEX(calc_types,1,AY$7)="CASH", V232/1200,V232/V233-1))</f>
        <v>2.1413510404455494E-3</v>
      </c>
      <c r="AZ233" s="22" cm="1">
        <f t="array" ref="AZ233">IF(INDEX(calc_types,1,AZ$7)="INDEX",W233/W232-1,IF(INDEX(calc_types,1,AZ$7)="CASH", W232/1200,W232/W233-1))</f>
        <v>4.4299333333333336E-3</v>
      </c>
      <c r="BA233" s="22" cm="1">
        <f t="array" ref="BA233">IF(INDEX(calc_types,1,BA$7)="INDEX",X233/X232-1,IF(INDEX(calc_types,1,BA$7)="CASH", X232/1200,X232/X233-1))</f>
        <v>3.236416666666667E-3</v>
      </c>
      <c r="BB233" s="22" cm="1">
        <f t="array" ref="BB233">IF(INDEX(calc_types,1,BB$7)="INDEX",Y233/Y232-1,IF(INDEX(calc_types,1,BB$7)="CASH", Y232/1200,Y232/Y233-1))</f>
        <v>4.342833333333334E-3</v>
      </c>
      <c r="BC233" s="22" cm="1">
        <f t="array" ref="BC233">IF(INDEX(calc_types,1,BC$7)="INDEX",Z233/Z232-1,IF(INDEX(calc_types,1,BC$7)="CASH", Z232/1200,Z232/Z233-1))</f>
        <v>-8.9666666666666673E-5</v>
      </c>
      <c r="BD233" s="22" cm="1">
        <f t="array" ref="BD233">IF(INDEX(calc_types,1,BD$7)="INDEX",AA233/AA232-1,IF(INDEX(calc_types,1,BD$7)="CASH", AA232/1200,AA232/AA233-1))</f>
        <v>0</v>
      </c>
      <c r="BE233" s="22" cm="1">
        <f t="array" ref="BE233">IF(INDEX(calc_types,1,BE$7)="INDEX",AB233/AB232-1,IF(INDEX(calc_types,1,BE$7)="CASH", AB232/1200,AB232/AB233-1))</f>
        <v>1.7140377522239181E-2</v>
      </c>
      <c r="BF233" s="22" cm="1">
        <f t="array" ref="BF233">IF(INDEX(calc_types,1,BF$7)="INDEX",AC233/AC232-1,IF(INDEX(calc_types,1,BF$7)="CASH", AC232/1200,AC232/AC233-1))</f>
        <v>2.0005096839959213E-2</v>
      </c>
      <c r="BG233" s="22" cm="1">
        <f t="array" ref="BG233">IF(INDEX(calc_types,1,BG$7)="INDEX",AD233/AD232-1,IF(INDEX(calc_types,1,BG$7)="CASH", AD232/1200,AD232/AD233-1))</f>
        <v>3.1148687305322387E-3</v>
      </c>
      <c r="BH233" s="23">
        <f t="shared" si="97"/>
        <v>3.2239228074312657E-3</v>
      </c>
      <c r="BI233" s="23">
        <f t="shared" si="98"/>
        <v>5.1157393246733865E-3</v>
      </c>
      <c r="BJ233" s="23">
        <f t="shared" si="99"/>
        <v>9.4386070378906575E-3</v>
      </c>
      <c r="BK233" s="23">
        <f t="shared" si="100"/>
        <v>5.4536588751507029E-3</v>
      </c>
      <c r="BL233" s="23">
        <f t="shared" si="101"/>
        <v>9.929077114278961E-3</v>
      </c>
      <c r="BM233" s="23">
        <f t="shared" si="102"/>
        <v>2.3701111302425236E-3</v>
      </c>
      <c r="BN233" s="23">
        <f t="shared" si="103"/>
        <v>8.8569172657273489E-4</v>
      </c>
      <c r="BO233" s="23">
        <f t="shared" si="104"/>
        <v>-1.4599098576184558E-3</v>
      </c>
      <c r="BP233" s="23">
        <f t="shared" si="105"/>
        <v>2.5799151104896317E-3</v>
      </c>
      <c r="BQ233" s="23">
        <f t="shared" si="106"/>
        <v>2.7688363968542866E-3</v>
      </c>
      <c r="BR233" s="23">
        <f t="shared" si="107"/>
        <v>3.3504724107858404E-3</v>
      </c>
      <c r="BS233" s="23">
        <f t="shared" si="108"/>
        <v>4.4964582166634477E-3</v>
      </c>
      <c r="BT233" s="23">
        <f t="shared" si="109"/>
        <v>5.9401414521462869E-3</v>
      </c>
      <c r="BU233" s="23">
        <f t="shared" si="110"/>
        <v>-4.4260893937038046E-4</v>
      </c>
      <c r="BV233" s="23">
        <f t="shared" si="111"/>
        <v>-2.1223283584317566E-3</v>
      </c>
      <c r="BW233" s="23">
        <f t="shared" si="112"/>
        <v>-5.7561280130061796E-3</v>
      </c>
      <c r="BX233" s="23">
        <f t="shared" si="113"/>
        <v>3.9932944338114972E-2</v>
      </c>
      <c r="BY233" s="23">
        <f t="shared" si="114"/>
        <v>9.475251137979564E-3</v>
      </c>
      <c r="BZ233" s="23">
        <f t="shared" si="115"/>
        <v>1.3178976660408509E-2</v>
      </c>
      <c r="CA233" s="23">
        <f t="shared" si="116"/>
        <v>-4.2762106709208969E-3</v>
      </c>
      <c r="CB233" s="23">
        <f t="shared" si="117"/>
        <v>2.8658046180555568E-3</v>
      </c>
      <c r="CC233" s="23">
        <f t="shared" si="118"/>
        <v>2.4718513888888896E-3</v>
      </c>
      <c r="CD233" s="23">
        <f t="shared" si="119"/>
        <v>2.8013881944444451E-3</v>
      </c>
      <c r="CE233" s="23">
        <f t="shared" si="120"/>
        <v>-4.0120833333333371E-5</v>
      </c>
      <c r="CF233" s="23">
        <f t="shared" si="121"/>
        <v>0</v>
      </c>
      <c r="CG233" s="23">
        <f t="shared" si="122"/>
        <v>1.6891377652692791E-2</v>
      </c>
      <c r="CH233" s="23">
        <f t="shared" si="123"/>
        <v>2.0822722744576458E-2</v>
      </c>
      <c r="CI233" s="23">
        <f t="shared" si="124"/>
        <v>3.8340837480058958E-3</v>
      </c>
    </row>
    <row r="234" spans="1:87" x14ac:dyDescent="0.2">
      <c r="A234" s="20">
        <v>225</v>
      </c>
      <c r="B234" s="21">
        <v>45473</v>
      </c>
      <c r="C234" s="20">
        <v>237.238</v>
      </c>
      <c r="D234" s="20">
        <v>1280.18</v>
      </c>
      <c r="E234" s="20">
        <v>2111.116</v>
      </c>
      <c r="F234" s="20">
        <v>1952.394</v>
      </c>
      <c r="G234" s="20">
        <v>2525.92</v>
      </c>
      <c r="H234" s="20">
        <v>142.90700000000001</v>
      </c>
      <c r="I234" s="20">
        <v>350.26799999999997</v>
      </c>
      <c r="J234" s="20">
        <v>462.96</v>
      </c>
      <c r="K234" s="20">
        <v>117.258</v>
      </c>
      <c r="L234" s="20">
        <v>681.726</v>
      </c>
      <c r="M234" s="20">
        <v>835.03</v>
      </c>
      <c r="N234" s="20">
        <v>313.69600000000003</v>
      </c>
      <c r="O234" s="20">
        <v>359.80099999999999</v>
      </c>
      <c r="P234" s="20">
        <v>102.452</v>
      </c>
      <c r="Q234" s="20">
        <v>191.98</v>
      </c>
      <c r="R234" s="20">
        <v>254.09899999999999</v>
      </c>
      <c r="S234" s="20">
        <v>10321.01</v>
      </c>
      <c r="T234" s="20">
        <v>4894.0200000000004</v>
      </c>
      <c r="U234" s="20">
        <v>8164.12</v>
      </c>
      <c r="V234" s="20">
        <v>39583.08</v>
      </c>
      <c r="W234" s="20">
        <v>5.3371700000000004</v>
      </c>
      <c r="X234" s="20">
        <v>3.637</v>
      </c>
      <c r="Y234" s="20">
        <v>5.1947000000000001</v>
      </c>
      <c r="Z234" s="20">
        <v>-0.15090000000000001</v>
      </c>
      <c r="AA234" s="20">
        <v>1</v>
      </c>
      <c r="AB234" s="20">
        <v>0.93340000000000001</v>
      </c>
      <c r="AC234" s="20">
        <v>0.79079999999999995</v>
      </c>
      <c r="AD234" s="20">
        <v>160.88</v>
      </c>
      <c r="AE234" s="21">
        <f t="shared" si="96"/>
        <v>45473</v>
      </c>
      <c r="AF234" s="22" cm="1">
        <f t="array" ref="AF234">IF(INDEX(calc_types,1,AF$7)="INDEX",C234/C233-1,IF(INDEX(calc_types,1,AF$7)="CASH", C233/1200,C233/C234-1))</f>
        <v>4.1140070936995787E-3</v>
      </c>
      <c r="AG234" s="22" cm="1">
        <f t="array" ref="AG234">IF(INDEX(calc_types,1,AG$7)="INDEX",D234/D233-1,IF(INDEX(calc_types,1,AG$7)="CASH", D233/1200,D233/D234-1))</f>
        <v>5.7666320983000841E-3</v>
      </c>
      <c r="AH234" s="22" cm="1">
        <f t="array" ref="AH234">IF(INDEX(calc_types,1,AH$7)="INDEX",E234/E233-1,IF(INDEX(calc_types,1,AH$7)="CASH", E233/1200,E233/E234-1))</f>
        <v>8.8348239629785219E-3</v>
      </c>
      <c r="AI234" s="22" cm="1">
        <f t="array" ref="AI234">IF(INDEX(calc_types,1,AI$7)="INDEX",F234/F233-1,IF(INDEX(calc_types,1,AI$7)="CASH", F233/1200,F233/F234-1))</f>
        <v>4.9527170455412328E-3</v>
      </c>
      <c r="AJ234" s="22" cm="1">
        <f t="array" ref="AJ234">IF(INDEX(calc_types,1,AJ$7)="INDEX",G234/G233-1,IF(INDEX(calc_types,1,AJ$7)="CASH", G233/1200,G233/G234-1))</f>
        <v>7.0029987792792348E-3</v>
      </c>
      <c r="AK234" s="22" cm="1">
        <f t="array" ref="AK234">IF(INDEX(calc_types,1,AK$7)="INDEX",H234/H233-1,IF(INDEX(calc_types,1,AK$7)="CASH", H233/1200,H233/H234-1))</f>
        <v>3.4406004901101905E-3</v>
      </c>
      <c r="AL234" s="22" cm="1">
        <f t="array" ref="AL234">IF(INDEX(calc_types,1,AL$7)="INDEX",I234/I233-1,IF(INDEX(calc_types,1,AL$7)="CASH", I233/1200,I233/I234-1))</f>
        <v>6.5606276132590402E-3</v>
      </c>
      <c r="AM234" s="22" cm="1">
        <f t="array" ref="AM234">IF(INDEX(calc_types,1,AM$7)="INDEX",J234/J233-1,IF(INDEX(calc_types,1,AM$7)="CASH", J233/1200,J233/J234-1))</f>
        <v>1.0803210396234109E-2</v>
      </c>
      <c r="AN234" s="22" cm="1">
        <f t="array" ref="AN234">IF(INDEX(calc_types,1,AN$7)="INDEX",K234/K233-1,IF(INDEX(calc_types,1,AN$7)="CASH", K233/1200,K233/K234-1))</f>
        <v>4.4716282894736725E-3</v>
      </c>
      <c r="AO234" s="22" cm="1">
        <f t="array" ref="AO234">IF(INDEX(calc_types,1,AO$7)="INDEX",L234/L233-1,IF(INDEX(calc_types,1,AO$7)="CASH", L233/1200,L233/L234-1))</f>
        <v>5.8724064767627926E-3</v>
      </c>
      <c r="AP234" s="22" cm="1">
        <f t="array" ref="AP234">IF(INDEX(calc_types,1,AP$7)="INDEX",M234/M233-1,IF(INDEX(calc_types,1,AP$7)="CASH", M233/1200,M233/M234-1))</f>
        <v>9.4815319873255977E-3</v>
      </c>
      <c r="AQ234" s="22" cm="1">
        <f t="array" ref="AQ234">IF(INDEX(calc_types,1,AQ$7)="INDEX",N234/N233-1,IF(INDEX(calc_types,1,AQ$7)="CASH", N233/1200,N233/N234-1))</f>
        <v>5.3456741061699287E-3</v>
      </c>
      <c r="AR234" s="22" cm="1">
        <f t="array" ref="AR234">IF(INDEX(calc_types,1,AR$7)="INDEX",O234/O233-1,IF(INDEX(calc_types,1,AR$7)="CASH", O233/1200,O233/O234-1))</f>
        <v>7.352138307552325E-3</v>
      </c>
      <c r="AS234" s="22" cm="1">
        <f t="array" ref="AS234">IF(INDEX(calc_types,1,AS$7)="INDEX",P234/P233-1,IF(INDEX(calc_types,1,AS$7)="CASH", P233/1200,P233/P234-1))</f>
        <v>4.3942308631250704E-4</v>
      </c>
      <c r="AT234" s="22" cm="1">
        <f t="array" ref="AT234">IF(INDEX(calc_types,1,AT$7)="INDEX",Q234/Q233-1,IF(INDEX(calc_types,1,AT$7)="CASH", Q233/1200,Q233/Q234-1))</f>
        <v>1.3248072770515318E-3</v>
      </c>
      <c r="AU234" s="22" cm="1">
        <f t="array" ref="AU234">IF(INDEX(calc_types,1,AU$7)="INDEX",R234/R233-1,IF(INDEX(calc_types,1,AU$7)="CASH", R233/1200,R233/R234-1))</f>
        <v>2.8138886915614059E-3</v>
      </c>
      <c r="AV234" s="22" cm="1">
        <f t="array" ref="AV234">IF(INDEX(calc_types,1,AV$7)="INDEX",S234/S233-1,IF(INDEX(calc_types,1,AV$7)="CASH", S233/1200,S233/S234-1))</f>
        <v>3.5519249041084722E-2</v>
      </c>
      <c r="AW234" s="22" cm="1">
        <f t="array" ref="AW234">IF(INDEX(calc_types,1,AW$7)="INDEX",T234/T233-1,IF(INDEX(calc_types,1,AW$7)="CASH", T233/1200,T233/T234-1))</f>
        <v>-1.7988751261620362E-2</v>
      </c>
      <c r="AX234" s="22" cm="1">
        <f t="array" ref="AX234">IF(INDEX(calc_types,1,AX$7)="INDEX",U234/U233-1,IF(INDEX(calc_types,1,AX$7)="CASH", U233/1200,U233/U234-1))</f>
        <v>-1.3444699820431172E-2</v>
      </c>
      <c r="AY234" s="22" cm="1">
        <f t="array" ref="AY234">IF(INDEX(calc_types,1,AY$7)="INDEX",V234/V233-1,IF(INDEX(calc_types,1,AY$7)="CASH", V233/1200,V233/V234-1))</f>
        <v>2.8455176821806427E-2</v>
      </c>
      <c r="AZ234" s="22" cm="1">
        <f t="array" ref="AZ234">IF(INDEX(calc_types,1,AZ$7)="INDEX",W234/W233-1,IF(INDEX(calc_types,1,AZ$7)="CASH", W233/1200,W233/W234-1))</f>
        <v>4.4415083333333334E-3</v>
      </c>
      <c r="BA234" s="22" cm="1">
        <f t="array" ref="BA234">IF(INDEX(calc_types,1,BA$7)="INDEX",X234/X233-1,IF(INDEX(calc_types,1,BA$7)="CASH", X233/1200,X233/X234-1))</f>
        <v>3.1136666666666669E-3</v>
      </c>
      <c r="BB234" s="22" cm="1">
        <f t="array" ref="BB234">IF(INDEX(calc_types,1,BB$7)="INDEX",Y234/Y233-1,IF(INDEX(calc_types,1,BB$7)="CASH", Y233/1200,Y233/Y234-1))</f>
        <v>4.3495833333333338E-3</v>
      </c>
      <c r="BC234" s="22" cm="1">
        <f t="array" ref="BC234">IF(INDEX(calc_types,1,BC$7)="INDEX",Z234/Z233-1,IF(INDEX(calc_types,1,BC$7)="CASH", Z233/1200,Z233/Z234-1))</f>
        <v>-1.3175E-4</v>
      </c>
      <c r="BD234" s="22" cm="1">
        <f t="array" ref="BD234">IF(INDEX(calc_types,1,BD$7)="INDEX",AA234/AA233-1,IF(INDEX(calc_types,1,BD$7)="CASH", AA233/1200,AA233/AA234-1))</f>
        <v>0</v>
      </c>
      <c r="BE234" s="22" cm="1">
        <f t="array" ref="BE234">IF(INDEX(calc_types,1,BE$7)="INDEX",AB234/AB233-1,IF(INDEX(calc_types,1,BE$7)="CASH", AB233/1200,AB233/AB234-1))</f>
        <v>-1.2427683736875972E-2</v>
      </c>
      <c r="BF234" s="22" cm="1">
        <f t="array" ref="BF234">IF(INDEX(calc_types,1,BF$7)="INDEX",AC234/AC233-1,IF(INDEX(calc_types,1,BF$7)="CASH", AC233/1200,AC233/AC234-1))</f>
        <v>-7.587253414263917E-3</v>
      </c>
      <c r="BG234" s="22" cm="1">
        <f t="array" ref="BG234">IF(INDEX(calc_types,1,BG$7)="INDEX",AD234/AD233-1,IF(INDEX(calc_types,1,BG$7)="CASH", AD233/1200,AD233/AD234-1))</f>
        <v>-2.2190452511188452E-2</v>
      </c>
      <c r="BH234" s="23">
        <f t="shared" si="97"/>
        <v>2.5792045080787343E-3</v>
      </c>
      <c r="BI234" s="23">
        <f t="shared" si="98"/>
        <v>4.0145590134487499E-3</v>
      </c>
      <c r="BJ234" s="23">
        <f t="shared" si="99"/>
        <v>6.4269688863385147E-3</v>
      </c>
      <c r="BK234" s="23">
        <f t="shared" si="100"/>
        <v>2.3027205323086228E-3</v>
      </c>
      <c r="BL234" s="23">
        <f t="shared" si="101"/>
        <v>3.6231641137271287E-3</v>
      </c>
      <c r="BM234" s="23">
        <f t="shared" si="102"/>
        <v>2.6974874611697995E-3</v>
      </c>
      <c r="BN234" s="23">
        <f t="shared" si="103"/>
        <v>5.6960595356421399E-3</v>
      </c>
      <c r="BO234" s="23">
        <f t="shared" si="104"/>
        <v>9.4808326021423878E-3</v>
      </c>
      <c r="BP234" s="23">
        <f t="shared" si="105"/>
        <v>3.1040731349926392E-3</v>
      </c>
      <c r="BQ234" s="23">
        <f t="shared" si="106"/>
        <v>4.1847048641052336E-3</v>
      </c>
      <c r="BR234" s="23">
        <f t="shared" si="107"/>
        <v>7.3193453393601256E-3</v>
      </c>
      <c r="BS234" s="23">
        <f t="shared" si="108"/>
        <v>2.5626082842632476E-3</v>
      </c>
      <c r="BT234" s="23">
        <f t="shared" si="109"/>
        <v>4.0610671281673515E-3</v>
      </c>
      <c r="BU234" s="23">
        <f t="shared" si="110"/>
        <v>3.7750250959172151E-4</v>
      </c>
      <c r="BV234" s="23">
        <f t="shared" si="111"/>
        <v>1.1857486589207165E-3</v>
      </c>
      <c r="BW234" s="23">
        <f t="shared" si="112"/>
        <v>2.4744960357064856E-3</v>
      </c>
      <c r="BX234" s="23">
        <f t="shared" si="113"/>
        <v>2.6337315869036836E-2</v>
      </c>
      <c r="BY234" s="23">
        <f t="shared" si="114"/>
        <v>-2.120344286141726E-2</v>
      </c>
      <c r="BZ234" s="23">
        <f t="shared" si="115"/>
        <v>-1.6381625042728169E-2</v>
      </c>
      <c r="CA234" s="23">
        <f t="shared" si="116"/>
        <v>2.203761511043998E-2</v>
      </c>
      <c r="CB234" s="23">
        <f t="shared" si="117"/>
        <v>2.8773796180555566E-3</v>
      </c>
      <c r="CC234" s="23">
        <f t="shared" si="118"/>
        <v>2.3491013888888895E-3</v>
      </c>
      <c r="CD234" s="23">
        <f t="shared" si="119"/>
        <v>2.8081381944444449E-3</v>
      </c>
      <c r="CE234" s="23">
        <f t="shared" si="120"/>
        <v>-8.2204166666666702E-5</v>
      </c>
      <c r="CF234" s="23">
        <f t="shared" si="121"/>
        <v>0</v>
      </c>
      <c r="CG234" s="23">
        <f t="shared" si="122"/>
        <v>-1.2676683606422361E-2</v>
      </c>
      <c r="CH234" s="23">
        <f t="shared" si="123"/>
        <v>-6.7696275096466724E-3</v>
      </c>
      <c r="CI234" s="23">
        <f t="shared" si="124"/>
        <v>-2.1471237493714795E-2</v>
      </c>
    </row>
    <row r="235" spans="1:87" x14ac:dyDescent="0.2">
      <c r="A235" s="20">
        <v>226</v>
      </c>
      <c r="B235" s="21">
        <v>45504</v>
      </c>
      <c r="C235" s="20">
        <v>238.52</v>
      </c>
      <c r="D235" s="20">
        <v>1294.8230000000001</v>
      </c>
      <c r="E235" s="20">
        <v>2152.6280000000002</v>
      </c>
      <c r="F235" s="20">
        <v>1977.269</v>
      </c>
      <c r="G235" s="20">
        <v>2574.4299999999998</v>
      </c>
      <c r="H235" s="20">
        <v>143.36600000000001</v>
      </c>
      <c r="I235" s="20">
        <v>352.43099999999998</v>
      </c>
      <c r="J235" s="20">
        <v>467.90699999999998</v>
      </c>
      <c r="K235" s="20">
        <v>117.827</v>
      </c>
      <c r="L235" s="20">
        <v>687.53499999999997</v>
      </c>
      <c r="M235" s="20">
        <v>846.07</v>
      </c>
      <c r="N235" s="20">
        <v>317.05099999999999</v>
      </c>
      <c r="O235" s="20">
        <v>365.97500000000002</v>
      </c>
      <c r="P235" s="20">
        <v>102.46299999999999</v>
      </c>
      <c r="Q235" s="20">
        <v>191.74600000000001</v>
      </c>
      <c r="R235" s="20">
        <v>253.44499999999999</v>
      </c>
      <c r="S235" s="20">
        <v>10444</v>
      </c>
      <c r="T235" s="20">
        <v>4872.9399999999996</v>
      </c>
      <c r="U235" s="20">
        <v>8367.98</v>
      </c>
      <c r="V235" s="20">
        <v>39101.82</v>
      </c>
      <c r="W235" s="20">
        <v>5.3425500000000001</v>
      </c>
      <c r="X235" s="20">
        <v>3.6705000000000001</v>
      </c>
      <c r="Y235" s="20">
        <v>5.0660999999999996</v>
      </c>
      <c r="Z235" s="20">
        <v>-9.7999999999999997E-3</v>
      </c>
      <c r="AA235" s="20">
        <v>1</v>
      </c>
      <c r="AB235" s="20">
        <v>0.92369999999999997</v>
      </c>
      <c r="AC235" s="20">
        <v>0.77790000000000004</v>
      </c>
      <c r="AD235" s="20">
        <v>149.97999999999999</v>
      </c>
      <c r="AE235" s="21">
        <f t="shared" si="96"/>
        <v>45504</v>
      </c>
      <c r="AF235" s="22" cm="1">
        <f t="array" ref="AF235">IF(INDEX(calc_types,1,AF$7)="INDEX",C235/C234-1,IF(INDEX(calc_types,1,AF$7)="CASH", C234/1200,C234/C235-1))</f>
        <v>5.4038560432982941E-3</v>
      </c>
      <c r="AG235" s="22" cm="1">
        <f t="array" ref="AG235">IF(INDEX(calc_types,1,AG$7)="INDEX",D235/D234-1,IF(INDEX(calc_types,1,AG$7)="CASH", D234/1200,D234/D235-1))</f>
        <v>1.1438235248168338E-2</v>
      </c>
      <c r="AH235" s="22" cm="1">
        <f t="array" ref="AH235">IF(INDEX(calc_types,1,AH$7)="INDEX",E235/E234-1,IF(INDEX(calc_types,1,AH$7)="CASH", E234/1200,E234/E235-1))</f>
        <v>1.9663533410764877E-2</v>
      </c>
      <c r="AI235" s="22" cm="1">
        <f t="array" ref="AI235">IF(INDEX(calc_types,1,AI$7)="INDEX",F235/F234-1,IF(INDEX(calc_types,1,AI$7)="CASH", F234/1200,F234/F235-1))</f>
        <v>1.2740768512912837E-2</v>
      </c>
      <c r="AJ235" s="22" cm="1">
        <f t="array" ref="AJ235">IF(INDEX(calc_types,1,AJ$7)="INDEX",G235/G234-1,IF(INDEX(calc_types,1,AJ$7)="CASH", G234/1200,G234/G235-1))</f>
        <v>1.9204883765123082E-2</v>
      </c>
      <c r="AK235" s="22" cm="1">
        <f t="array" ref="AK235">IF(INDEX(calc_types,1,AK$7)="INDEX",H235/H234-1,IF(INDEX(calc_types,1,AK$7)="CASH", H234/1200,H234/H235-1))</f>
        <v>3.211879054210165E-3</v>
      </c>
      <c r="AL235" s="22" cm="1">
        <f t="array" ref="AL235">IF(INDEX(calc_types,1,AL$7)="INDEX",I235/I234-1,IF(INDEX(calc_types,1,AL$7)="CASH", I234/1200,I234/I235-1))</f>
        <v>6.1752715063894126E-3</v>
      </c>
      <c r="AM235" s="22" cm="1">
        <f t="array" ref="AM235">IF(INDEX(calc_types,1,AM$7)="INDEX",J235/J234-1,IF(INDEX(calc_types,1,AM$7)="CASH", J234/1200,J234/J235-1))</f>
        <v>1.0685588387765677E-2</v>
      </c>
      <c r="AN235" s="22" cm="1">
        <f t="array" ref="AN235">IF(INDEX(calc_types,1,AN$7)="INDEX",K235/K234-1,IF(INDEX(calc_types,1,AN$7)="CASH", K234/1200,K234/K235-1))</f>
        <v>4.8525473741662939E-3</v>
      </c>
      <c r="AO235" s="22" cm="1">
        <f t="array" ref="AO235">IF(INDEX(calc_types,1,AO$7)="INDEX",L235/L234-1,IF(INDEX(calc_types,1,AO$7)="CASH", L234/1200,L234/L235-1))</f>
        <v>8.5210187083959443E-3</v>
      </c>
      <c r="AP235" s="22" cm="1">
        <f t="array" ref="AP235">IF(INDEX(calc_types,1,AP$7)="INDEX",M235/M234-1,IF(INDEX(calc_types,1,AP$7)="CASH", M234/1200,M234/M235-1))</f>
        <v>1.322108187729798E-2</v>
      </c>
      <c r="AQ235" s="22" cm="1">
        <f t="array" ref="AQ235">IF(INDEX(calc_types,1,AQ$7)="INDEX",N235/N234-1,IF(INDEX(calc_types,1,AQ$7)="CASH", N234/1200,N234/N235-1))</f>
        <v>1.0695067836376415E-2</v>
      </c>
      <c r="AR235" s="22" cm="1">
        <f t="array" ref="AR235">IF(INDEX(calc_types,1,AR$7)="INDEX",O235/O234-1,IF(INDEX(calc_types,1,AR$7)="CASH", O234/1200,O234/O235-1))</f>
        <v>1.715948538219747E-2</v>
      </c>
      <c r="AS235" s="22" cm="1">
        <f t="array" ref="AS235">IF(INDEX(calc_types,1,AS$7)="INDEX",P235/P234-1,IF(INDEX(calc_types,1,AS$7)="CASH", P234/1200,P234/P235-1))</f>
        <v>1.0736735251626328E-4</v>
      </c>
      <c r="AT235" s="22" cm="1">
        <f t="array" ref="AT235">IF(INDEX(calc_types,1,AT$7)="INDEX",Q235/Q234-1,IF(INDEX(calc_types,1,AT$7)="CASH", Q234/1200,Q234/Q235-1))</f>
        <v>-1.2188769663505905E-3</v>
      </c>
      <c r="AU235" s="22" cm="1">
        <f t="array" ref="AU235">IF(INDEX(calc_types,1,AU$7)="INDEX",R235/R234-1,IF(INDEX(calc_types,1,AU$7)="CASH", R234/1200,R234/R235-1))</f>
        <v>-2.5737999756000329E-3</v>
      </c>
      <c r="AV235" s="22" cm="1">
        <f t="array" ref="AV235">IF(INDEX(calc_types,1,AV$7)="INDEX",S235/S234-1,IF(INDEX(calc_types,1,AV$7)="CASH", S234/1200,S234/S235-1))</f>
        <v>1.1916469415299558E-2</v>
      </c>
      <c r="AW235" s="22" cm="1">
        <f t="array" ref="AW235">IF(INDEX(calc_types,1,AW$7)="INDEX",T235/T234-1,IF(INDEX(calc_types,1,AW$7)="CASH", T234/1200,T234/T235-1))</f>
        <v>-4.307297477329608E-3</v>
      </c>
      <c r="AX235" s="22" cm="1">
        <f t="array" ref="AX235">IF(INDEX(calc_types,1,AX$7)="INDEX",U235/U234-1,IF(INDEX(calc_types,1,AX$7)="CASH", U234/1200,U234/U235-1))</f>
        <v>2.4970235616330827E-2</v>
      </c>
      <c r="AY235" s="22" cm="1">
        <f t="array" ref="AY235">IF(INDEX(calc_types,1,AY$7)="INDEX",V235/V234-1,IF(INDEX(calc_types,1,AY$7)="CASH", V234/1200,V234/V235-1))</f>
        <v>-1.2158225181062243E-2</v>
      </c>
      <c r="AZ235" s="22" cm="1">
        <f t="array" ref="AZ235">IF(INDEX(calc_types,1,AZ$7)="INDEX",W235/W234-1,IF(INDEX(calc_types,1,AZ$7)="CASH", W234/1200,W234/W235-1))</f>
        <v>4.4476416666666668E-3</v>
      </c>
      <c r="BA235" s="22" cm="1">
        <f t="array" ref="BA235">IF(INDEX(calc_types,1,BA$7)="INDEX",X235/X234-1,IF(INDEX(calc_types,1,BA$7)="CASH", X234/1200,X234/X235-1))</f>
        <v>3.0308333333333333E-3</v>
      </c>
      <c r="BB235" s="22" cm="1">
        <f t="array" ref="BB235">IF(INDEX(calc_types,1,BB$7)="INDEX",Y235/Y234-1,IF(INDEX(calc_types,1,BB$7)="CASH", Y234/1200,Y234/Y235-1))</f>
        <v>4.3289166666666667E-3</v>
      </c>
      <c r="BC235" s="22" cm="1">
        <f t="array" ref="BC235">IF(INDEX(calc_types,1,BC$7)="INDEX",Z235/Z234-1,IF(INDEX(calc_types,1,BC$7)="CASH", Z234/1200,Z234/Z235-1))</f>
        <v>-1.2574999999999999E-4</v>
      </c>
      <c r="BD235" s="22" cm="1">
        <f t="array" ref="BD235">IF(INDEX(calc_types,1,BD$7)="INDEX",AA235/AA234-1,IF(INDEX(calc_types,1,BD$7)="CASH", AA234/1200,AA234/AA235-1))</f>
        <v>0</v>
      </c>
      <c r="BE235" s="22" cm="1">
        <f t="array" ref="BE235">IF(INDEX(calc_types,1,BE$7)="INDEX",AB235/AB234-1,IF(INDEX(calc_types,1,BE$7)="CASH", AB234/1200,AB234/AB235-1))</f>
        <v>1.0501244992963121E-2</v>
      </c>
      <c r="BF235" s="22" cm="1">
        <f t="array" ref="BF235">IF(INDEX(calc_types,1,BF$7)="INDEX",AC235/AC234-1,IF(INDEX(calc_types,1,BF$7)="CASH", AC234/1200,AC234/AC235-1))</f>
        <v>1.6583108368684707E-2</v>
      </c>
      <c r="BG235" s="22" cm="1">
        <f t="array" ref="BG235">IF(INDEX(calc_types,1,BG$7)="INDEX",AD235/AD234-1,IF(INDEX(calc_types,1,BG$7)="CASH", AD234/1200,AD234/AD235-1))</f>
        <v>7.2676356847579671E-2</v>
      </c>
      <c r="BH235" s="23">
        <f t="shared" si="97"/>
        <v>3.8690534576774497E-3</v>
      </c>
      <c r="BI235" s="23">
        <f t="shared" si="98"/>
        <v>9.6861621633170039E-3</v>
      </c>
      <c r="BJ235" s="23">
        <f t="shared" si="99"/>
        <v>1.725567833412487E-2</v>
      </c>
      <c r="BK235" s="23">
        <f t="shared" si="100"/>
        <v>1.0090771999680226E-2</v>
      </c>
      <c r="BL235" s="23">
        <f t="shared" si="101"/>
        <v>1.5825049099570977E-2</v>
      </c>
      <c r="BM235" s="23">
        <f t="shared" si="102"/>
        <v>2.468766025269774E-3</v>
      </c>
      <c r="BN235" s="23">
        <f t="shared" si="103"/>
        <v>5.3107034287725122E-3</v>
      </c>
      <c r="BO235" s="23">
        <f t="shared" si="104"/>
        <v>9.3632105936739558E-3</v>
      </c>
      <c r="BP235" s="23">
        <f t="shared" si="105"/>
        <v>3.4849922196852606E-3</v>
      </c>
      <c r="BQ235" s="23">
        <f t="shared" si="106"/>
        <v>6.8333170957383853E-3</v>
      </c>
      <c r="BR235" s="23">
        <f t="shared" si="107"/>
        <v>1.1058895229332507E-2</v>
      </c>
      <c r="BS235" s="23">
        <f t="shared" si="108"/>
        <v>7.912002014469734E-3</v>
      </c>
      <c r="BT235" s="23">
        <f t="shared" si="109"/>
        <v>1.3868414202812497E-2</v>
      </c>
      <c r="BU235" s="23">
        <f t="shared" si="110"/>
        <v>4.544677579547777E-5</v>
      </c>
      <c r="BV235" s="23">
        <f t="shared" si="111"/>
        <v>-1.3579355844814058E-3</v>
      </c>
      <c r="BW235" s="23">
        <f t="shared" si="112"/>
        <v>-2.9131926314549532E-3</v>
      </c>
      <c r="BX235" s="23">
        <f t="shared" si="113"/>
        <v>2.7345362432516715E-3</v>
      </c>
      <c r="BY235" s="23">
        <f t="shared" si="114"/>
        <v>-7.5219890771265046E-3</v>
      </c>
      <c r="BZ235" s="23">
        <f t="shared" si="115"/>
        <v>2.203331039403383E-2</v>
      </c>
      <c r="CA235" s="23">
        <f t="shared" si="116"/>
        <v>-1.857578689242869E-2</v>
      </c>
      <c r="CB235" s="23">
        <f t="shared" si="117"/>
        <v>2.8835129513888899E-3</v>
      </c>
      <c r="CC235" s="23">
        <f t="shared" si="118"/>
        <v>2.2662680555555559E-3</v>
      </c>
      <c r="CD235" s="23">
        <f t="shared" si="119"/>
        <v>2.7874715277777778E-3</v>
      </c>
      <c r="CE235" s="23">
        <f t="shared" si="120"/>
        <v>-7.6204166666666692E-5</v>
      </c>
      <c r="CF235" s="23">
        <f t="shared" si="121"/>
        <v>0</v>
      </c>
      <c r="CG235" s="23">
        <f t="shared" si="122"/>
        <v>1.0252245123416732E-2</v>
      </c>
      <c r="CH235" s="23">
        <f t="shared" si="123"/>
        <v>1.7400734273301952E-2</v>
      </c>
      <c r="CI235" s="23">
        <f t="shared" si="124"/>
        <v>7.3395571865053327E-2</v>
      </c>
    </row>
    <row r="236" spans="1:87" x14ac:dyDescent="0.2">
      <c r="A236" s="20">
        <v>227</v>
      </c>
      <c r="B236" s="21">
        <v>45535</v>
      </c>
      <c r="C236" s="20">
        <v>239.804</v>
      </c>
      <c r="D236" s="20">
        <v>1306.4390000000001</v>
      </c>
      <c r="E236" s="20">
        <v>2177.1120000000001</v>
      </c>
      <c r="F236" s="20">
        <v>1995.84</v>
      </c>
      <c r="G236" s="20">
        <v>2606.7730000000001</v>
      </c>
      <c r="H236" s="20">
        <v>143.822</v>
      </c>
      <c r="I236" s="20">
        <v>354.07900000000001</v>
      </c>
      <c r="J236" s="20">
        <v>470.29199999999997</v>
      </c>
      <c r="K236" s="20">
        <v>118.337</v>
      </c>
      <c r="L236" s="20">
        <v>690.45399999999995</v>
      </c>
      <c r="M236" s="20">
        <v>848.654</v>
      </c>
      <c r="N236" s="20">
        <v>318.43799999999999</v>
      </c>
      <c r="O236" s="20">
        <v>366.75299999999999</v>
      </c>
      <c r="P236" s="20">
        <v>102.435</v>
      </c>
      <c r="Q236" s="20">
        <v>192.02699999999999</v>
      </c>
      <c r="R236" s="20">
        <v>254.94800000000001</v>
      </c>
      <c r="S236" s="20">
        <v>10692.88</v>
      </c>
      <c r="T236" s="20">
        <v>4957.9799999999996</v>
      </c>
      <c r="U236" s="20">
        <v>8376.6299999999992</v>
      </c>
      <c r="V236" s="20">
        <v>38647.75</v>
      </c>
      <c r="W236" s="20">
        <v>5.1953500000000004</v>
      </c>
      <c r="X236" s="20">
        <v>3.5522</v>
      </c>
      <c r="Y236" s="20">
        <v>4.9378000000000002</v>
      </c>
      <c r="Z236" s="20">
        <v>-3.6400000000000002E-2</v>
      </c>
      <c r="AA236" s="20">
        <v>1</v>
      </c>
      <c r="AB236" s="20">
        <v>0.90510000000000002</v>
      </c>
      <c r="AC236" s="20">
        <v>0.76180000000000003</v>
      </c>
      <c r="AD236" s="20">
        <v>146.16999999999999</v>
      </c>
      <c r="AE236" s="21">
        <f t="shared" si="96"/>
        <v>45535</v>
      </c>
      <c r="AF236" s="22" cm="1">
        <f t="array" ref="AF236">IF(INDEX(calc_types,1,AF$7)="INDEX",C236/C235-1,IF(INDEX(calc_types,1,AF$7)="CASH", C235/1200,C235/C236-1))</f>
        <v>5.3831963776622693E-3</v>
      </c>
      <c r="AG236" s="22" cm="1">
        <f t="array" ref="AG236">IF(INDEX(calc_types,1,AG$7)="INDEX",D236/D235-1,IF(INDEX(calc_types,1,AG$7)="CASH", D235/1200,D235/D236-1))</f>
        <v>8.9711103370886391E-3</v>
      </c>
      <c r="AH236" s="22" cm="1">
        <f t="array" ref="AH236">IF(INDEX(calc_types,1,AH$7)="INDEX",E236/E235-1,IF(INDEX(calc_types,1,AH$7)="CASH", E235/1200,E235/E236-1))</f>
        <v>1.137400424039825E-2</v>
      </c>
      <c r="AI236" s="22" cm="1">
        <f t="array" ref="AI236">IF(INDEX(calc_types,1,AI$7)="INDEX",F236/F235-1,IF(INDEX(calc_types,1,AI$7)="CASH", F235/1200,F235/F236-1))</f>
        <v>9.3922475899839153E-3</v>
      </c>
      <c r="AJ236" s="22" cm="1">
        <f t="array" ref="AJ236">IF(INDEX(calc_types,1,AJ$7)="INDEX",G236/G235-1,IF(INDEX(calc_types,1,AJ$7)="CASH", G235/1200,G235/G236-1))</f>
        <v>1.2563169322918233E-2</v>
      </c>
      <c r="AK236" s="22" cm="1">
        <f t="array" ref="AK236">IF(INDEX(calc_types,1,AK$7)="INDEX",H236/H235-1,IF(INDEX(calc_types,1,AK$7)="CASH", H235/1200,H235/H236-1))</f>
        <v>3.1806704518504425E-3</v>
      </c>
      <c r="AL236" s="22" cm="1">
        <f t="array" ref="AL236">IF(INDEX(calc_types,1,AL$7)="INDEX",I236/I235-1,IF(INDEX(calc_types,1,AL$7)="CASH", I235/1200,I235/I236-1))</f>
        <v>4.6760926252231716E-3</v>
      </c>
      <c r="AM236" s="22" cm="1">
        <f t="array" ref="AM236">IF(INDEX(calc_types,1,AM$7)="INDEX",J236/J235-1,IF(INDEX(calc_types,1,AM$7)="CASH", J235/1200,J235/J236-1))</f>
        <v>5.0971667446735314E-3</v>
      </c>
      <c r="AN236" s="22" cm="1">
        <f t="array" ref="AN236">IF(INDEX(calc_types,1,AN$7)="INDEX",K236/K235-1,IF(INDEX(calc_types,1,AN$7)="CASH", K235/1200,K235/K236-1))</f>
        <v>4.3283797431827864E-3</v>
      </c>
      <c r="AO236" s="22" cm="1">
        <f t="array" ref="AO236">IF(INDEX(calc_types,1,AO$7)="INDEX",L236/L235-1,IF(INDEX(calc_types,1,AO$7)="CASH", L235/1200,L235/L236-1))</f>
        <v>4.2456020420778007E-3</v>
      </c>
      <c r="AP236" s="22" cm="1">
        <f t="array" ref="AP236">IF(INDEX(calc_types,1,AP$7)="INDEX",M236/M235-1,IF(INDEX(calc_types,1,AP$7)="CASH", M235/1200,M235/M236-1))</f>
        <v>3.0541208174263978E-3</v>
      </c>
      <c r="AQ236" s="22" cm="1">
        <f t="array" ref="AQ236">IF(INDEX(calc_types,1,AQ$7)="INDEX",N236/N235-1,IF(INDEX(calc_types,1,AQ$7)="CASH", N235/1200,N235/N236-1))</f>
        <v>4.3746905072055142E-3</v>
      </c>
      <c r="AR236" s="22" cm="1">
        <f t="array" ref="AR236">IF(INDEX(calc_types,1,AR$7)="INDEX",O236/O235-1,IF(INDEX(calc_types,1,AR$7)="CASH", O235/1200,O235/O236-1))</f>
        <v>2.125828266958063E-3</v>
      </c>
      <c r="AS236" s="22" cm="1">
        <f t="array" ref="AS236">IF(INDEX(calc_types,1,AS$7)="INDEX",P236/P235-1,IF(INDEX(calc_types,1,AS$7)="CASH", P235/1200,P235/P236-1))</f>
        <v>-2.732693752866E-4</v>
      </c>
      <c r="AT236" s="22" cm="1">
        <f t="array" ref="AT236">IF(INDEX(calc_types,1,AT$7)="INDEX",Q236/Q235-1,IF(INDEX(calc_types,1,AT$7)="CASH", Q235/1200,Q235/Q236-1))</f>
        <v>1.4654803750793199E-3</v>
      </c>
      <c r="AU236" s="22" cm="1">
        <f t="array" ref="AU236">IF(INDEX(calc_types,1,AU$7)="INDEX",R236/R235-1,IF(INDEX(calc_types,1,AU$7)="CASH", R235/1200,R235/R236-1))</f>
        <v>5.9302807315197992E-3</v>
      </c>
      <c r="AV236" s="22" cm="1">
        <f t="array" ref="AV236">IF(INDEX(calc_types,1,AV$7)="INDEX",S236/S235-1,IF(INDEX(calc_types,1,AV$7)="CASH", S235/1200,S235/S236-1))</f>
        <v>2.3829950210647155E-2</v>
      </c>
      <c r="AW236" s="22" cm="1">
        <f t="array" ref="AW236">IF(INDEX(calc_types,1,AW$7)="INDEX",T236/T235-1,IF(INDEX(calc_types,1,AW$7)="CASH", T235/1200,T235/T236-1))</f>
        <v>1.745147693179061E-2</v>
      </c>
      <c r="AX236" s="22" cm="1">
        <f t="array" ref="AX236">IF(INDEX(calc_types,1,AX$7)="INDEX",U236/U235-1,IF(INDEX(calc_types,1,AX$7)="CASH", U235/1200,U235/U236-1))</f>
        <v>1.033702279403137E-3</v>
      </c>
      <c r="AY236" s="22" cm="1">
        <f t="array" ref="AY236">IF(INDEX(calc_types,1,AY$7)="INDEX",V236/V235-1,IF(INDEX(calc_types,1,AY$7)="CASH", V235/1200,V235/V236-1))</f>
        <v>-1.1612502947433101E-2</v>
      </c>
      <c r="AZ236" s="22" cm="1">
        <f t="array" ref="AZ236">IF(INDEX(calc_types,1,AZ$7)="INDEX",W236/W235-1,IF(INDEX(calc_types,1,AZ$7)="CASH", W235/1200,W235/W236-1))</f>
        <v>4.4521250000000004E-3</v>
      </c>
      <c r="BA236" s="22" cm="1">
        <f t="array" ref="BA236">IF(INDEX(calc_types,1,BA$7)="INDEX",X236/X235-1,IF(INDEX(calc_types,1,BA$7)="CASH", X235/1200,X235/X236-1))</f>
        <v>3.0587500000000003E-3</v>
      </c>
      <c r="BB236" s="22" cm="1">
        <f t="array" ref="BB236">IF(INDEX(calc_types,1,BB$7)="INDEX",Y236/Y235-1,IF(INDEX(calc_types,1,BB$7)="CASH", Y235/1200,Y235/Y236-1))</f>
        <v>4.2217499999999998E-3</v>
      </c>
      <c r="BC236" s="22" cm="1">
        <f t="array" ref="BC236">IF(INDEX(calc_types,1,BC$7)="INDEX",Z236/Z235-1,IF(INDEX(calc_types,1,BC$7)="CASH", Z235/1200,Z235/Z236-1))</f>
        <v>-8.1666666666666658E-6</v>
      </c>
      <c r="BD236" s="22" cm="1">
        <f t="array" ref="BD236">IF(INDEX(calc_types,1,BD$7)="INDEX",AA236/AA235-1,IF(INDEX(calc_types,1,BD$7)="CASH", AA235/1200,AA235/AA236-1))</f>
        <v>0</v>
      </c>
      <c r="BE236" s="22" cm="1">
        <f t="array" ref="BE236">IF(INDEX(calc_types,1,BE$7)="INDEX",AB236/AB235-1,IF(INDEX(calc_types,1,BE$7)="CASH", AB235/1200,AB235/AB236-1))</f>
        <v>2.0550215445807041E-2</v>
      </c>
      <c r="BF236" s="22" cm="1">
        <f t="array" ref="BF236">IF(INDEX(calc_types,1,BF$7)="INDEX",AC236/AC235-1,IF(INDEX(calc_types,1,BF$7)="CASH", AC235/1200,AC235/AC236-1))</f>
        <v>2.1134155946442634E-2</v>
      </c>
      <c r="BG236" s="22" cm="1">
        <f t="array" ref="BG236">IF(INDEX(calc_types,1,BG$7)="INDEX",AD236/AD235-1,IF(INDEX(calc_types,1,BG$7)="CASH", AD235/1200,AD235/AD236-1))</f>
        <v>2.6065540124512676E-2</v>
      </c>
      <c r="BH236" s="23">
        <f t="shared" si="97"/>
        <v>3.8483937920414249E-3</v>
      </c>
      <c r="BI236" s="23">
        <f t="shared" si="98"/>
        <v>7.219037252237305E-3</v>
      </c>
      <c r="BJ236" s="23">
        <f t="shared" si="99"/>
        <v>8.9661491637582427E-3</v>
      </c>
      <c r="BK236" s="23">
        <f t="shared" si="100"/>
        <v>6.7422510767513053E-3</v>
      </c>
      <c r="BL236" s="23">
        <f t="shared" si="101"/>
        <v>9.1833346573661264E-3</v>
      </c>
      <c r="BM236" s="23">
        <f t="shared" si="102"/>
        <v>2.4375574229100515E-3</v>
      </c>
      <c r="BN236" s="23">
        <f t="shared" si="103"/>
        <v>3.8115245476062708E-3</v>
      </c>
      <c r="BO236" s="23">
        <f t="shared" si="104"/>
        <v>3.7747889505818106E-3</v>
      </c>
      <c r="BP236" s="23">
        <f t="shared" si="105"/>
        <v>2.9608245887017531E-3</v>
      </c>
      <c r="BQ236" s="23">
        <f t="shared" si="106"/>
        <v>2.5579004294202417E-3</v>
      </c>
      <c r="BR236" s="23">
        <f t="shared" si="107"/>
        <v>8.919341694609258E-4</v>
      </c>
      <c r="BS236" s="23">
        <f t="shared" si="108"/>
        <v>1.5916246852988331E-3</v>
      </c>
      <c r="BT236" s="23">
        <f t="shared" si="109"/>
        <v>-1.1652429124269104E-3</v>
      </c>
      <c r="BU236" s="23">
        <f t="shared" si="110"/>
        <v>-3.3518995200738553E-4</v>
      </c>
      <c r="BV236" s="23">
        <f t="shared" si="111"/>
        <v>1.3264217569485047E-3</v>
      </c>
      <c r="BW236" s="23">
        <f t="shared" si="112"/>
        <v>5.5908880756648785E-3</v>
      </c>
      <c r="BX236" s="23">
        <f t="shared" si="113"/>
        <v>1.4648017038599269E-2</v>
      </c>
      <c r="BY236" s="23">
        <f t="shared" si="114"/>
        <v>1.4236785331993714E-2</v>
      </c>
      <c r="BZ236" s="23">
        <f t="shared" si="115"/>
        <v>-1.9032229428938611E-3</v>
      </c>
      <c r="CA236" s="23">
        <f t="shared" si="116"/>
        <v>-1.8030064658799548E-2</v>
      </c>
      <c r="CB236" s="23">
        <f t="shared" si="117"/>
        <v>2.8879962847222235E-3</v>
      </c>
      <c r="CC236" s="23">
        <f t="shared" si="118"/>
        <v>2.2941847222222229E-3</v>
      </c>
      <c r="CD236" s="23">
        <f t="shared" si="119"/>
        <v>2.6803048611111109E-3</v>
      </c>
      <c r="CE236" s="23">
        <f t="shared" si="120"/>
        <v>4.1379166666666638E-5</v>
      </c>
      <c r="CF236" s="23">
        <f t="shared" si="121"/>
        <v>0</v>
      </c>
      <c r="CG236" s="23">
        <f t="shared" si="122"/>
        <v>2.0301215576260651E-2</v>
      </c>
      <c r="CH236" s="23">
        <f t="shared" si="123"/>
        <v>2.1951781851059879E-2</v>
      </c>
      <c r="CI236" s="23">
        <f t="shared" si="124"/>
        <v>2.6784755141986333E-2</v>
      </c>
    </row>
    <row r="237" spans="1:87" x14ac:dyDescent="0.2">
      <c r="A237" s="20">
        <v>228</v>
      </c>
      <c r="B237" s="21">
        <v>45565</v>
      </c>
      <c r="C237" s="20">
        <v>241.06200000000001</v>
      </c>
      <c r="D237" s="20">
        <v>1316.944</v>
      </c>
      <c r="E237" s="20">
        <v>2198.498</v>
      </c>
      <c r="F237" s="20">
        <v>2014.028</v>
      </c>
      <c r="G237" s="20">
        <v>2637.527</v>
      </c>
      <c r="H237" s="20">
        <v>144.32599999999999</v>
      </c>
      <c r="I237" s="20">
        <v>356.67599999999999</v>
      </c>
      <c r="J237" s="20">
        <v>475.637</v>
      </c>
      <c r="K237" s="20">
        <v>118.715</v>
      </c>
      <c r="L237" s="20">
        <v>693.82399999999996</v>
      </c>
      <c r="M237" s="20">
        <v>853.18</v>
      </c>
      <c r="N237" s="20">
        <v>320.32400000000001</v>
      </c>
      <c r="O237" s="20">
        <v>369.50299999999999</v>
      </c>
      <c r="P237" s="20">
        <v>102.50700000000001</v>
      </c>
      <c r="Q237" s="20">
        <v>192.08699999999999</v>
      </c>
      <c r="R237" s="20">
        <v>254.989</v>
      </c>
      <c r="S237" s="20">
        <v>10917.53</v>
      </c>
      <c r="T237" s="20">
        <v>5000.45</v>
      </c>
      <c r="U237" s="20">
        <v>8236.9500000000007</v>
      </c>
      <c r="V237" s="20">
        <v>37919.550000000003</v>
      </c>
      <c r="W237" s="20">
        <v>4.8456999999999999</v>
      </c>
      <c r="X237" s="20">
        <v>3.3498999999999999</v>
      </c>
      <c r="Y237" s="20">
        <v>4.9443000000000001</v>
      </c>
      <c r="Z237" s="20">
        <v>-6.25E-2</v>
      </c>
      <c r="AA237" s="20">
        <v>1</v>
      </c>
      <c r="AB237" s="20">
        <v>0.89810000000000001</v>
      </c>
      <c r="AC237" s="20">
        <v>0.74770000000000003</v>
      </c>
      <c r="AD237" s="20">
        <v>143.63</v>
      </c>
      <c r="AE237" s="21">
        <f t="shared" si="96"/>
        <v>45565</v>
      </c>
      <c r="AF237" s="22" cm="1">
        <f t="array" ref="AF237">IF(INDEX(calc_types,1,AF$7)="INDEX",C237/C236-1,IF(INDEX(calc_types,1,AF$7)="CASH", C236/1200,C236/C237-1))</f>
        <v>5.2459508598690086E-3</v>
      </c>
      <c r="AG237" s="22" cm="1">
        <f t="array" ref="AG237">IF(INDEX(calc_types,1,AG$7)="INDEX",D237/D236-1,IF(INDEX(calc_types,1,AG$7)="CASH", D236/1200,D236/D237-1))</f>
        <v>8.0409418273641453E-3</v>
      </c>
      <c r="AH237" s="22" cm="1">
        <f t="array" ref="AH237">IF(INDEX(calc_types,1,AH$7)="INDEX",E237/E236-1,IF(INDEX(calc_types,1,AH$7)="CASH", E236/1200,E236/E237-1))</f>
        <v>9.8231051043768947E-3</v>
      </c>
      <c r="AI237" s="22" cm="1">
        <f t="array" ref="AI237">IF(INDEX(calc_types,1,AI$7)="INDEX",F237/F236-1,IF(INDEX(calc_types,1,AI$7)="CASH", F236/1200,F236/F237-1))</f>
        <v>9.1129549462882764E-3</v>
      </c>
      <c r="AJ237" s="22" cm="1">
        <f t="array" ref="AJ237">IF(INDEX(calc_types,1,AJ$7)="INDEX",G237/G236-1,IF(INDEX(calc_types,1,AJ$7)="CASH", G236/1200,G236/G237-1))</f>
        <v>1.1797728455834156E-2</v>
      </c>
      <c r="AK237" s="22" cm="1">
        <f t="array" ref="AK237">IF(INDEX(calc_types,1,AK$7)="INDEX",H237/H236-1,IF(INDEX(calc_types,1,AK$7)="CASH", H236/1200,H236/H237-1))</f>
        <v>3.5043317434049204E-3</v>
      </c>
      <c r="AL237" s="22" cm="1">
        <f t="array" ref="AL237">IF(INDEX(calc_types,1,AL$7)="INDEX",I237/I236-1,IF(INDEX(calc_types,1,AL$7)="CASH", I236/1200,I236/I237-1))</f>
        <v>7.3345213921185426E-3</v>
      </c>
      <c r="AM237" s="22" cm="1">
        <f t="array" ref="AM237">IF(INDEX(calc_types,1,AM$7)="INDEX",J237/J236-1,IF(INDEX(calc_types,1,AM$7)="CASH", J236/1200,J236/J237-1))</f>
        <v>1.1365279443409593E-2</v>
      </c>
      <c r="AN237" s="22" cm="1">
        <f t="array" ref="AN237">IF(INDEX(calc_types,1,AN$7)="INDEX",K237/K236-1,IF(INDEX(calc_types,1,AN$7)="CASH", K236/1200,K236/K237-1))</f>
        <v>3.1942672198890243E-3</v>
      </c>
      <c r="AO237" s="22" cm="1">
        <f t="array" ref="AO237">IF(INDEX(calc_types,1,AO$7)="INDEX",L237/L236-1,IF(INDEX(calc_types,1,AO$7)="CASH", L236/1200,L236/L237-1))</f>
        <v>4.880846515481041E-3</v>
      </c>
      <c r="AP237" s="22" cm="1">
        <f t="array" ref="AP237">IF(INDEX(calc_types,1,AP$7)="INDEX",M237/M236-1,IF(INDEX(calc_types,1,AP$7)="CASH", M236/1200,M236/M237-1))</f>
        <v>5.3331510839516039E-3</v>
      </c>
      <c r="AQ237" s="22" cm="1">
        <f t="array" ref="AQ237">IF(INDEX(calc_types,1,AQ$7)="INDEX",N237/N236-1,IF(INDEX(calc_types,1,AQ$7)="CASH", N236/1200,N236/N237-1))</f>
        <v>5.9226599840471739E-3</v>
      </c>
      <c r="AR237" s="22" cm="1">
        <f t="array" ref="AR237">IF(INDEX(calc_types,1,AR$7)="INDEX",O237/O236-1,IF(INDEX(calc_types,1,AR$7)="CASH", O236/1200,O236/O237-1))</f>
        <v>7.4982345066025857E-3</v>
      </c>
      <c r="AS237" s="22" cm="1">
        <f t="array" ref="AS237">IF(INDEX(calc_types,1,AS$7)="INDEX",P237/P236-1,IF(INDEX(calc_types,1,AS$7)="CASH", P236/1200,P236/P237-1))</f>
        <v>7.0288475618696111E-4</v>
      </c>
      <c r="AT237" s="22" cm="1">
        <f t="array" ref="AT237">IF(INDEX(calc_types,1,AT$7)="INDEX",Q237/Q236-1,IF(INDEX(calc_types,1,AT$7)="CASH", Q236/1200,Q236/Q237-1))</f>
        <v>3.1245606086649502E-4</v>
      </c>
      <c r="AU237" s="22" cm="1">
        <f t="array" ref="AU237">IF(INDEX(calc_types,1,AU$7)="INDEX",R237/R236-1,IF(INDEX(calc_types,1,AU$7)="CASH", R236/1200,R236/R237-1))</f>
        <v>1.6081710780246894E-4</v>
      </c>
      <c r="AV237" s="22" cm="1">
        <f t="array" ref="AV237">IF(INDEX(calc_types,1,AV$7)="INDEX",S237/S236-1,IF(INDEX(calc_types,1,AV$7)="CASH", S236/1200,S236/S237-1))</f>
        <v>2.1009307127733745E-2</v>
      </c>
      <c r="AW237" s="22" cm="1">
        <f t="array" ref="AW237">IF(INDEX(calc_types,1,AW$7)="INDEX",T237/T236-1,IF(INDEX(calc_types,1,AW$7)="CASH", T236/1200,T236/T237-1))</f>
        <v>8.5659885679247871E-3</v>
      </c>
      <c r="AX237" s="22" cm="1">
        <f t="array" ref="AX237">IF(INDEX(calc_types,1,AX$7)="INDEX",U237/U236-1,IF(INDEX(calc_types,1,AX$7)="CASH", U236/1200,U236/U237-1))</f>
        <v>-1.6674963559330958E-2</v>
      </c>
      <c r="AY237" s="22" cm="1">
        <f t="array" ref="AY237">IF(INDEX(calc_types,1,AY$7)="INDEX",V237/V236-1,IF(INDEX(calc_types,1,AY$7)="CASH", V236/1200,V236/V237-1))</f>
        <v>-1.8841976570434182E-2</v>
      </c>
      <c r="AZ237" s="22" cm="1">
        <f t="array" ref="AZ237">IF(INDEX(calc_types,1,AZ$7)="INDEX",W237/W236-1,IF(INDEX(calc_types,1,AZ$7)="CASH", W236/1200,W236/W237-1))</f>
        <v>4.3294583333333336E-3</v>
      </c>
      <c r="BA237" s="22" cm="1">
        <f t="array" ref="BA237">IF(INDEX(calc_types,1,BA$7)="INDEX",X237/X236-1,IF(INDEX(calc_types,1,BA$7)="CASH", X236/1200,X236/X237-1))</f>
        <v>2.9601666666666665E-3</v>
      </c>
      <c r="BB237" s="22" cm="1">
        <f t="array" ref="BB237">IF(INDEX(calc_types,1,BB$7)="INDEX",Y237/Y236-1,IF(INDEX(calc_types,1,BB$7)="CASH", Y236/1200,Y236/Y237-1))</f>
        <v>4.1148333333333332E-3</v>
      </c>
      <c r="BC237" s="22" cm="1">
        <f t="array" ref="BC237">IF(INDEX(calc_types,1,BC$7)="INDEX",Z237/Z236-1,IF(INDEX(calc_types,1,BC$7)="CASH", Z236/1200,Z236/Z237-1))</f>
        <v>-3.0333333333333333E-5</v>
      </c>
      <c r="BD237" s="22" cm="1">
        <f t="array" ref="BD237">IF(INDEX(calc_types,1,BD$7)="INDEX",AA237/AA236-1,IF(INDEX(calc_types,1,BD$7)="CASH", AA236/1200,AA236/AA237-1))</f>
        <v>0</v>
      </c>
      <c r="BE237" s="22" cm="1">
        <f t="array" ref="BE237">IF(INDEX(calc_types,1,BE$7)="INDEX",AB237/AB236-1,IF(INDEX(calc_types,1,BE$7)="CASH", AB236/1200,AB236/AB237-1))</f>
        <v>7.7942322681217036E-3</v>
      </c>
      <c r="BF237" s="22" cm="1">
        <f t="array" ref="BF237">IF(INDEX(calc_types,1,BF$7)="INDEX",AC237/AC236-1,IF(INDEX(calc_types,1,BF$7)="CASH", AC236/1200,AC236/AC237-1))</f>
        <v>1.8857830680754306E-2</v>
      </c>
      <c r="BG237" s="22" cm="1">
        <f t="array" ref="BG237">IF(INDEX(calc_types,1,BG$7)="INDEX",AD237/AD236-1,IF(INDEX(calc_types,1,BG$7)="CASH", AD236/1200,AD236/AD237-1))</f>
        <v>1.7684327786674059E-2</v>
      </c>
      <c r="BH237" s="23">
        <f t="shared" si="97"/>
        <v>3.7111482742481642E-3</v>
      </c>
      <c r="BI237" s="23">
        <f t="shared" si="98"/>
        <v>6.2888687425128112E-3</v>
      </c>
      <c r="BJ237" s="23">
        <f t="shared" si="99"/>
        <v>7.4152500277368874E-3</v>
      </c>
      <c r="BK237" s="23">
        <f t="shared" si="100"/>
        <v>6.4629584330556664E-3</v>
      </c>
      <c r="BL237" s="23">
        <f t="shared" si="101"/>
        <v>8.4178937902820491E-3</v>
      </c>
      <c r="BM237" s="23">
        <f t="shared" si="102"/>
        <v>2.7612187144645294E-3</v>
      </c>
      <c r="BN237" s="23">
        <f t="shared" si="103"/>
        <v>6.4699533145016423E-3</v>
      </c>
      <c r="BO237" s="23">
        <f t="shared" si="104"/>
        <v>1.0042901649317872E-2</v>
      </c>
      <c r="BP237" s="23">
        <f t="shared" si="105"/>
        <v>1.8267120654079907E-3</v>
      </c>
      <c r="BQ237" s="23">
        <f t="shared" si="106"/>
        <v>3.193144902823482E-3</v>
      </c>
      <c r="BR237" s="23">
        <f t="shared" si="107"/>
        <v>3.1709644359861318E-3</v>
      </c>
      <c r="BS237" s="23">
        <f t="shared" si="108"/>
        <v>3.1395941621404928E-3</v>
      </c>
      <c r="BT237" s="23">
        <f t="shared" si="109"/>
        <v>4.2071633272176123E-3</v>
      </c>
      <c r="BU237" s="23">
        <f t="shared" si="110"/>
        <v>6.4096417946617559E-4</v>
      </c>
      <c r="BV237" s="23">
        <f t="shared" si="111"/>
        <v>1.7339744273567974E-4</v>
      </c>
      <c r="BW237" s="23">
        <f t="shared" si="112"/>
        <v>-1.7857554805245139E-4</v>
      </c>
      <c r="BX237" s="23">
        <f t="shared" si="113"/>
        <v>1.1827373955685859E-2</v>
      </c>
      <c r="BY237" s="23">
        <f t="shared" si="114"/>
        <v>5.3512969681278905E-3</v>
      </c>
      <c r="BZ237" s="23">
        <f t="shared" si="115"/>
        <v>-1.9611888781627954E-2</v>
      </c>
      <c r="CA237" s="23">
        <f t="shared" si="116"/>
        <v>-2.5259538281800629E-2</v>
      </c>
      <c r="CB237" s="23">
        <f t="shared" si="117"/>
        <v>2.7653296180555568E-3</v>
      </c>
      <c r="CC237" s="23">
        <f t="shared" si="118"/>
        <v>2.1956013888888891E-3</v>
      </c>
      <c r="CD237" s="23">
        <f t="shared" si="119"/>
        <v>2.5733881944444443E-3</v>
      </c>
      <c r="CE237" s="23">
        <f t="shared" si="120"/>
        <v>1.9212499999999969E-5</v>
      </c>
      <c r="CF237" s="23">
        <f t="shared" si="121"/>
        <v>0</v>
      </c>
      <c r="CG237" s="23">
        <f t="shared" si="122"/>
        <v>7.5452323985753141E-3</v>
      </c>
      <c r="CH237" s="23">
        <f t="shared" si="123"/>
        <v>1.9675456585371551E-2</v>
      </c>
      <c r="CI237" s="23">
        <f t="shared" si="124"/>
        <v>1.8403542804147716E-2</v>
      </c>
    </row>
    <row r="238" spans="1:87" x14ac:dyDescent="0.2">
      <c r="A238" s="20">
        <v>229</v>
      </c>
      <c r="B238" s="21">
        <v>45596</v>
      </c>
      <c r="C238" s="20">
        <v>241.72800000000001</v>
      </c>
      <c r="D238" s="20">
        <v>1309.2270000000001</v>
      </c>
      <c r="E238" s="20">
        <v>2159.13</v>
      </c>
      <c r="F238" s="20">
        <v>2005.1189999999999</v>
      </c>
      <c r="G238" s="20">
        <v>2601.5680000000002</v>
      </c>
      <c r="H238" s="20">
        <v>144.69</v>
      </c>
      <c r="I238" s="20">
        <v>355.9</v>
      </c>
      <c r="J238" s="20">
        <v>471.57900000000001</v>
      </c>
      <c r="K238" s="20">
        <v>119.027</v>
      </c>
      <c r="L238" s="20">
        <v>690.74300000000005</v>
      </c>
      <c r="M238" s="20">
        <v>842.28700000000003</v>
      </c>
      <c r="N238" s="20">
        <v>319.74099999999999</v>
      </c>
      <c r="O238" s="20">
        <v>366.54300000000001</v>
      </c>
      <c r="P238" s="20">
        <v>102.48399999999999</v>
      </c>
      <c r="Q238" s="20">
        <v>191.958</v>
      </c>
      <c r="R238" s="20">
        <v>254.517</v>
      </c>
      <c r="S238" s="20">
        <v>10815.8</v>
      </c>
      <c r="T238" s="20">
        <v>4827.63</v>
      </c>
      <c r="U238" s="20">
        <v>8110.1</v>
      </c>
      <c r="V238" s="20">
        <v>39081.25</v>
      </c>
      <c r="W238" s="20">
        <v>4.6560600000000001</v>
      </c>
      <c r="X238" s="20">
        <v>3.1831</v>
      </c>
      <c r="Y238" s="20">
        <v>4.7694999999999999</v>
      </c>
      <c r="Z238" s="20">
        <v>4.8999999999999998E-3</v>
      </c>
      <c r="AA238" s="20">
        <v>1</v>
      </c>
      <c r="AB238" s="20">
        <v>0.91879999999999995</v>
      </c>
      <c r="AC238" s="20">
        <v>0.7752</v>
      </c>
      <c r="AD238" s="20">
        <v>152.03</v>
      </c>
      <c r="AE238" s="21">
        <f t="shared" si="96"/>
        <v>45596</v>
      </c>
      <c r="AF238" s="22" cm="1">
        <f t="array" ref="AF238">IF(INDEX(calc_types,1,AF$7)="INDEX",C238/C237-1,IF(INDEX(calc_types,1,AF$7)="CASH", C237/1200,C237/C238-1))</f>
        <v>2.7627747218557097E-3</v>
      </c>
      <c r="AG238" s="22" cm="1">
        <f t="array" ref="AG238">IF(INDEX(calc_types,1,AG$7)="INDEX",D238/D237-1,IF(INDEX(calc_types,1,AG$7)="CASH", D237/1200,D237/D238-1))</f>
        <v>-5.8597783960441241E-3</v>
      </c>
      <c r="AH238" s="22" cm="1">
        <f t="array" ref="AH238">IF(INDEX(calc_types,1,AH$7)="INDEX",E238/E237-1,IF(INDEX(calc_types,1,AH$7)="CASH", E237/1200,E237/E238-1))</f>
        <v>-1.7906770895402158E-2</v>
      </c>
      <c r="AI238" s="22" cm="1">
        <f t="array" ref="AI238">IF(INDEX(calc_types,1,AI$7)="INDEX",F238/F237-1,IF(INDEX(calc_types,1,AI$7)="CASH", F237/1200,F237/F238-1))</f>
        <v>-4.423473755081897E-3</v>
      </c>
      <c r="AJ238" s="22" cm="1">
        <f t="array" ref="AJ238">IF(INDEX(calc_types,1,AJ$7)="INDEX",G238/G237-1,IF(INDEX(calc_types,1,AJ$7)="CASH", G237/1200,G237/G238-1))</f>
        <v>-1.363360450907225E-2</v>
      </c>
      <c r="AK238" s="22" cm="1">
        <f t="array" ref="AK238">IF(INDEX(calc_types,1,AK$7)="INDEX",H238/H237-1,IF(INDEX(calc_types,1,AK$7)="CASH", H237/1200,H237/H238-1))</f>
        <v>2.5220680958386588E-3</v>
      </c>
      <c r="AL238" s="22" cm="1">
        <f t="array" ref="AL238">IF(INDEX(calc_types,1,AL$7)="INDEX",I238/I237-1,IF(INDEX(calc_types,1,AL$7)="CASH", I237/1200,I237/I238-1))</f>
        <v>-2.1756440018392276E-3</v>
      </c>
      <c r="AM238" s="22" cm="1">
        <f t="array" ref="AM238">IF(INDEX(calc_types,1,AM$7)="INDEX",J238/J237-1,IF(INDEX(calc_types,1,AM$7)="CASH", J237/1200,J237/J238-1))</f>
        <v>-8.5317164139879775E-3</v>
      </c>
      <c r="AN238" s="22" cm="1">
        <f t="array" ref="AN238">IF(INDEX(calc_types,1,AN$7)="INDEX",K238/K237-1,IF(INDEX(calc_types,1,AN$7)="CASH", K237/1200,K237/K238-1))</f>
        <v>2.6281430316303922E-3</v>
      </c>
      <c r="AO238" s="22" cm="1">
        <f t="array" ref="AO238">IF(INDEX(calc_types,1,AO$7)="INDEX",L238/L237-1,IF(INDEX(calc_types,1,AO$7)="CASH", L237/1200,L237/L238-1))</f>
        <v>-4.4406074162898213E-3</v>
      </c>
      <c r="AP238" s="22" cm="1">
        <f t="array" ref="AP238">IF(INDEX(calc_types,1,AP$7)="INDEX",M238/M237-1,IF(INDEX(calc_types,1,AP$7)="CASH", M237/1200,M237/M238-1))</f>
        <v>-1.2767528540284512E-2</v>
      </c>
      <c r="AQ238" s="22" cm="1">
        <f t="array" ref="AQ238">IF(INDEX(calc_types,1,AQ$7)="INDEX",N238/N237-1,IF(INDEX(calc_types,1,AQ$7)="CASH", N237/1200,N237/N238-1))</f>
        <v>-1.8200322173800298E-3</v>
      </c>
      <c r="AR238" s="22" cm="1">
        <f t="array" ref="AR238">IF(INDEX(calc_types,1,AR$7)="INDEX",O238/O237-1,IF(INDEX(calc_types,1,AR$7)="CASH", O237/1200,O237/O238-1))</f>
        <v>-8.0107603997802146E-3</v>
      </c>
      <c r="AS238" s="22" cm="1">
        <f t="array" ref="AS238">IF(INDEX(calc_types,1,AS$7)="INDEX",P238/P237-1,IF(INDEX(calc_types,1,AS$7)="CASH", P237/1200,P237/P238-1))</f>
        <v>-2.2437492073723586E-4</v>
      </c>
      <c r="AT238" s="22" cm="1">
        <f t="array" ref="AT238">IF(INDEX(calc_types,1,AT$7)="INDEX",Q238/Q237-1,IF(INDEX(calc_types,1,AT$7)="CASH", Q237/1200,Q237/Q238-1))</f>
        <v>-6.7157069452894458E-4</v>
      </c>
      <c r="AU238" s="22" cm="1">
        <f t="array" ref="AU238">IF(INDEX(calc_types,1,AU$7)="INDEX",R238/R237-1,IF(INDEX(calc_types,1,AU$7)="CASH", R237/1200,R237/R238-1))</f>
        <v>-1.8510602418143618E-3</v>
      </c>
      <c r="AV238" s="22" cm="1">
        <f t="array" ref="AV238">IF(INDEX(calc_types,1,AV$7)="INDEX",S238/S237-1,IF(INDEX(calc_types,1,AV$7)="CASH", S237/1200,S237/S238-1))</f>
        <v>-9.3180417182275876E-3</v>
      </c>
      <c r="AW238" s="22" cm="1">
        <f t="array" ref="AW238">IF(INDEX(calc_types,1,AW$7)="INDEX",T238/T237-1,IF(INDEX(calc_types,1,AW$7)="CASH", T237/1200,T237/T238-1))</f>
        <v>-3.4560889519943183E-2</v>
      </c>
      <c r="AX238" s="22" cm="1">
        <f t="array" ref="AX238">IF(INDEX(calc_types,1,AX$7)="INDEX",U238/U237-1,IF(INDEX(calc_types,1,AX$7)="CASH", U237/1200,U237/U238-1))</f>
        <v>-1.5400117762035759E-2</v>
      </c>
      <c r="AY238" s="22" cm="1">
        <f t="array" ref="AY238">IF(INDEX(calc_types,1,AY$7)="INDEX",V238/V237-1,IF(INDEX(calc_types,1,AY$7)="CASH", V237/1200,V237/V238-1))</f>
        <v>3.0635912082289884E-2</v>
      </c>
      <c r="AZ238" s="22" cm="1">
        <f t="array" ref="AZ238">IF(INDEX(calc_types,1,AZ$7)="INDEX",W238/W237-1,IF(INDEX(calc_types,1,AZ$7)="CASH", W237/1200,W237/W238-1))</f>
        <v>4.0380833333333336E-3</v>
      </c>
      <c r="BA238" s="22" cm="1">
        <f t="array" ref="BA238">IF(INDEX(calc_types,1,BA$7)="INDEX",X238/X237-1,IF(INDEX(calc_types,1,BA$7)="CASH", X237/1200,X237/X238-1))</f>
        <v>2.7915833333333334E-3</v>
      </c>
      <c r="BB238" s="22" cm="1">
        <f t="array" ref="BB238">IF(INDEX(calc_types,1,BB$7)="INDEX",Y238/Y237-1,IF(INDEX(calc_types,1,BB$7)="CASH", Y237/1200,Y237/Y238-1))</f>
        <v>4.1202499999999998E-3</v>
      </c>
      <c r="BC238" s="22" cm="1">
        <f t="array" ref="BC238">IF(INDEX(calc_types,1,BC$7)="INDEX",Z238/Z237-1,IF(INDEX(calc_types,1,BC$7)="CASH", Z237/1200,Z237/Z238-1))</f>
        <v>-5.2083333333333337E-5</v>
      </c>
      <c r="BD238" s="22" cm="1">
        <f t="array" ref="BD238">IF(INDEX(calc_types,1,BD$7)="INDEX",AA238/AA237-1,IF(INDEX(calc_types,1,BD$7)="CASH", AA237/1200,AA237/AA238-1))</f>
        <v>0</v>
      </c>
      <c r="BE238" s="22" cm="1">
        <f t="array" ref="BE238">IF(INDEX(calc_types,1,BE$7)="INDEX",AB238/AB237-1,IF(INDEX(calc_types,1,BE$7)="CASH", AB237/1200,AB237/AB238-1))</f>
        <v>-2.2529386155855424E-2</v>
      </c>
      <c r="BF238" s="22" cm="1">
        <f t="array" ref="BF238">IF(INDEX(calc_types,1,BF$7)="INDEX",AC238/AC237-1,IF(INDEX(calc_types,1,BF$7)="CASH", AC237/1200,AC237/AC238-1))</f>
        <v>-3.5474716202270384E-2</v>
      </c>
      <c r="BG238" s="22" cm="1">
        <f t="array" ref="BG238">IF(INDEX(calc_types,1,BG$7)="INDEX",AD238/AD237-1,IF(INDEX(calc_types,1,BG$7)="CASH", AD237/1200,AD237/AD238-1))</f>
        <v>-5.5252252844833261E-2</v>
      </c>
      <c r="BH238" s="23">
        <f t="shared" si="97"/>
        <v>1.2279721362348653E-3</v>
      </c>
      <c r="BI238" s="23">
        <f t="shared" si="98"/>
        <v>-7.6118514808954582E-3</v>
      </c>
      <c r="BJ238" s="23">
        <f t="shared" si="99"/>
        <v>-2.0314625972042165E-2</v>
      </c>
      <c r="BK238" s="23">
        <f t="shared" si="100"/>
        <v>-7.073470268314507E-3</v>
      </c>
      <c r="BL238" s="23">
        <f t="shared" si="101"/>
        <v>-1.7013439174624355E-2</v>
      </c>
      <c r="BM238" s="23">
        <f t="shared" si="102"/>
        <v>1.7789550668982676E-3</v>
      </c>
      <c r="BN238" s="23">
        <f t="shared" si="103"/>
        <v>-3.0402120794561283E-3</v>
      </c>
      <c r="BO238" s="23">
        <f t="shared" si="104"/>
        <v>-9.8540942080796983E-3</v>
      </c>
      <c r="BP238" s="23">
        <f t="shared" si="105"/>
        <v>1.2605878771493587E-3</v>
      </c>
      <c r="BQ238" s="23">
        <f t="shared" si="106"/>
        <v>-6.1283090289473803E-3</v>
      </c>
      <c r="BR238" s="23">
        <f t="shared" si="107"/>
        <v>-1.4929715188249985E-2</v>
      </c>
      <c r="BS238" s="23">
        <f t="shared" si="108"/>
        <v>-4.6030980392867109E-3</v>
      </c>
      <c r="BT238" s="23">
        <f t="shared" si="109"/>
        <v>-1.1301831579165188E-2</v>
      </c>
      <c r="BU238" s="23">
        <f t="shared" si="110"/>
        <v>-2.8629549745802139E-4</v>
      </c>
      <c r="BV238" s="23">
        <f t="shared" si="111"/>
        <v>-8.1062931265975984E-4</v>
      </c>
      <c r="BW238" s="23">
        <f t="shared" si="112"/>
        <v>-2.1904528976692821E-3</v>
      </c>
      <c r="BX238" s="23">
        <f t="shared" si="113"/>
        <v>-1.8499974890275474E-2</v>
      </c>
      <c r="BY238" s="23">
        <f t="shared" si="114"/>
        <v>-3.7775581119740081E-2</v>
      </c>
      <c r="BZ238" s="23">
        <f t="shared" si="115"/>
        <v>-1.8337042984332756E-2</v>
      </c>
      <c r="CA238" s="23">
        <f t="shared" si="116"/>
        <v>2.4218350370923437E-2</v>
      </c>
      <c r="CB238" s="23">
        <f t="shared" si="117"/>
        <v>2.4739546180555568E-3</v>
      </c>
      <c r="CC238" s="23">
        <f t="shared" si="118"/>
        <v>2.027018055555556E-3</v>
      </c>
      <c r="CD238" s="23">
        <f t="shared" si="119"/>
        <v>2.5788048611111109E-3</v>
      </c>
      <c r="CE238" s="23">
        <f t="shared" si="120"/>
        <v>-2.5375000000000346E-6</v>
      </c>
      <c r="CF238" s="23">
        <f t="shared" si="121"/>
        <v>0</v>
      </c>
      <c r="CG238" s="23">
        <f t="shared" si="122"/>
        <v>-2.2778386025401814E-2</v>
      </c>
      <c r="CH238" s="23">
        <f t="shared" si="123"/>
        <v>-3.465709029765314E-2</v>
      </c>
      <c r="CI238" s="23">
        <f t="shared" si="124"/>
        <v>-5.4533037827359604E-2</v>
      </c>
    </row>
    <row r="239" spans="1:87" x14ac:dyDescent="0.2">
      <c r="A239" s="20">
        <v>230</v>
      </c>
      <c r="B239" s="21">
        <v>45626</v>
      </c>
      <c r="C239" s="20">
        <v>242.59800000000001</v>
      </c>
      <c r="D239" s="20">
        <v>1313.057</v>
      </c>
      <c r="E239" s="20">
        <v>2169.9929999999999</v>
      </c>
      <c r="F239" s="20">
        <v>2013.8019999999999</v>
      </c>
      <c r="G239" s="20">
        <v>2621.433</v>
      </c>
      <c r="H239" s="20">
        <v>145.11000000000001</v>
      </c>
      <c r="I239" s="20">
        <v>358.69099999999997</v>
      </c>
      <c r="J239" s="20">
        <v>478.02300000000002</v>
      </c>
      <c r="K239" s="20">
        <v>119.54</v>
      </c>
      <c r="L239" s="20">
        <v>695.447</v>
      </c>
      <c r="M239" s="20">
        <v>851.55</v>
      </c>
      <c r="N239" s="20">
        <v>322.22199999999998</v>
      </c>
      <c r="O239" s="20">
        <v>371.53199999999998</v>
      </c>
      <c r="P239" s="20">
        <v>102.43899999999999</v>
      </c>
      <c r="Q239" s="20">
        <v>191.46799999999999</v>
      </c>
      <c r="R239" s="20">
        <v>253.09</v>
      </c>
      <c r="S239" s="20">
        <v>11446.16</v>
      </c>
      <c r="T239" s="20">
        <v>4804.3999999999996</v>
      </c>
      <c r="U239" s="20">
        <v>8287.2999999999993</v>
      </c>
      <c r="V239" s="20">
        <v>38208.03</v>
      </c>
      <c r="W239" s="20">
        <v>4.5309299999999997</v>
      </c>
      <c r="X239" s="20">
        <v>2.9312999999999998</v>
      </c>
      <c r="Y239" s="20">
        <v>4.6146000000000003</v>
      </c>
      <c r="Z239" s="20">
        <v>-0.40129999999999999</v>
      </c>
      <c r="AA239" s="20">
        <v>1</v>
      </c>
      <c r="AB239" s="20">
        <v>0.94550000000000001</v>
      </c>
      <c r="AC239" s="20">
        <v>0.7853</v>
      </c>
      <c r="AD239" s="20">
        <v>149.77000000000001</v>
      </c>
      <c r="AE239" s="21">
        <f t="shared" si="96"/>
        <v>45626</v>
      </c>
      <c r="AF239" s="22" cm="1">
        <f t="array" ref="AF239">IF(INDEX(calc_types,1,AF$7)="INDEX",C239/C238-1,IF(INDEX(calc_types,1,AF$7)="CASH", C238/1200,C238/C239-1))</f>
        <v>3.5990865766482028E-3</v>
      </c>
      <c r="AG239" s="22" cm="1">
        <f t="array" ref="AG239">IF(INDEX(calc_types,1,AG$7)="INDEX",D239/D238-1,IF(INDEX(calc_types,1,AG$7)="CASH", D238/1200,D238/D239-1))</f>
        <v>2.9253903257417946E-3</v>
      </c>
      <c r="AH239" s="22" cm="1">
        <f t="array" ref="AH239">IF(INDEX(calc_types,1,AH$7)="INDEX",E239/E238-1,IF(INDEX(calc_types,1,AH$7)="CASH", E238/1200,E238/E239-1))</f>
        <v>5.031193119450883E-3</v>
      </c>
      <c r="AI239" s="22" cm="1">
        <f t="array" ref="AI239">IF(INDEX(calc_types,1,AI$7)="INDEX",F239/F238-1,IF(INDEX(calc_types,1,AI$7)="CASH", F238/1200,F238/F239-1))</f>
        <v>4.3304162994814988E-3</v>
      </c>
      <c r="AJ239" s="22" cm="1">
        <f t="array" ref="AJ239">IF(INDEX(calc_types,1,AJ$7)="INDEX",G239/G238-1,IF(INDEX(calc_types,1,AJ$7)="CASH", G238/1200,G238/G239-1))</f>
        <v>7.6357796528860877E-3</v>
      </c>
      <c r="AK239" s="22" cm="1">
        <f t="array" ref="AK239">IF(INDEX(calc_types,1,AK$7)="INDEX",H239/H238-1,IF(INDEX(calc_types,1,AK$7)="CASH", H238/1200,H238/H239-1))</f>
        <v>2.9027576197389049E-3</v>
      </c>
      <c r="AL239" s="22" cm="1">
        <f t="array" ref="AL239">IF(INDEX(calc_types,1,AL$7)="INDEX",I239/I238-1,IF(INDEX(calc_types,1,AL$7)="CASH", I238/1200,I238/I239-1))</f>
        <v>7.8420904748524034E-3</v>
      </c>
      <c r="AM239" s="22" cm="1">
        <f t="array" ref="AM239">IF(INDEX(calc_types,1,AM$7)="INDEX",J239/J238-1,IF(INDEX(calc_types,1,AM$7)="CASH", J238/1200,J238/J239-1))</f>
        <v>1.3664730617775733E-2</v>
      </c>
      <c r="AN239" s="22" cm="1">
        <f t="array" ref="AN239">IF(INDEX(calc_types,1,AN$7)="INDEX",K239/K238-1,IF(INDEX(calc_types,1,AN$7)="CASH", K238/1200,K238/K239-1))</f>
        <v>4.3099464827307532E-3</v>
      </c>
      <c r="AO239" s="22" cm="1">
        <f t="array" ref="AO239">IF(INDEX(calc_types,1,AO$7)="INDEX",L239/L238-1,IF(INDEX(calc_types,1,AO$7)="CASH", L238/1200,L238/L239-1))</f>
        <v>6.8100581547694272E-3</v>
      </c>
      <c r="AP239" s="22" cm="1">
        <f t="array" ref="AP239">IF(INDEX(calc_types,1,AP$7)="INDEX",M239/M238-1,IF(INDEX(calc_types,1,AP$7)="CASH", M238/1200,M238/M239-1))</f>
        <v>1.0997439115170815E-2</v>
      </c>
      <c r="AQ239" s="22" cm="1">
        <f t="array" ref="AQ239">IF(INDEX(calc_types,1,AQ$7)="INDEX",N239/N238-1,IF(INDEX(calc_types,1,AQ$7)="CASH", N238/1200,N238/N239-1))</f>
        <v>7.7594052686393855E-3</v>
      </c>
      <c r="AR239" s="22" cm="1">
        <f t="array" ref="AR239">IF(INDEX(calc_types,1,AR$7)="INDEX",O239/O238-1,IF(INDEX(calc_types,1,AR$7)="CASH", O238/1200,O238/O239-1))</f>
        <v>1.36109542400209E-2</v>
      </c>
      <c r="AS239" s="22" cm="1">
        <f t="array" ref="AS239">IF(INDEX(calc_types,1,AS$7)="INDEX",P239/P238-1,IF(INDEX(calc_types,1,AS$7)="CASH", P238/1200,P238/P239-1))</f>
        <v>-4.3909293157962104E-4</v>
      </c>
      <c r="AT239" s="22" cm="1">
        <f t="array" ref="AT239">IF(INDEX(calc_types,1,AT$7)="INDEX",Q239/Q238-1,IF(INDEX(calc_types,1,AT$7)="CASH", Q238/1200,Q238/Q239-1))</f>
        <v>-2.5526417237103916E-3</v>
      </c>
      <c r="AU239" s="22" cm="1">
        <f t="array" ref="AU239">IF(INDEX(calc_types,1,AU$7)="INDEX",R239/R238-1,IF(INDEX(calc_types,1,AU$7)="CASH", R238/1200,R238/R239-1))</f>
        <v>-5.606698177331948E-3</v>
      </c>
      <c r="AV239" s="22" cm="1">
        <f t="array" ref="AV239">IF(INDEX(calc_types,1,AV$7)="INDEX",S239/S238-1,IF(INDEX(calc_types,1,AV$7)="CASH", S238/1200,S238/S239-1))</f>
        <v>5.8281403132454335E-2</v>
      </c>
      <c r="AW239" s="22" cm="1">
        <f t="array" ref="AW239">IF(INDEX(calc_types,1,AW$7)="INDEX",T239/T238-1,IF(INDEX(calc_types,1,AW$7)="CASH", T238/1200,T238/T239-1))</f>
        <v>-4.811884920758347E-3</v>
      </c>
      <c r="AX239" s="22" cm="1">
        <f t="array" ref="AX239">IF(INDEX(calc_types,1,AX$7)="INDEX",U239/U238-1,IF(INDEX(calc_types,1,AX$7)="CASH", U238/1200,U238/U239-1))</f>
        <v>2.1849299022206781E-2</v>
      </c>
      <c r="AY239" s="22" cm="1">
        <f t="array" ref="AY239">IF(INDEX(calc_types,1,AY$7)="INDEX",V239/V238-1,IF(INDEX(calc_types,1,AY$7)="CASH", V238/1200,V238/V239-1))</f>
        <v>-2.2343707020630155E-2</v>
      </c>
      <c r="AZ239" s="22" cm="1">
        <f t="array" ref="AZ239">IF(INDEX(calc_types,1,AZ$7)="INDEX",W239/W238-1,IF(INDEX(calc_types,1,AZ$7)="CASH", W238/1200,W238/W239-1))</f>
        <v>3.8800499999999999E-3</v>
      </c>
      <c r="BA239" s="22" cm="1">
        <f t="array" ref="BA239">IF(INDEX(calc_types,1,BA$7)="INDEX",X239/X238-1,IF(INDEX(calc_types,1,BA$7)="CASH", X238/1200,X238/X239-1))</f>
        <v>2.6525833333333332E-3</v>
      </c>
      <c r="BB239" s="22" cm="1">
        <f t="array" ref="BB239">IF(INDEX(calc_types,1,BB$7)="INDEX",Y239/Y238-1,IF(INDEX(calc_types,1,BB$7)="CASH", Y238/1200,Y238/Y239-1))</f>
        <v>3.9745833333333334E-3</v>
      </c>
      <c r="BC239" s="22" cm="1">
        <f t="array" ref="BC239">IF(INDEX(calc_types,1,BC$7)="INDEX",Z239/Z238-1,IF(INDEX(calc_types,1,BC$7)="CASH", Z238/1200,Z238/Z239-1))</f>
        <v>4.0833333333333329E-6</v>
      </c>
      <c r="BD239" s="22" cm="1">
        <f t="array" ref="BD239">IF(INDEX(calc_types,1,BD$7)="INDEX",AA239/AA238-1,IF(INDEX(calc_types,1,BD$7)="CASH", AA238/1200,AA238/AA239-1))</f>
        <v>0</v>
      </c>
      <c r="BE239" s="22" cm="1">
        <f t="array" ref="BE239">IF(INDEX(calc_types,1,BE$7)="INDEX",AB239/AB238-1,IF(INDEX(calc_types,1,BE$7)="CASH", AB238/1200,AB238/AB239-1))</f>
        <v>-2.823902696985725E-2</v>
      </c>
      <c r="BF239" s="22" cm="1">
        <f t="array" ref="BF239">IF(INDEX(calc_types,1,BF$7)="INDEX",AC239/AC238-1,IF(INDEX(calc_types,1,BF$7)="CASH", AC238/1200,AC238/AC239-1))</f>
        <v>-1.2861326881446589E-2</v>
      </c>
      <c r="BG239" s="22" cm="1">
        <f t="array" ref="BG239">IF(INDEX(calc_types,1,BG$7)="INDEX",AD239/AD238-1,IF(INDEX(calc_types,1,BG$7)="CASH", AD238/1200,AD238/AD239-1))</f>
        <v>1.5089804366695603E-2</v>
      </c>
      <c r="BH239" s="23">
        <f t="shared" si="97"/>
        <v>2.0642839910273584E-3</v>
      </c>
      <c r="BI239" s="23">
        <f t="shared" si="98"/>
        <v>1.1733172408904605E-3</v>
      </c>
      <c r="BJ239" s="23">
        <f t="shared" si="99"/>
        <v>2.6233380428108762E-3</v>
      </c>
      <c r="BK239" s="23">
        <f t="shared" si="100"/>
        <v>1.6804197862488887E-3</v>
      </c>
      <c r="BL239" s="23">
        <f t="shared" si="101"/>
        <v>4.2559449873339813E-3</v>
      </c>
      <c r="BM239" s="23">
        <f t="shared" si="102"/>
        <v>2.1596445907985139E-3</v>
      </c>
      <c r="BN239" s="23">
        <f t="shared" si="103"/>
        <v>6.9775223972355031E-3</v>
      </c>
      <c r="BO239" s="23">
        <f t="shared" si="104"/>
        <v>1.2342352823684012E-2</v>
      </c>
      <c r="BP239" s="23">
        <f t="shared" si="105"/>
        <v>2.9423913282497199E-3</v>
      </c>
      <c r="BQ239" s="23">
        <f t="shared" si="106"/>
        <v>5.1223565421118682E-3</v>
      </c>
      <c r="BR239" s="23">
        <f t="shared" si="107"/>
        <v>8.8352524672053422E-3</v>
      </c>
      <c r="BS239" s="23">
        <f t="shared" si="108"/>
        <v>4.9763394467327044E-3</v>
      </c>
      <c r="BT239" s="23">
        <f t="shared" si="109"/>
        <v>1.0319883060635927E-2</v>
      </c>
      <c r="BU239" s="23">
        <f t="shared" si="110"/>
        <v>-5.0101350830040656E-4</v>
      </c>
      <c r="BV239" s="23">
        <f t="shared" si="111"/>
        <v>-2.6917003418412068E-3</v>
      </c>
      <c r="BW239" s="23">
        <f t="shared" si="112"/>
        <v>-5.9460908331868687E-3</v>
      </c>
      <c r="BX239" s="23">
        <f t="shared" si="113"/>
        <v>4.9099469960406449E-2</v>
      </c>
      <c r="BY239" s="23">
        <f t="shared" si="114"/>
        <v>-8.0265765205552436E-3</v>
      </c>
      <c r="BZ239" s="23">
        <f t="shared" si="115"/>
        <v>1.8912373799909784E-2</v>
      </c>
      <c r="CA239" s="23">
        <f t="shared" si="116"/>
        <v>-2.8761268731996602E-2</v>
      </c>
      <c r="CB239" s="23">
        <f t="shared" si="117"/>
        <v>2.3159212847222231E-3</v>
      </c>
      <c r="CC239" s="23">
        <f t="shared" si="118"/>
        <v>1.8880180555555558E-3</v>
      </c>
      <c r="CD239" s="23">
        <f t="shared" si="119"/>
        <v>2.4331381944444445E-3</v>
      </c>
      <c r="CE239" s="23">
        <f t="shared" si="120"/>
        <v>5.3629166666666638E-5</v>
      </c>
      <c r="CF239" s="23">
        <f t="shared" si="121"/>
        <v>0</v>
      </c>
      <c r="CG239" s="23">
        <f t="shared" si="122"/>
        <v>-2.848802683940364E-2</v>
      </c>
      <c r="CH239" s="23">
        <f t="shared" si="123"/>
        <v>-1.2043700976829344E-2</v>
      </c>
      <c r="CI239" s="23">
        <f t="shared" si="124"/>
        <v>1.5809019384169259E-2</v>
      </c>
    </row>
    <row r="240" spans="1:87" x14ac:dyDescent="0.2">
      <c r="A240" s="20">
        <v>231</v>
      </c>
      <c r="B240" s="21">
        <v>45657</v>
      </c>
      <c r="C240" s="20">
        <v>243.65600000000001</v>
      </c>
      <c r="D240" s="20">
        <v>1316.16</v>
      </c>
      <c r="E240" s="20">
        <v>2158.489</v>
      </c>
      <c r="F240" s="20">
        <v>2018.2429999999999</v>
      </c>
      <c r="G240" s="20">
        <v>2608.7460000000001</v>
      </c>
      <c r="H240" s="20">
        <v>145.44999999999999</v>
      </c>
      <c r="I240" s="20">
        <v>358.45400000000001</v>
      </c>
      <c r="J240" s="20">
        <v>475.29199999999997</v>
      </c>
      <c r="K240" s="20">
        <v>119.911</v>
      </c>
      <c r="L240" s="20">
        <v>696.01700000000005</v>
      </c>
      <c r="M240" s="20">
        <v>847.51</v>
      </c>
      <c r="N240" s="20">
        <v>323.39600000000002</v>
      </c>
      <c r="O240" s="20">
        <v>371.786</v>
      </c>
      <c r="P240" s="20">
        <v>102.506</v>
      </c>
      <c r="Q240" s="20">
        <v>191.63800000000001</v>
      </c>
      <c r="R240" s="20">
        <v>253.18700000000001</v>
      </c>
      <c r="S240" s="20">
        <v>11169.35</v>
      </c>
      <c r="T240" s="20">
        <v>4895.9799999999996</v>
      </c>
      <c r="U240" s="20">
        <v>8173.02</v>
      </c>
      <c r="V240" s="20">
        <v>39894.54</v>
      </c>
      <c r="W240" s="20">
        <v>4.33249</v>
      </c>
      <c r="X240" s="20">
        <v>2.8913000000000002</v>
      </c>
      <c r="Y240" s="20">
        <v>4.6973000000000003</v>
      </c>
      <c r="Z240" s="20">
        <v>4.0500000000000001E-2</v>
      </c>
      <c r="AA240" s="20">
        <v>1</v>
      </c>
      <c r="AB240" s="20">
        <v>0.96589999999999998</v>
      </c>
      <c r="AC240" s="20">
        <v>0.79900000000000004</v>
      </c>
      <c r="AD240" s="20">
        <v>157.19999999999999</v>
      </c>
      <c r="AE240" s="21">
        <f t="shared" si="96"/>
        <v>45657</v>
      </c>
      <c r="AF240" s="22" cm="1">
        <f t="array" ref="AF240">IF(INDEX(calc_types,1,AF$7)="INDEX",C240/C239-1,IF(INDEX(calc_types,1,AF$7)="CASH", C239/1200,C239/C240-1))</f>
        <v>4.361124164255159E-3</v>
      </c>
      <c r="AG240" s="22" cm="1">
        <f t="array" ref="AG240">IF(INDEX(calc_types,1,AG$7)="INDEX",D240/D239-1,IF(INDEX(calc_types,1,AG$7)="CASH", D239/1200,D239/D240-1))</f>
        <v>2.3631875843928007E-3</v>
      </c>
      <c r="AH240" s="22" cm="1">
        <f t="array" ref="AH240">IF(INDEX(calc_types,1,AH$7)="INDEX",E240/E239-1,IF(INDEX(calc_types,1,AH$7)="CASH", E239/1200,E239/E240-1))</f>
        <v>-5.3013995897681632E-3</v>
      </c>
      <c r="AI240" s="22" cm="1">
        <f t="array" ref="AI240">IF(INDEX(calc_types,1,AI$7)="INDEX",F240/F239-1,IF(INDEX(calc_types,1,AI$7)="CASH", F239/1200,F239/F240-1))</f>
        <v>2.2052813533803839E-3</v>
      </c>
      <c r="AJ240" s="22" cm="1">
        <f t="array" ref="AJ240">IF(INDEX(calc_types,1,AJ$7)="INDEX",G240/G239-1,IF(INDEX(calc_types,1,AJ$7)="CASH", G239/1200,G239/G240-1))</f>
        <v>-4.8397193443433517E-3</v>
      </c>
      <c r="AK240" s="22" cm="1">
        <f t="array" ref="AK240">IF(INDEX(calc_types,1,AK$7)="INDEX",H240/H239-1,IF(INDEX(calc_types,1,AK$7)="CASH", H239/1200,H239/H240-1))</f>
        <v>2.3430500999239712E-3</v>
      </c>
      <c r="AL240" s="22" cm="1">
        <f t="array" ref="AL240">IF(INDEX(calc_types,1,AL$7)="INDEX",I240/I239-1,IF(INDEX(calc_types,1,AL$7)="CASH", I239/1200,I239/I240-1))</f>
        <v>-6.6073584227077653E-4</v>
      </c>
      <c r="AM240" s="22" cm="1">
        <f t="array" ref="AM240">IF(INDEX(calc_types,1,AM$7)="INDEX",J240/J239-1,IF(INDEX(calc_types,1,AM$7)="CASH", J239/1200,J239/J240-1))</f>
        <v>-5.7131142225375076E-3</v>
      </c>
      <c r="AN240" s="22" cm="1">
        <f t="array" ref="AN240">IF(INDEX(calc_types,1,AN$7)="INDEX",K240/K239-1,IF(INDEX(calc_types,1,AN$7)="CASH", K239/1200,K239/K240-1))</f>
        <v>3.1035636606993044E-3</v>
      </c>
      <c r="AO240" s="22" cm="1">
        <f t="array" ref="AO240">IF(INDEX(calc_types,1,AO$7)="INDEX",L240/L239-1,IF(INDEX(calc_types,1,AO$7)="CASH", L239/1200,L239/L240-1))</f>
        <v>8.1961673571107063E-4</v>
      </c>
      <c r="AP240" s="22" cm="1">
        <f t="array" ref="AP240">IF(INDEX(calc_types,1,AP$7)="INDEX",M240/M239-1,IF(INDEX(calc_types,1,AP$7)="CASH", M239/1200,M239/M240-1))</f>
        <v>-4.7442898244377529E-3</v>
      </c>
      <c r="AQ240" s="22" cm="1">
        <f t="array" ref="AQ240">IF(INDEX(calc_types,1,AQ$7)="INDEX",N240/N239-1,IF(INDEX(calc_types,1,AQ$7)="CASH", N239/1200,N239/N240-1))</f>
        <v>3.643450788586966E-3</v>
      </c>
      <c r="AR240" s="22" cm="1">
        <f t="array" ref="AR240">IF(INDEX(calc_types,1,AR$7)="INDEX",O240/O239-1,IF(INDEX(calc_types,1,AR$7)="CASH", O239/1200,O239/O240-1))</f>
        <v>6.836557820053546E-4</v>
      </c>
      <c r="AS240" s="22" cm="1">
        <f t="array" ref="AS240">IF(INDEX(calc_types,1,AS$7)="INDEX",P240/P239-1,IF(INDEX(calc_types,1,AS$7)="CASH", P239/1200,P239/P240-1))</f>
        <v>6.5404777477340303E-4</v>
      </c>
      <c r="AT240" s="22" cm="1">
        <f t="array" ref="AT240">IF(INDEX(calc_types,1,AT$7)="INDEX",Q240/Q239-1,IF(INDEX(calc_types,1,AT$7)="CASH", Q239/1200,Q239/Q240-1))</f>
        <v>8.8787682537039281E-4</v>
      </c>
      <c r="AU240" s="22" cm="1">
        <f t="array" ref="AU240">IF(INDEX(calc_types,1,AU$7)="INDEX",R240/R239-1,IF(INDEX(calc_types,1,AU$7)="CASH", R239/1200,R239/R240-1))</f>
        <v>3.8326287091550171E-4</v>
      </c>
      <c r="AV240" s="22" cm="1">
        <f t="array" ref="AV240">IF(INDEX(calc_types,1,AV$7)="INDEX",S240/S239-1,IF(INDEX(calc_types,1,AV$7)="CASH", S239/1200,S239/S240-1))</f>
        <v>-2.4183656352872895E-2</v>
      </c>
      <c r="AW240" s="22" cm="1">
        <f t="array" ref="AW240">IF(INDEX(calc_types,1,AW$7)="INDEX",T240/T239-1,IF(INDEX(calc_types,1,AW$7)="CASH", T239/1200,T239/T240-1))</f>
        <v>1.9061693447673056E-2</v>
      </c>
      <c r="AX240" s="22" cm="1">
        <f t="array" ref="AX240">IF(INDEX(calc_types,1,AX$7)="INDEX",U240/U239-1,IF(INDEX(calc_types,1,AX$7)="CASH", U239/1200,U239/U240-1))</f>
        <v>-1.3789774715528447E-2</v>
      </c>
      <c r="AY240" s="22" cm="1">
        <f t="array" ref="AY240">IF(INDEX(calc_types,1,AY$7)="INDEX",V240/V239-1,IF(INDEX(calc_types,1,AY$7)="CASH", V239/1200,V239/V240-1))</f>
        <v>4.4140197754241717E-2</v>
      </c>
      <c r="AZ240" s="22" cm="1">
        <f t="array" ref="AZ240">IF(INDEX(calc_types,1,AZ$7)="INDEX",W240/W239-1,IF(INDEX(calc_types,1,AZ$7)="CASH", W239/1200,W239/W240-1))</f>
        <v>3.7757749999999999E-3</v>
      </c>
      <c r="BA240" s="22" cm="1">
        <f t="array" ref="BA240">IF(INDEX(calc_types,1,BA$7)="INDEX",X240/X239-1,IF(INDEX(calc_types,1,BA$7)="CASH", X239/1200,X239/X240-1))</f>
        <v>2.44275E-3</v>
      </c>
      <c r="BB240" s="22" cm="1">
        <f t="array" ref="BB240">IF(INDEX(calc_types,1,BB$7)="INDEX",Y240/Y239-1,IF(INDEX(calc_types,1,BB$7)="CASH", Y239/1200,Y239/Y240-1))</f>
        <v>3.8455000000000004E-3</v>
      </c>
      <c r="BC240" s="22" cm="1">
        <f t="array" ref="BC240">IF(INDEX(calc_types,1,BC$7)="INDEX",Z240/Z239-1,IF(INDEX(calc_types,1,BC$7)="CASH", Z239/1200,Z239/Z240-1))</f>
        <v>-3.3441666666666667E-4</v>
      </c>
      <c r="BD240" s="22" cm="1">
        <f t="array" ref="BD240">IF(INDEX(calc_types,1,BD$7)="INDEX",AA240/AA239-1,IF(INDEX(calc_types,1,BD$7)="CASH", AA239/1200,AA239/AA240-1))</f>
        <v>0</v>
      </c>
      <c r="BE240" s="22" cm="1">
        <f t="array" ref="BE240">IF(INDEX(calc_types,1,BE$7)="INDEX",AB240/AB239-1,IF(INDEX(calc_types,1,BE$7)="CASH", AB239/1200,AB239/AB240-1))</f>
        <v>-2.112019877834137E-2</v>
      </c>
      <c r="BF240" s="22" cm="1">
        <f t="array" ref="BF240">IF(INDEX(calc_types,1,BF$7)="INDEX",AC240/AC239-1,IF(INDEX(calc_types,1,BF$7)="CASH", AC239/1200,AC239/AC240-1))</f>
        <v>-1.7146433041301701E-2</v>
      </c>
      <c r="BG240" s="22" cm="1">
        <f t="array" ref="BG240">IF(INDEX(calc_types,1,BG$7)="INDEX",AD240/AD239-1,IF(INDEX(calc_types,1,BG$7)="CASH", AD239/1200,AD239/AD240-1))</f>
        <v>-4.7264631043256844E-2</v>
      </c>
      <c r="BH240" s="23">
        <f t="shared" si="97"/>
        <v>2.8263215786343146E-3</v>
      </c>
      <c r="BI240" s="23">
        <f t="shared" si="98"/>
        <v>6.1111449954146663E-4</v>
      </c>
      <c r="BJ240" s="23">
        <f t="shared" si="99"/>
        <v>-7.7092546664081704E-3</v>
      </c>
      <c r="BK240" s="23">
        <f t="shared" si="100"/>
        <v>-4.4471515985222611E-4</v>
      </c>
      <c r="BL240" s="23">
        <f t="shared" si="101"/>
        <v>-8.2195540098954582E-3</v>
      </c>
      <c r="BM240" s="23">
        <f t="shared" si="102"/>
        <v>1.59993707098358E-3</v>
      </c>
      <c r="BN240" s="23">
        <f t="shared" si="103"/>
        <v>-1.5253039198876773E-3</v>
      </c>
      <c r="BO240" s="23">
        <f t="shared" si="104"/>
        <v>-7.0354920166292283E-3</v>
      </c>
      <c r="BP240" s="23">
        <f t="shared" si="105"/>
        <v>1.7360085062182709E-3</v>
      </c>
      <c r="BQ240" s="23">
        <f t="shared" si="106"/>
        <v>-8.680848769464886E-4</v>
      </c>
      <c r="BR240" s="23">
        <f t="shared" si="107"/>
        <v>-6.906476472403225E-3</v>
      </c>
      <c r="BS240" s="23">
        <f t="shared" si="108"/>
        <v>8.6038496668028493E-4</v>
      </c>
      <c r="BT240" s="23">
        <f t="shared" si="109"/>
        <v>-2.6074153973796189E-3</v>
      </c>
      <c r="BU240" s="23">
        <f t="shared" si="110"/>
        <v>5.9212719805261751E-4</v>
      </c>
      <c r="BV240" s="23">
        <f t="shared" si="111"/>
        <v>7.4881820723957755E-4</v>
      </c>
      <c r="BW240" s="23">
        <f t="shared" si="112"/>
        <v>4.3870215060581375E-5</v>
      </c>
      <c r="BX240" s="23">
        <f t="shared" si="113"/>
        <v>-3.3365589524920782E-2</v>
      </c>
      <c r="BY240" s="23">
        <f t="shared" si="114"/>
        <v>1.5847001847876158E-2</v>
      </c>
      <c r="BZ240" s="23">
        <f t="shared" si="115"/>
        <v>-1.6726699937825443E-2</v>
      </c>
      <c r="CA240" s="23">
        <f t="shared" si="116"/>
        <v>3.772263604287527E-2</v>
      </c>
      <c r="CB240" s="23">
        <f t="shared" si="117"/>
        <v>2.2116462847222231E-3</v>
      </c>
      <c r="CC240" s="23">
        <f t="shared" si="118"/>
        <v>1.6781847222222227E-3</v>
      </c>
      <c r="CD240" s="23">
        <f t="shared" si="119"/>
        <v>2.3040548611111115E-3</v>
      </c>
      <c r="CE240" s="23">
        <f t="shared" si="120"/>
        <v>-2.8487083333333338E-4</v>
      </c>
      <c r="CF240" s="23">
        <f t="shared" si="121"/>
        <v>0</v>
      </c>
      <c r="CG240" s="23">
        <f t="shared" si="122"/>
        <v>-2.136919864788776E-2</v>
      </c>
      <c r="CH240" s="23">
        <f t="shared" si="123"/>
        <v>-1.6328807136684456E-2</v>
      </c>
      <c r="CI240" s="23">
        <f t="shared" si="124"/>
        <v>-4.6545416025783187E-2</v>
      </c>
    </row>
    <row r="241" spans="1:87" x14ac:dyDescent="0.2">
      <c r="A241" s="20">
        <v>232</v>
      </c>
      <c r="B241" s="21">
        <v>45688</v>
      </c>
      <c r="C241" s="20">
        <v>244.506</v>
      </c>
      <c r="D241" s="20">
        <v>1321.8440000000001</v>
      </c>
      <c r="E241" s="20">
        <v>2170.89</v>
      </c>
      <c r="F241" s="20">
        <v>2028.6189999999999</v>
      </c>
      <c r="G241" s="20">
        <v>2627.183</v>
      </c>
      <c r="H241" s="20">
        <v>145.71100000000001</v>
      </c>
      <c r="I241" s="20">
        <v>358.66300000000001</v>
      </c>
      <c r="J241" s="20">
        <v>474.86399999999998</v>
      </c>
      <c r="K241" s="20">
        <v>120.499</v>
      </c>
      <c r="L241" s="20">
        <v>701.01599999999996</v>
      </c>
      <c r="M241" s="20">
        <v>854.67399999999998</v>
      </c>
      <c r="N241" s="20">
        <v>326.05500000000001</v>
      </c>
      <c r="O241" s="20">
        <v>375.69799999999998</v>
      </c>
      <c r="P241" s="20">
        <v>102.465</v>
      </c>
      <c r="Q241" s="20">
        <v>191.268</v>
      </c>
      <c r="R241" s="20">
        <v>251.84100000000001</v>
      </c>
      <c r="S241" s="20">
        <v>11477.6</v>
      </c>
      <c r="T241" s="20">
        <v>5286.87</v>
      </c>
      <c r="U241" s="20">
        <v>8673.9599999999991</v>
      </c>
      <c r="V241" s="20">
        <v>39572.49</v>
      </c>
      <c r="W241" s="20">
        <v>4.3130800000000002</v>
      </c>
      <c r="X241" s="20">
        <v>2.6760999999999999</v>
      </c>
      <c r="Y241" s="20">
        <v>4.4850000000000003</v>
      </c>
      <c r="Z241" s="20">
        <v>0.18240000000000001</v>
      </c>
      <c r="AA241" s="20">
        <v>1</v>
      </c>
      <c r="AB241" s="20">
        <v>0.96499999999999997</v>
      </c>
      <c r="AC241" s="20">
        <v>0.80669999999999997</v>
      </c>
      <c r="AD241" s="20">
        <v>155.19</v>
      </c>
      <c r="AE241" s="21">
        <f t="shared" si="96"/>
        <v>45688</v>
      </c>
      <c r="AF241" s="22" cm="1">
        <f t="array" ref="AF241">IF(INDEX(calc_types,1,AF$7)="INDEX",C241/C240-1,IF(INDEX(calc_types,1,AF$7)="CASH", C240/1200,C240/C241-1))</f>
        <v>3.4885248054634665E-3</v>
      </c>
      <c r="AG241" s="22" cm="1">
        <f t="array" ref="AG241">IF(INDEX(calc_types,1,AG$7)="INDEX",D241/D240-1,IF(INDEX(calc_types,1,AG$7)="CASH", D240/1200,D240/D241-1))</f>
        <v>4.3186238755166251E-3</v>
      </c>
      <c r="AH241" s="22" cm="1">
        <f t="array" ref="AH241">IF(INDEX(calc_types,1,AH$7)="INDEX",E241/E240-1,IF(INDEX(calc_types,1,AH$7)="CASH", E240/1200,E240/E241-1))</f>
        <v>5.7452226997680711E-3</v>
      </c>
      <c r="AI241" s="22" cm="1">
        <f t="array" ref="AI241">IF(INDEX(calc_types,1,AI$7)="INDEX",F241/F240-1,IF(INDEX(calc_types,1,AI$7)="CASH", F240/1200,F240/F241-1))</f>
        <v>5.1411054070298334E-3</v>
      </c>
      <c r="AJ241" s="22" cm="1">
        <f t="array" ref="AJ241">IF(INDEX(calc_types,1,AJ$7)="INDEX",G241/G240-1,IF(INDEX(calc_types,1,AJ$7)="CASH", G240/1200,G240/G241-1))</f>
        <v>7.067380266227552E-3</v>
      </c>
      <c r="AK241" s="22" cm="1">
        <f t="array" ref="AK241">IF(INDEX(calc_types,1,AK$7)="INDEX",H241/H240-1,IF(INDEX(calc_types,1,AK$7)="CASH", H240/1200,H240/H241-1))</f>
        <v>1.7944310759712145E-3</v>
      </c>
      <c r="AL241" s="22" cm="1">
        <f t="array" ref="AL241">IF(INDEX(calc_types,1,AL$7)="INDEX",I241/I240-1,IF(INDEX(calc_types,1,AL$7)="CASH", I240/1200,I240/I241-1))</f>
        <v>5.8305947206616082E-4</v>
      </c>
      <c r="AM241" s="22" cm="1">
        <f t="array" ref="AM241">IF(INDEX(calc_types,1,AM$7)="INDEX",J241/J240-1,IF(INDEX(calc_types,1,AM$7)="CASH", J240/1200,J240/J241-1))</f>
        <v>-9.0049906162947835E-4</v>
      </c>
      <c r="AN241" s="22" cm="1">
        <f t="array" ref="AN241">IF(INDEX(calc_types,1,AN$7)="INDEX",K241/K240-1,IF(INDEX(calc_types,1,AN$7)="CASH", K240/1200,K240/K241-1))</f>
        <v>4.9036368640074102E-3</v>
      </c>
      <c r="AO241" s="22" cm="1">
        <f t="array" ref="AO241">IF(INDEX(calc_types,1,AO$7)="INDEX",L241/L240-1,IF(INDEX(calc_types,1,AO$7)="CASH", L240/1200,L240/L241-1))</f>
        <v>7.1822958347280697E-3</v>
      </c>
      <c r="AP241" s="22" cm="1">
        <f t="array" ref="AP241">IF(INDEX(calc_types,1,AP$7)="INDEX",M241/M240-1,IF(INDEX(calc_types,1,AP$7)="CASH", M240/1200,M240/M241-1))</f>
        <v>8.4529976047480471E-3</v>
      </c>
      <c r="AQ241" s="22" cm="1">
        <f t="array" ref="AQ241">IF(INDEX(calc_types,1,AQ$7)="INDEX",N241/N240-1,IF(INDEX(calc_types,1,AQ$7)="CASH", N240/1200,N240/N241-1))</f>
        <v>8.2221177751116148E-3</v>
      </c>
      <c r="AR241" s="22" cm="1">
        <f t="array" ref="AR241">IF(INDEX(calc_types,1,AR$7)="INDEX",O241/O240-1,IF(INDEX(calc_types,1,AR$7)="CASH", O240/1200,O240/O241-1))</f>
        <v>1.052218211551792E-2</v>
      </c>
      <c r="AS241" s="22" cm="1">
        <f t="array" ref="AS241">IF(INDEX(calc_types,1,AS$7)="INDEX",P241/P240-1,IF(INDEX(calc_types,1,AS$7)="CASH", P240/1200,P240/P241-1))</f>
        <v>-3.9997658673640579E-4</v>
      </c>
      <c r="AT241" s="22" cm="1">
        <f t="array" ref="AT241">IF(INDEX(calc_types,1,AT$7)="INDEX",Q241/Q240-1,IF(INDEX(calc_types,1,AT$7)="CASH", Q240/1200,Q240/Q241-1))</f>
        <v>-1.9307235516964338E-3</v>
      </c>
      <c r="AU241" s="22" cm="1">
        <f t="array" ref="AU241">IF(INDEX(calc_types,1,AU$7)="INDEX",R241/R240-1,IF(INDEX(calc_types,1,AU$7)="CASH", R240/1200,R240/R241-1))</f>
        <v>-5.3162287163243116E-3</v>
      </c>
      <c r="AV241" s="22" cm="1">
        <f t="array" ref="AV241">IF(INDEX(calc_types,1,AV$7)="INDEX",S241/S240-1,IF(INDEX(calc_types,1,AV$7)="CASH", S240/1200,S240/S241-1))</f>
        <v>2.7597845890763528E-2</v>
      </c>
      <c r="AW241" s="22" cm="1">
        <f t="array" ref="AW241">IF(INDEX(calc_types,1,AW$7)="INDEX",T241/T240-1,IF(INDEX(calc_types,1,AW$7)="CASH", T240/1200,T240/T241-1))</f>
        <v>7.9838969930432713E-2</v>
      </c>
      <c r="AX241" s="22" cm="1">
        <f t="array" ref="AX241">IF(INDEX(calc_types,1,AX$7)="INDEX",U241/U240-1,IF(INDEX(calc_types,1,AX$7)="CASH", U240/1200,U240/U241-1))</f>
        <v>6.1291909233061714E-2</v>
      </c>
      <c r="AY241" s="22" cm="1">
        <f t="array" ref="AY241">IF(INDEX(calc_types,1,AY$7)="INDEX",V241/V240-1,IF(INDEX(calc_types,1,AY$7)="CASH", V240/1200,V240/V241-1))</f>
        <v>-8.0725332338711375E-3</v>
      </c>
      <c r="AZ241" s="22" cm="1">
        <f t="array" ref="AZ241">IF(INDEX(calc_types,1,AZ$7)="INDEX",W241/W240-1,IF(INDEX(calc_types,1,AZ$7)="CASH", W240/1200,W240/W241-1))</f>
        <v>3.6104083333333334E-3</v>
      </c>
      <c r="BA241" s="22" cm="1">
        <f t="array" ref="BA241">IF(INDEX(calc_types,1,BA$7)="INDEX",X241/X240-1,IF(INDEX(calc_types,1,BA$7)="CASH", X240/1200,X240/X241-1))</f>
        <v>2.4094166666666669E-3</v>
      </c>
      <c r="BB241" s="22" cm="1">
        <f t="array" ref="BB241">IF(INDEX(calc_types,1,BB$7)="INDEX",Y241/Y240-1,IF(INDEX(calc_types,1,BB$7)="CASH", Y240/1200,Y240/Y241-1))</f>
        <v>3.9144166666666667E-3</v>
      </c>
      <c r="BC241" s="22" cm="1">
        <f t="array" ref="BC241">IF(INDEX(calc_types,1,BC$7)="INDEX",Z241/Z240-1,IF(INDEX(calc_types,1,BC$7)="CASH", Z240/1200,Z240/Z241-1))</f>
        <v>3.375E-5</v>
      </c>
      <c r="BD241" s="22" cm="1">
        <f t="array" ref="BD241">IF(INDEX(calc_types,1,BD$7)="INDEX",AA241/AA240-1,IF(INDEX(calc_types,1,BD$7)="CASH", AA240/1200,AA240/AA241-1))</f>
        <v>0</v>
      </c>
      <c r="BE241" s="22" cm="1">
        <f t="array" ref="BE241">IF(INDEX(calc_types,1,BE$7)="INDEX",AB241/AB240-1,IF(INDEX(calc_types,1,BE$7)="CASH", AB240/1200,AB240/AB241-1))</f>
        <v>9.3264248704660879E-4</v>
      </c>
      <c r="BF241" s="22" cm="1">
        <f t="array" ref="BF241">IF(INDEX(calc_types,1,BF$7)="INDEX",AC241/AC240-1,IF(INDEX(calc_types,1,BF$7)="CASH", AC240/1200,AC240/AC241-1))</f>
        <v>-9.5450601214824848E-3</v>
      </c>
      <c r="BG241" s="22" cm="1">
        <f t="array" ref="BG241">IF(INDEX(calc_types,1,BG$7)="INDEX",AD241/AD240-1,IF(INDEX(calc_types,1,BG$7)="CASH", AD240/1200,AD240/AD241-1))</f>
        <v>1.295186545524829E-2</v>
      </c>
      <c r="BH241" s="23">
        <f t="shared" si="97"/>
        <v>1.9537222198426222E-3</v>
      </c>
      <c r="BI241" s="23">
        <f t="shared" si="98"/>
        <v>2.566550790665291E-3</v>
      </c>
      <c r="BJ241" s="23">
        <f t="shared" si="99"/>
        <v>3.3373676231280643E-3</v>
      </c>
      <c r="BK241" s="23">
        <f t="shared" si="100"/>
        <v>2.4911088937972234E-3</v>
      </c>
      <c r="BL241" s="23">
        <f t="shared" si="101"/>
        <v>3.687545600675446E-3</v>
      </c>
      <c r="BM241" s="23">
        <f t="shared" si="102"/>
        <v>1.0513180470308233E-3</v>
      </c>
      <c r="BN241" s="23">
        <f t="shared" si="103"/>
        <v>-2.8150860555073984E-4</v>
      </c>
      <c r="BO241" s="23">
        <f t="shared" si="104"/>
        <v>-2.2228768557211991E-3</v>
      </c>
      <c r="BP241" s="23">
        <f t="shared" si="105"/>
        <v>3.5360817095263768E-3</v>
      </c>
      <c r="BQ241" s="23">
        <f t="shared" si="106"/>
        <v>5.4945942220705106E-3</v>
      </c>
      <c r="BR241" s="23">
        <f t="shared" si="107"/>
        <v>6.290810956782575E-3</v>
      </c>
      <c r="BS241" s="23">
        <f t="shared" si="108"/>
        <v>5.4390519532049337E-3</v>
      </c>
      <c r="BT241" s="23">
        <f t="shared" si="109"/>
        <v>7.2311109361329461E-3</v>
      </c>
      <c r="BU241" s="23">
        <f t="shared" si="110"/>
        <v>-4.6189716345719132E-4</v>
      </c>
      <c r="BV241" s="23">
        <f t="shared" si="111"/>
        <v>-2.0697821698272491E-3</v>
      </c>
      <c r="BW241" s="23">
        <f t="shared" si="112"/>
        <v>-5.6556213721792323E-3</v>
      </c>
      <c r="BX241" s="23">
        <f t="shared" si="113"/>
        <v>1.8415912718715642E-2</v>
      </c>
      <c r="BY241" s="23">
        <f t="shared" si="114"/>
        <v>7.6624278330635814E-2</v>
      </c>
      <c r="BZ241" s="23">
        <f t="shared" si="115"/>
        <v>5.8354984010764714E-2</v>
      </c>
      <c r="CA241" s="23">
        <f t="shared" si="116"/>
        <v>-1.4490094945237585E-2</v>
      </c>
      <c r="CB241" s="23">
        <f t="shared" si="117"/>
        <v>2.0462796180555566E-3</v>
      </c>
      <c r="CC241" s="23">
        <f t="shared" si="118"/>
        <v>1.6448513888888895E-3</v>
      </c>
      <c r="CD241" s="23">
        <f t="shared" si="119"/>
        <v>2.3729715277777778E-3</v>
      </c>
      <c r="CE241" s="23">
        <f t="shared" si="120"/>
        <v>8.3295833333333296E-5</v>
      </c>
      <c r="CF241" s="23">
        <f t="shared" si="121"/>
        <v>0</v>
      </c>
      <c r="CG241" s="23">
        <f t="shared" si="122"/>
        <v>6.8364261750021907E-4</v>
      </c>
      <c r="CH241" s="23">
        <f t="shared" si="123"/>
        <v>-8.7274342168652402E-3</v>
      </c>
      <c r="CI241" s="23">
        <f t="shared" si="124"/>
        <v>1.3671080472721947E-2</v>
      </c>
    </row>
    <row r="242" spans="1:87" x14ac:dyDescent="0.2">
      <c r="A242" s="20">
        <v>233</v>
      </c>
      <c r="B242" s="21">
        <v>45716</v>
      </c>
      <c r="C242" s="20">
        <v>245.34399999999999</v>
      </c>
      <c r="D242" s="20">
        <v>1330.893</v>
      </c>
      <c r="E242" s="20">
        <v>2201.8180000000002</v>
      </c>
      <c r="F242" s="20">
        <v>2043.1669999999999</v>
      </c>
      <c r="G242" s="20">
        <v>2660.92</v>
      </c>
      <c r="H242" s="20">
        <v>146.03200000000001</v>
      </c>
      <c r="I242" s="20">
        <v>359.822</v>
      </c>
      <c r="J242" s="20">
        <v>477.43799999999999</v>
      </c>
      <c r="K242" s="20">
        <v>120.95399999999999</v>
      </c>
      <c r="L242" s="20">
        <v>703.93499999999995</v>
      </c>
      <c r="M242" s="20">
        <v>859.42700000000002</v>
      </c>
      <c r="N242" s="20">
        <v>327.339</v>
      </c>
      <c r="O242" s="20">
        <v>377.26600000000002</v>
      </c>
      <c r="P242" s="20">
        <v>102.5</v>
      </c>
      <c r="Q242" s="20">
        <v>191.095</v>
      </c>
      <c r="R242" s="20">
        <v>251.066</v>
      </c>
      <c r="S242" s="20">
        <v>11323.73</v>
      </c>
      <c r="T242" s="20">
        <v>5463.54</v>
      </c>
      <c r="U242" s="20">
        <v>8809.74</v>
      </c>
      <c r="V242" s="20">
        <v>37155.5</v>
      </c>
      <c r="W242" s="20">
        <v>4.3247099999999996</v>
      </c>
      <c r="X242" s="20">
        <v>2.4893000000000001</v>
      </c>
      <c r="Y242" s="20">
        <v>4.4603000000000002</v>
      </c>
      <c r="Z242" s="20">
        <v>0.19520000000000001</v>
      </c>
      <c r="AA242" s="20">
        <v>1</v>
      </c>
      <c r="AB242" s="20">
        <v>0.96379999999999999</v>
      </c>
      <c r="AC242" s="20">
        <v>0.79510000000000003</v>
      </c>
      <c r="AD242" s="20">
        <v>150.63</v>
      </c>
      <c r="AE242" s="21">
        <f t="shared" si="96"/>
        <v>45716</v>
      </c>
      <c r="AF242" s="22" cm="1">
        <f t="array" ref="AF242">IF(INDEX(calc_types,1,AF$7)="INDEX",C242/C241-1,IF(INDEX(calc_types,1,AF$7)="CASH", C241/1200,C241/C242-1))</f>
        <v>3.427318757003972E-3</v>
      </c>
      <c r="AG242" s="22" cm="1">
        <f t="array" ref="AG242">IF(INDEX(calc_types,1,AG$7)="INDEX",D242/D241-1,IF(INDEX(calc_types,1,AG$7)="CASH", D241/1200,D241/D242-1))</f>
        <v>6.8457397393337782E-3</v>
      </c>
      <c r="AH242" s="22" cm="1">
        <f t="array" ref="AH242">IF(INDEX(calc_types,1,AH$7)="INDEX",E242/E241-1,IF(INDEX(calc_types,1,AH$7)="CASH", E241/1200,E241/E242-1))</f>
        <v>1.4246691449129267E-2</v>
      </c>
      <c r="AI242" s="22" cm="1">
        <f t="array" ref="AI242">IF(INDEX(calc_types,1,AI$7)="INDEX",F242/F241-1,IF(INDEX(calc_types,1,AI$7)="CASH", F241/1200,F241/F242-1))</f>
        <v>7.1713811218370171E-3</v>
      </c>
      <c r="AJ242" s="22" cm="1">
        <f t="array" ref="AJ242">IF(INDEX(calc_types,1,AJ$7)="INDEX",G242/G241-1,IF(INDEX(calc_types,1,AJ$7)="CASH", G241/1200,G241/G242-1))</f>
        <v>1.2841511230850644E-2</v>
      </c>
      <c r="AK242" s="22" cm="1">
        <f t="array" ref="AK242">IF(INDEX(calc_types,1,AK$7)="INDEX",H242/H241-1,IF(INDEX(calc_types,1,AK$7)="CASH", H241/1200,H241/H242-1))</f>
        <v>2.2029908517544605E-3</v>
      </c>
      <c r="AL242" s="22" cm="1">
        <f t="array" ref="AL242">IF(INDEX(calc_types,1,AL$7)="INDEX",I242/I241-1,IF(INDEX(calc_types,1,AL$7)="CASH", I241/1200,I241/I242-1))</f>
        <v>3.2314456746305176E-3</v>
      </c>
      <c r="AM242" s="22" cm="1">
        <f t="array" ref="AM242">IF(INDEX(calc_types,1,AM$7)="INDEX",J242/J241-1,IF(INDEX(calc_types,1,AM$7)="CASH", J241/1200,J241/J242-1))</f>
        <v>5.4204993429698423E-3</v>
      </c>
      <c r="AN242" s="22" cm="1">
        <f t="array" ref="AN242">IF(INDEX(calc_types,1,AN$7)="INDEX",K242/K241-1,IF(INDEX(calc_types,1,AN$7)="CASH", K241/1200,K241/K242-1))</f>
        <v>3.7759649457671518E-3</v>
      </c>
      <c r="AO242" s="22" cm="1">
        <f t="array" ref="AO242">IF(INDEX(calc_types,1,AO$7)="INDEX",L242/L241-1,IF(INDEX(calc_types,1,AO$7)="CASH", L241/1200,L241/L242-1))</f>
        <v>4.1639563148343495E-3</v>
      </c>
      <c r="AP242" s="22" cm="1">
        <f t="array" ref="AP242">IF(INDEX(calc_types,1,AP$7)="INDEX",M242/M241-1,IF(INDEX(calc_types,1,AP$7)="CASH", M241/1200,M241/M242-1))</f>
        <v>5.5611847324243957E-3</v>
      </c>
      <c r="AQ242" s="22" cm="1">
        <f t="array" ref="AQ242">IF(INDEX(calc_types,1,AQ$7)="INDEX",N242/N241-1,IF(INDEX(calc_types,1,AQ$7)="CASH", N241/1200,N241/N242-1))</f>
        <v>3.9379859226202907E-3</v>
      </c>
      <c r="AR242" s="22" cm="1">
        <f t="array" ref="AR242">IF(INDEX(calc_types,1,AR$7)="INDEX",O242/O241-1,IF(INDEX(calc_types,1,AR$7)="CASH", O241/1200,O241/O242-1))</f>
        <v>4.1735649377958595E-3</v>
      </c>
      <c r="AS242" s="22" cm="1">
        <f t="array" ref="AS242">IF(INDEX(calc_types,1,AS$7)="INDEX",P242/P241-1,IF(INDEX(calc_types,1,AS$7)="CASH", P241/1200,P241/P242-1))</f>
        <v>3.4158005172502115E-4</v>
      </c>
      <c r="AT242" s="22" cm="1">
        <f t="array" ref="AT242">IF(INDEX(calc_types,1,AT$7)="INDEX",Q242/Q241-1,IF(INDEX(calc_types,1,AT$7)="CASH", Q241/1200,Q241/Q242-1))</f>
        <v>-9.0449003492487634E-4</v>
      </c>
      <c r="AU242" s="22" cm="1">
        <f t="array" ref="AU242">IF(INDEX(calc_types,1,AU$7)="INDEX",R242/R241-1,IF(INDEX(calc_types,1,AU$7)="CASH", R241/1200,R241/R242-1))</f>
        <v>-3.0773384794374747E-3</v>
      </c>
      <c r="AV242" s="22" cm="1">
        <f t="array" ref="AV242">IF(INDEX(calc_types,1,AV$7)="INDEX",S242/S241-1,IF(INDEX(calc_types,1,AV$7)="CASH", S241/1200,S241/S242-1))</f>
        <v>-1.3406112776190193E-2</v>
      </c>
      <c r="AW242" s="22" cm="1">
        <f t="array" ref="AW242">IF(INDEX(calc_types,1,AW$7)="INDEX",T242/T241-1,IF(INDEX(calc_types,1,AW$7)="CASH", T241/1200,T241/T242-1))</f>
        <v>3.3416747527365009E-2</v>
      </c>
      <c r="AX242" s="22" cm="1">
        <f t="array" ref="AX242">IF(INDEX(calc_types,1,AX$7)="INDEX",U242/U241-1,IF(INDEX(calc_types,1,AX$7)="CASH", U241/1200,U241/U242-1))</f>
        <v>1.5653749844361853E-2</v>
      </c>
      <c r="AY242" s="22" cm="1">
        <f t="array" ref="AY242">IF(INDEX(calc_types,1,AY$7)="INDEX",V242/V241-1,IF(INDEX(calc_types,1,AY$7)="CASH", V241/1200,V241/V242-1))</f>
        <v>-6.1077531386071415E-2</v>
      </c>
      <c r="AZ242" s="22" cm="1">
        <f t="array" ref="AZ242">IF(INDEX(calc_types,1,AZ$7)="INDEX",W242/W241-1,IF(INDEX(calc_types,1,AZ$7)="CASH", W241/1200,W241/W242-1))</f>
        <v>3.5942333333333337E-3</v>
      </c>
      <c r="BA242" s="22" cm="1">
        <f t="array" ref="BA242">IF(INDEX(calc_types,1,BA$7)="INDEX",X242/X241-1,IF(INDEX(calc_types,1,BA$7)="CASH", X241/1200,X241/X242-1))</f>
        <v>2.2300833333333335E-3</v>
      </c>
      <c r="BB242" s="22" cm="1">
        <f t="array" ref="BB242">IF(INDEX(calc_types,1,BB$7)="INDEX",Y242/Y241-1,IF(INDEX(calc_types,1,BB$7)="CASH", Y241/1200,Y241/Y242-1))</f>
        <v>3.7375000000000004E-3</v>
      </c>
      <c r="BC242" s="22" cm="1">
        <f t="array" ref="BC242">IF(INDEX(calc_types,1,BC$7)="INDEX",Z242/Z241-1,IF(INDEX(calc_types,1,BC$7)="CASH", Z241/1200,Z241/Z242-1))</f>
        <v>1.5200000000000001E-4</v>
      </c>
      <c r="BD242" s="22" cm="1">
        <f t="array" ref="BD242">IF(INDEX(calc_types,1,BD$7)="INDEX",AA242/AA241-1,IF(INDEX(calc_types,1,BD$7)="CASH", AA241/1200,AA241/AA242-1))</f>
        <v>0</v>
      </c>
      <c r="BE242" s="22" cm="1">
        <f t="array" ref="BE242">IF(INDEX(calc_types,1,BE$7)="INDEX",AB242/AB241-1,IF(INDEX(calc_types,1,BE$7)="CASH", AB241/1200,AB241/AB242-1))</f>
        <v>1.2450715916165755E-3</v>
      </c>
      <c r="BF242" s="22" cm="1">
        <f t="array" ref="BF242">IF(INDEX(calc_types,1,BF$7)="INDEX",AC242/AC241-1,IF(INDEX(calc_types,1,BF$7)="CASH", AC241/1200,AC241/AC242-1))</f>
        <v>1.4589359828952153E-2</v>
      </c>
      <c r="BG242" s="22" cm="1">
        <f t="array" ref="BG242">IF(INDEX(calc_types,1,BG$7)="INDEX",AD242/AD241-1,IF(INDEX(calc_types,1,BG$7)="CASH", AD241/1200,AD241/AD242-1))</f>
        <v>3.0272854013144723E-2</v>
      </c>
      <c r="BH242" s="23">
        <f t="shared" si="97"/>
        <v>1.8925161713831276E-3</v>
      </c>
      <c r="BI242" s="23">
        <f t="shared" si="98"/>
        <v>5.0936666544824441E-3</v>
      </c>
      <c r="BJ242" s="23">
        <f t="shared" si="99"/>
        <v>1.183883637248926E-2</v>
      </c>
      <c r="BK242" s="23">
        <f t="shared" si="100"/>
        <v>4.5213846086044071E-3</v>
      </c>
      <c r="BL242" s="23">
        <f t="shared" si="101"/>
        <v>9.4616765652985376E-3</v>
      </c>
      <c r="BM242" s="23">
        <f t="shared" si="102"/>
        <v>1.4598778228140693E-3</v>
      </c>
      <c r="BN242" s="23">
        <f t="shared" si="103"/>
        <v>2.3668775970136168E-3</v>
      </c>
      <c r="BO242" s="23">
        <f t="shared" si="104"/>
        <v>4.0981215488781215E-3</v>
      </c>
      <c r="BP242" s="23">
        <f t="shared" si="105"/>
        <v>2.4084097912861185E-3</v>
      </c>
      <c r="BQ242" s="23">
        <f t="shared" si="106"/>
        <v>2.4762547021767905E-3</v>
      </c>
      <c r="BR242" s="23">
        <f t="shared" si="107"/>
        <v>3.3989980844589237E-3</v>
      </c>
      <c r="BS242" s="23">
        <f t="shared" si="108"/>
        <v>1.1549201007136096E-3</v>
      </c>
      <c r="BT242" s="23">
        <f t="shared" si="109"/>
        <v>8.82493758410886E-4</v>
      </c>
      <c r="BU242" s="23">
        <f t="shared" si="110"/>
        <v>2.7965947500423563E-4</v>
      </c>
      <c r="BV242" s="23">
        <f t="shared" si="111"/>
        <v>-1.0435486530556916E-3</v>
      </c>
      <c r="BW242" s="23">
        <f t="shared" si="112"/>
        <v>-3.416731135292395E-3</v>
      </c>
      <c r="BX242" s="23">
        <f t="shared" si="113"/>
        <v>-2.2588045948238079E-2</v>
      </c>
      <c r="BY242" s="23">
        <f t="shared" si="114"/>
        <v>3.0202055927568111E-2</v>
      </c>
      <c r="BZ242" s="23">
        <f t="shared" si="115"/>
        <v>1.2716824622064854E-2</v>
      </c>
      <c r="CA242" s="23">
        <f t="shared" si="116"/>
        <v>-6.7495093097437855E-2</v>
      </c>
      <c r="CB242" s="23">
        <f t="shared" si="117"/>
        <v>2.0301046180555568E-3</v>
      </c>
      <c r="CC242" s="23">
        <f t="shared" si="118"/>
        <v>1.4655180555555561E-3</v>
      </c>
      <c r="CD242" s="23">
        <f t="shared" si="119"/>
        <v>2.1960548611111115E-3</v>
      </c>
      <c r="CE242" s="23">
        <f t="shared" si="120"/>
        <v>2.015458333333333E-4</v>
      </c>
      <c r="CF242" s="23">
        <f t="shared" si="121"/>
        <v>0</v>
      </c>
      <c r="CG242" s="23">
        <f t="shared" si="122"/>
        <v>9.9607172207018583E-4</v>
      </c>
      <c r="CH242" s="23">
        <f t="shared" si="123"/>
        <v>1.5406985733569398E-2</v>
      </c>
      <c r="CI242" s="23">
        <f t="shared" si="124"/>
        <v>3.099206903061838E-2</v>
      </c>
    </row>
    <row r="243" spans="1:87" x14ac:dyDescent="0.2">
      <c r="A243" s="20">
        <v>234</v>
      </c>
      <c r="B243" s="21">
        <v>45747</v>
      </c>
      <c r="C243" s="20">
        <v>246.245</v>
      </c>
      <c r="D243" s="20">
        <v>1337.095</v>
      </c>
      <c r="E243" s="20">
        <v>2215.319</v>
      </c>
      <c r="F243" s="20">
        <v>2051.3910000000001</v>
      </c>
      <c r="G243" s="20">
        <v>2671.107</v>
      </c>
      <c r="H243" s="20">
        <v>146.32400000000001</v>
      </c>
      <c r="I243" s="20">
        <v>360.15899999999999</v>
      </c>
      <c r="J243" s="20">
        <v>475.45600000000002</v>
      </c>
      <c r="K243" s="20">
        <v>121.322</v>
      </c>
      <c r="L243" s="20">
        <v>705.56700000000001</v>
      </c>
      <c r="M243" s="20">
        <v>860.25599999999997</v>
      </c>
      <c r="N243" s="20">
        <v>327.608</v>
      </c>
      <c r="O243" s="20">
        <v>376.399</v>
      </c>
      <c r="P243" s="20">
        <v>102.529</v>
      </c>
      <c r="Q243" s="20">
        <v>191.13300000000001</v>
      </c>
      <c r="R243" s="20">
        <v>250.506</v>
      </c>
      <c r="S243" s="20">
        <v>10681.62</v>
      </c>
      <c r="T243" s="20">
        <v>5248.39</v>
      </c>
      <c r="U243" s="20">
        <v>8582.81</v>
      </c>
      <c r="V243" s="20">
        <v>35617.56</v>
      </c>
      <c r="W243" s="20">
        <v>4.3193700000000002</v>
      </c>
      <c r="X243" s="20">
        <v>2.371</v>
      </c>
      <c r="Y243" s="20">
        <v>4.4625000000000004</v>
      </c>
      <c r="Z243" s="20">
        <v>0.26500000000000001</v>
      </c>
      <c r="AA243" s="20">
        <v>1</v>
      </c>
      <c r="AB243" s="20">
        <v>0.92449999999999999</v>
      </c>
      <c r="AC243" s="20">
        <v>0.77410000000000001</v>
      </c>
      <c r="AD243" s="20">
        <v>149.96</v>
      </c>
      <c r="AE243" s="21">
        <f t="shared" si="96"/>
        <v>45747</v>
      </c>
      <c r="AF243" s="22" cm="1">
        <f t="array" ref="AF243">IF(INDEX(calc_types,1,AF$7)="INDEX",C243/C242-1,IF(INDEX(calc_types,1,AF$7)="CASH", C242/1200,C242/C243-1))</f>
        <v>3.6723946784922301E-3</v>
      </c>
      <c r="AG243" s="22" cm="1">
        <f t="array" ref="AG243">IF(INDEX(calc_types,1,AG$7)="INDEX",D243/D242-1,IF(INDEX(calc_types,1,AG$7)="CASH", D242/1200,D242/D243-1))</f>
        <v>4.6600290181104675E-3</v>
      </c>
      <c r="AH243" s="22" cm="1">
        <f t="array" ref="AH243">IF(INDEX(calc_types,1,AH$7)="INDEX",E243/E242-1,IF(INDEX(calc_types,1,AH$7)="CASH", E242/1200,E242/E243-1))</f>
        <v>6.1317511256606672E-3</v>
      </c>
      <c r="AI243" s="22" cm="1">
        <f t="array" ref="AI243">IF(INDEX(calc_types,1,AI$7)="INDEX",F243/F242-1,IF(INDEX(calc_types,1,AI$7)="CASH", F242/1200,F242/F243-1))</f>
        <v>4.0251237417205932E-3</v>
      </c>
      <c r="AJ243" s="22" cm="1">
        <f t="array" ref="AJ243">IF(INDEX(calc_types,1,AJ$7)="INDEX",G243/G242-1,IF(INDEX(calc_types,1,AJ$7)="CASH", G242/1200,G242/G243-1))</f>
        <v>3.828375148444918E-3</v>
      </c>
      <c r="AK243" s="22" cm="1">
        <f t="array" ref="AK243">IF(INDEX(calc_types,1,AK$7)="INDEX",H243/H242-1,IF(INDEX(calc_types,1,AK$7)="CASH", H242/1200,H242/H243-1))</f>
        <v>1.9995617398926857E-3</v>
      </c>
      <c r="AL243" s="22" cm="1">
        <f t="array" ref="AL243">IF(INDEX(calc_types,1,AL$7)="INDEX",I243/I242-1,IF(INDEX(calc_types,1,AL$7)="CASH", I242/1200,I242/I243-1))</f>
        <v>9.3657419501869121E-4</v>
      </c>
      <c r="AM243" s="22" cm="1">
        <f t="array" ref="AM243">IF(INDEX(calc_types,1,AM$7)="INDEX",J243/J242-1,IF(INDEX(calc_types,1,AM$7)="CASH", J242/1200,J242/J243-1))</f>
        <v>-4.1513243604404115E-3</v>
      </c>
      <c r="AN243" s="22" cm="1">
        <f t="array" ref="AN243">IF(INDEX(calc_types,1,AN$7)="INDEX",K243/K242-1,IF(INDEX(calc_types,1,AN$7)="CASH", K242/1200,K242/K243-1))</f>
        <v>3.0424789589431622E-3</v>
      </c>
      <c r="AO243" s="22" cm="1">
        <f t="array" ref="AO243">IF(INDEX(calc_types,1,AO$7)="INDEX",L243/L242-1,IF(INDEX(calc_types,1,AO$7)="CASH", L242/1200,L242/L243-1))</f>
        <v>2.318395874619128E-3</v>
      </c>
      <c r="AP243" s="22" cm="1">
        <f t="array" ref="AP243">IF(INDEX(calc_types,1,AP$7)="INDEX",M243/M242-1,IF(INDEX(calc_types,1,AP$7)="CASH", M242/1200,M242/M243-1))</f>
        <v>9.6459617861666125E-4</v>
      </c>
      <c r="AQ243" s="22" cm="1">
        <f t="array" ref="AQ243">IF(INDEX(calc_types,1,AQ$7)="INDEX",N243/N242-1,IF(INDEX(calc_types,1,AQ$7)="CASH", N242/1200,N242/N243-1))</f>
        <v>8.2177803439242858E-4</v>
      </c>
      <c r="AR243" s="22" cm="1">
        <f t="array" ref="AR243">IF(INDEX(calc_types,1,AR$7)="INDEX",O243/O242-1,IF(INDEX(calc_types,1,AR$7)="CASH", O242/1200,O242/O243-1))</f>
        <v>-2.2981132675619076E-3</v>
      </c>
      <c r="AS243" s="22" cm="1">
        <f t="array" ref="AS243">IF(INDEX(calc_types,1,AS$7)="INDEX",P243/P242-1,IF(INDEX(calc_types,1,AS$7)="CASH", P242/1200,P242/P243-1))</f>
        <v>2.8292682926833734E-4</v>
      </c>
      <c r="AT243" s="22" cm="1">
        <f t="array" ref="AT243">IF(INDEX(calc_types,1,AT$7)="INDEX",Q243/Q242-1,IF(INDEX(calc_types,1,AT$7)="CASH", Q242/1200,Q242/Q243-1))</f>
        <v>1.9885397315477782E-4</v>
      </c>
      <c r="AU243" s="22" cm="1">
        <f t="array" ref="AU243">IF(INDEX(calc_types,1,AU$7)="INDEX",R243/R242-1,IF(INDEX(calc_types,1,AU$7)="CASH", R242/1200,R242/R243-1))</f>
        <v>-2.2304891940764238E-3</v>
      </c>
      <c r="AV243" s="22" cm="1">
        <f t="array" ref="AV243">IF(INDEX(calc_types,1,AV$7)="INDEX",S243/S242-1,IF(INDEX(calc_types,1,AV$7)="CASH", S242/1200,S242/S243-1))</f>
        <v>-5.6704813696546896E-2</v>
      </c>
      <c r="AW243" s="22" cm="1">
        <f t="array" ref="AW243">IF(INDEX(calc_types,1,AW$7)="INDEX",T243/T242-1,IF(INDEX(calc_types,1,AW$7)="CASH", T242/1200,T242/T243-1))</f>
        <v>-3.9379230315875757E-2</v>
      </c>
      <c r="AX243" s="22" cm="1">
        <f t="array" ref="AX243">IF(INDEX(calc_types,1,AX$7)="INDEX",U243/U242-1,IF(INDEX(calc_types,1,AX$7)="CASH", U242/1200,U242/U243-1))</f>
        <v>-2.5758989482095984E-2</v>
      </c>
      <c r="AY243" s="22" cm="1">
        <f t="array" ref="AY243">IF(INDEX(calc_types,1,AY$7)="INDEX",V243/V242-1,IF(INDEX(calc_types,1,AY$7)="CASH", V242/1200,V242/V243-1))</f>
        <v>-4.1391987727254387E-2</v>
      </c>
      <c r="AZ243" s="22" cm="1">
        <f t="array" ref="AZ243">IF(INDEX(calc_types,1,AZ$7)="INDEX",W243/W242-1,IF(INDEX(calc_types,1,AZ$7)="CASH", W242/1200,W242/W243-1))</f>
        <v>3.6039249999999996E-3</v>
      </c>
      <c r="BA243" s="22" cm="1">
        <f t="array" ref="BA243">IF(INDEX(calc_types,1,BA$7)="INDEX",X243/X242-1,IF(INDEX(calc_types,1,BA$7)="CASH", X242/1200,X242/X243-1))</f>
        <v>2.0744166666666667E-3</v>
      </c>
      <c r="BB243" s="22" cm="1">
        <f t="array" ref="BB243">IF(INDEX(calc_types,1,BB$7)="INDEX",Y243/Y242-1,IF(INDEX(calc_types,1,BB$7)="CASH", Y242/1200,Y242/Y243-1))</f>
        <v>3.716916666666667E-3</v>
      </c>
      <c r="BC243" s="22" cm="1">
        <f t="array" ref="BC243">IF(INDEX(calc_types,1,BC$7)="INDEX",Z243/Z242-1,IF(INDEX(calc_types,1,BC$7)="CASH", Z242/1200,Z242/Z243-1))</f>
        <v>1.6266666666666667E-4</v>
      </c>
      <c r="BD243" s="22" cm="1">
        <f t="array" ref="BD243">IF(INDEX(calc_types,1,BD$7)="INDEX",AA243/AA242-1,IF(INDEX(calc_types,1,BD$7)="CASH", AA242/1200,AA242/AA243-1))</f>
        <v>0</v>
      </c>
      <c r="BE243" s="22" cm="1">
        <f t="array" ref="BE243">IF(INDEX(calc_types,1,BE$7)="INDEX",AB243/AB242-1,IF(INDEX(calc_types,1,BE$7)="CASH", AB242/1200,AB242/AB243-1))</f>
        <v>4.2509464575446243E-2</v>
      </c>
      <c r="BF243" s="22" cm="1">
        <f t="array" ref="BF243">IF(INDEX(calc_types,1,BF$7)="INDEX",AC243/AC242-1,IF(INDEX(calc_types,1,BF$7)="CASH", AC242/1200,AC242/AC243-1))</f>
        <v>2.712827800025841E-2</v>
      </c>
      <c r="BG243" s="22" cm="1">
        <f t="array" ref="BG243">IF(INDEX(calc_types,1,BG$7)="INDEX",AD243/AD242-1,IF(INDEX(calc_types,1,BG$7)="CASH", AD242/1200,AD242/AD243-1))</f>
        <v>4.4678580954919944E-3</v>
      </c>
      <c r="BH243" s="23">
        <f t="shared" si="97"/>
        <v>2.1375920928713857E-3</v>
      </c>
      <c r="BI243" s="23">
        <f t="shared" si="98"/>
        <v>2.9079559332591334E-3</v>
      </c>
      <c r="BJ243" s="23">
        <f t="shared" si="99"/>
        <v>3.7238960490206603E-3</v>
      </c>
      <c r="BK243" s="23">
        <f t="shared" si="100"/>
        <v>1.3751272284879832E-3</v>
      </c>
      <c r="BL243" s="23">
        <f t="shared" si="101"/>
        <v>4.4854048289281198E-4</v>
      </c>
      <c r="BM243" s="23">
        <f t="shared" si="102"/>
        <v>1.2564487109522945E-3</v>
      </c>
      <c r="BN243" s="23">
        <f t="shared" si="103"/>
        <v>7.2006117401790548E-5</v>
      </c>
      <c r="BO243" s="23">
        <f t="shared" si="104"/>
        <v>-5.4737021545321323E-3</v>
      </c>
      <c r="BP243" s="23">
        <f t="shared" si="105"/>
        <v>1.6749238044621287E-3</v>
      </c>
      <c r="BQ243" s="23">
        <f t="shared" si="106"/>
        <v>6.3069426196156876E-4</v>
      </c>
      <c r="BR243" s="23">
        <f t="shared" si="107"/>
        <v>-1.1975904693488108E-3</v>
      </c>
      <c r="BS243" s="23">
        <f t="shared" si="108"/>
        <v>-1.9612877875142525E-3</v>
      </c>
      <c r="BT243" s="23">
        <f t="shared" si="109"/>
        <v>-5.5891844469468811E-3</v>
      </c>
      <c r="BU243" s="23">
        <f t="shared" si="110"/>
        <v>2.2100625254755182E-4</v>
      </c>
      <c r="BV243" s="23">
        <f t="shared" si="111"/>
        <v>5.9795355023962532E-5</v>
      </c>
      <c r="BW243" s="23">
        <f t="shared" si="112"/>
        <v>-2.569881849931344E-3</v>
      </c>
      <c r="BX243" s="23">
        <f t="shared" si="113"/>
        <v>-6.5886746868594775E-2</v>
      </c>
      <c r="BY243" s="23">
        <f t="shared" si="114"/>
        <v>-4.2593921915672656E-2</v>
      </c>
      <c r="BZ243" s="23">
        <f t="shared" si="115"/>
        <v>-2.8695914704392981E-2</v>
      </c>
      <c r="CA243" s="23">
        <f t="shared" si="116"/>
        <v>-4.7809549438620834E-2</v>
      </c>
      <c r="CB243" s="23">
        <f t="shared" si="117"/>
        <v>2.0397962847222228E-3</v>
      </c>
      <c r="CC243" s="23">
        <f t="shared" si="118"/>
        <v>1.3098513888888893E-3</v>
      </c>
      <c r="CD243" s="23">
        <f t="shared" si="119"/>
        <v>2.1754715277777781E-3</v>
      </c>
      <c r="CE243" s="23">
        <f t="shared" si="120"/>
        <v>2.1221249999999999E-4</v>
      </c>
      <c r="CF243" s="23">
        <f t="shared" si="121"/>
        <v>0</v>
      </c>
      <c r="CG243" s="23">
        <f t="shared" si="122"/>
        <v>4.226046470589985E-2</v>
      </c>
      <c r="CH243" s="23">
        <f t="shared" si="123"/>
        <v>2.7945903904875655E-2</v>
      </c>
      <c r="CI243" s="23">
        <f t="shared" si="124"/>
        <v>5.1870731129656511E-3</v>
      </c>
    </row>
    <row r="244" spans="1:87" x14ac:dyDescent="0.2">
      <c r="A244" s="20">
        <v>235</v>
      </c>
      <c r="B244" s="21">
        <v>45777</v>
      </c>
      <c r="C244" s="20">
        <v>247.136</v>
      </c>
      <c r="D244" s="20">
        <v>1347.615</v>
      </c>
      <c r="E244" s="20">
        <v>2243.8560000000002</v>
      </c>
      <c r="F244" s="20">
        <v>2062.8809999999999</v>
      </c>
      <c r="G244" s="20">
        <v>2691.4009999999998</v>
      </c>
      <c r="H244" s="20">
        <v>146.77199999999999</v>
      </c>
      <c r="I244" s="20">
        <v>362.90699999999998</v>
      </c>
      <c r="J244" s="20">
        <v>482.19600000000003</v>
      </c>
      <c r="K244" s="20">
        <v>121.82599999999999</v>
      </c>
      <c r="L244" s="20">
        <v>713.13</v>
      </c>
      <c r="M244" s="20">
        <v>875.05399999999997</v>
      </c>
      <c r="N244" s="20">
        <v>329.94600000000003</v>
      </c>
      <c r="O244" s="20">
        <v>380.77600000000001</v>
      </c>
      <c r="P244" s="20">
        <v>102.614</v>
      </c>
      <c r="Q244" s="20">
        <v>191.86600000000001</v>
      </c>
      <c r="R244" s="20">
        <v>252.964</v>
      </c>
      <c r="S244" s="20">
        <v>10606.49</v>
      </c>
      <c r="T244" s="20">
        <v>5160.22</v>
      </c>
      <c r="U244" s="20">
        <v>8494.85</v>
      </c>
      <c r="V244" s="20">
        <v>36045.379999999997</v>
      </c>
      <c r="W244" s="20">
        <v>4.3230700000000004</v>
      </c>
      <c r="X244" s="20">
        <v>2.141</v>
      </c>
      <c r="Y244" s="20">
        <v>4.2568000000000001</v>
      </c>
      <c r="Z244" s="20">
        <v>0.26769999999999999</v>
      </c>
      <c r="AA244" s="20">
        <v>1</v>
      </c>
      <c r="AB244" s="20">
        <v>0.88270000000000004</v>
      </c>
      <c r="AC244" s="20">
        <v>0.75019999999999998</v>
      </c>
      <c r="AD244" s="20">
        <v>143.07</v>
      </c>
      <c r="AE244" s="21">
        <f t="shared" si="96"/>
        <v>45777</v>
      </c>
      <c r="AF244" s="22" cm="1">
        <f t="array" ref="AF244">IF(INDEX(calc_types,1,AF$7)="INDEX",C244/C243-1,IF(INDEX(calc_types,1,AF$7)="CASH", C243/1200,C243/C244-1))</f>
        <v>3.6183475806614851E-3</v>
      </c>
      <c r="AG244" s="22" cm="1">
        <f t="array" ref="AG244">IF(INDEX(calc_types,1,AG$7)="INDEX",D244/D243-1,IF(INDEX(calc_types,1,AG$7)="CASH", D243/1200,D243/D244-1))</f>
        <v>7.8678029608965083E-3</v>
      </c>
      <c r="AH244" s="22" cm="1">
        <f t="array" ref="AH244">IF(INDEX(calc_types,1,AH$7)="INDEX",E244/E243-1,IF(INDEX(calc_types,1,AH$7)="CASH", E243/1200,E243/E244-1))</f>
        <v>1.2881666252128943E-2</v>
      </c>
      <c r="AI244" s="22" cm="1">
        <f t="array" ref="AI244">IF(INDEX(calc_types,1,AI$7)="INDEX",F244/F243-1,IF(INDEX(calc_types,1,AI$7)="CASH", F243/1200,F243/F244-1))</f>
        <v>5.6010775127703916E-3</v>
      </c>
      <c r="AJ244" s="22" cm="1">
        <f t="array" ref="AJ244">IF(INDEX(calc_types,1,AJ$7)="INDEX",G244/G243-1,IF(INDEX(calc_types,1,AJ$7)="CASH", G243/1200,G243/G244-1))</f>
        <v>7.5975990478853728E-3</v>
      </c>
      <c r="AK244" s="22" cm="1">
        <f t="array" ref="AK244">IF(INDEX(calc_types,1,AK$7)="INDEX",H244/H243-1,IF(INDEX(calc_types,1,AK$7)="CASH", H243/1200,H243/H244-1))</f>
        <v>3.0616986960443349E-3</v>
      </c>
      <c r="AL244" s="22" cm="1">
        <f t="array" ref="AL244">IF(INDEX(calc_types,1,AL$7)="INDEX",I244/I243-1,IF(INDEX(calc_types,1,AL$7)="CASH", I243/1200,I243/I244-1))</f>
        <v>7.6299634328171884E-3</v>
      </c>
      <c r="AM244" s="22" cm="1">
        <f t="array" ref="AM244">IF(INDEX(calc_types,1,AM$7)="INDEX",J244/J243-1,IF(INDEX(calc_types,1,AM$7)="CASH", J243/1200,J243/J244-1))</f>
        <v>1.4175864853950726E-2</v>
      </c>
      <c r="AN244" s="22" cm="1">
        <f t="array" ref="AN244">IF(INDEX(calc_types,1,AN$7)="INDEX",K244/K243-1,IF(INDEX(calc_types,1,AN$7)="CASH", K243/1200,K243/K244-1))</f>
        <v>4.1542341867095711E-3</v>
      </c>
      <c r="AO244" s="22" cm="1">
        <f t="array" ref="AO244">IF(INDEX(calc_types,1,AO$7)="INDEX",L244/L243-1,IF(INDEX(calc_types,1,AO$7)="CASH", L243/1200,L243/L244-1))</f>
        <v>1.071903873055291E-2</v>
      </c>
      <c r="AP244" s="22" cm="1">
        <f t="array" ref="AP244">IF(INDEX(calc_types,1,AP$7)="INDEX",M244/M243-1,IF(INDEX(calc_types,1,AP$7)="CASH", M243/1200,M243/M244-1))</f>
        <v>1.7201856191645382E-2</v>
      </c>
      <c r="AQ244" s="22" cm="1">
        <f t="array" ref="AQ244">IF(INDEX(calc_types,1,AQ$7)="INDEX",N244/N243-1,IF(INDEX(calc_types,1,AQ$7)="CASH", N243/1200,N243/N244-1))</f>
        <v>7.1365778613465825E-3</v>
      </c>
      <c r="AR244" s="22" cm="1">
        <f t="array" ref="AR244">IF(INDEX(calc_types,1,AR$7)="INDEX",O244/O243-1,IF(INDEX(calc_types,1,AR$7)="CASH", O243/1200,O243/O244-1))</f>
        <v>1.1628617504297223E-2</v>
      </c>
      <c r="AS244" s="22" cm="1">
        <f t="array" ref="AS244">IF(INDEX(calc_types,1,AS$7)="INDEX",P244/P243-1,IF(INDEX(calc_types,1,AS$7)="CASH", P243/1200,P243/P244-1))</f>
        <v>8.2903373679643622E-4</v>
      </c>
      <c r="AT244" s="22" cm="1">
        <f t="array" ref="AT244">IF(INDEX(calc_types,1,AT$7)="INDEX",Q244/Q243-1,IF(INDEX(calc_types,1,AT$7)="CASH", Q243/1200,Q243/Q244-1))</f>
        <v>3.835025872036768E-3</v>
      </c>
      <c r="AU244" s="22" cm="1">
        <f t="array" ref="AU244">IF(INDEX(calc_types,1,AU$7)="INDEX",R244/R243-1,IF(INDEX(calc_types,1,AU$7)="CASH", R243/1200,R243/R244-1))</f>
        <v>9.8121402281781123E-3</v>
      </c>
      <c r="AV244" s="22" cm="1">
        <f t="array" ref="AV244">IF(INDEX(calc_types,1,AV$7)="INDEX",S244/S243-1,IF(INDEX(calc_types,1,AV$7)="CASH", S243/1200,S243/S244-1))</f>
        <v>-7.0335773038172622E-3</v>
      </c>
      <c r="AW244" s="22" cm="1">
        <f t="array" ref="AW244">IF(INDEX(calc_types,1,AW$7)="INDEX",T244/T243-1,IF(INDEX(calc_types,1,AW$7)="CASH", T243/1200,T243/T244-1))</f>
        <v>-1.6799437541798579E-2</v>
      </c>
      <c r="AX244" s="22" cm="1">
        <f t="array" ref="AX244">IF(INDEX(calc_types,1,AX$7)="INDEX",U244/U243-1,IF(INDEX(calc_types,1,AX$7)="CASH", U243/1200,U243/U244-1))</f>
        <v>-1.0248391843696747E-2</v>
      </c>
      <c r="AY244" s="22" cm="1">
        <f t="array" ref="AY244">IF(INDEX(calc_types,1,AY$7)="INDEX",V244/V243-1,IF(INDEX(calc_types,1,AY$7)="CASH", V243/1200,V243/V244-1))</f>
        <v>1.2011490961200133E-2</v>
      </c>
      <c r="AZ244" s="22" cm="1">
        <f t="array" ref="AZ244">IF(INDEX(calc_types,1,AZ$7)="INDEX",W244/W243-1,IF(INDEX(calc_types,1,AZ$7)="CASH", W243/1200,W243/W244-1))</f>
        <v>3.599475E-3</v>
      </c>
      <c r="BA244" s="22" cm="1">
        <f t="array" ref="BA244">IF(INDEX(calc_types,1,BA$7)="INDEX",X244/X243-1,IF(INDEX(calc_types,1,BA$7)="CASH", X243/1200,X243/X244-1))</f>
        <v>1.9758333333333333E-3</v>
      </c>
      <c r="BB244" s="22" cm="1">
        <f t="array" ref="BB244">IF(INDEX(calc_types,1,BB$7)="INDEX",Y244/Y243-1,IF(INDEX(calc_types,1,BB$7)="CASH", Y243/1200,Y243/Y244-1))</f>
        <v>3.7187500000000003E-3</v>
      </c>
      <c r="BC244" s="22" cm="1">
        <f t="array" ref="BC244">IF(INDEX(calc_types,1,BC$7)="INDEX",Z244/Z243-1,IF(INDEX(calc_types,1,BC$7)="CASH", Z243/1200,Z243/Z244-1))</f>
        <v>2.2083333333333335E-4</v>
      </c>
      <c r="BD244" s="22" cm="1">
        <f t="array" ref="BD244">IF(INDEX(calc_types,1,BD$7)="INDEX",AA244/AA243-1,IF(INDEX(calc_types,1,BD$7)="CASH", AA243/1200,AA243/AA244-1))</f>
        <v>0</v>
      </c>
      <c r="BE244" s="22" cm="1">
        <f t="array" ref="BE244">IF(INDEX(calc_types,1,BE$7)="INDEX",AB244/AB243-1,IF(INDEX(calc_types,1,BE$7)="CASH", AB243/1200,AB243/AB244-1))</f>
        <v>4.7354707148521413E-2</v>
      </c>
      <c r="BF244" s="22" cm="1">
        <f t="array" ref="BF244">IF(INDEX(calc_types,1,BF$7)="INDEX",AC244/AC243-1,IF(INDEX(calc_types,1,BF$7)="CASH", AC243/1200,AC243/AC244-1))</f>
        <v>3.185817115435885E-2</v>
      </c>
      <c r="BG244" s="22" cm="1">
        <f t="array" ref="BG244">IF(INDEX(calc_types,1,BG$7)="INDEX",AD244/AD243-1,IF(INDEX(calc_types,1,BG$7)="CASH", AD243/1200,AD243/AD244-1))</f>
        <v>4.815824421611814E-2</v>
      </c>
      <c r="BH244" s="23">
        <f t="shared" si="97"/>
        <v>2.0835449950406407E-3</v>
      </c>
      <c r="BI244" s="23">
        <f t="shared" si="98"/>
        <v>6.1157298760451742E-3</v>
      </c>
      <c r="BJ244" s="23">
        <f t="shared" si="99"/>
        <v>1.0473811175488935E-2</v>
      </c>
      <c r="BK244" s="23">
        <f t="shared" si="100"/>
        <v>2.9510809995377816E-3</v>
      </c>
      <c r="BL244" s="23">
        <f t="shared" si="101"/>
        <v>4.2177643823332663E-3</v>
      </c>
      <c r="BM244" s="23">
        <f t="shared" si="102"/>
        <v>2.3185856671039439E-3</v>
      </c>
      <c r="BN244" s="23">
        <f t="shared" si="103"/>
        <v>6.765395355200288E-3</v>
      </c>
      <c r="BO244" s="23">
        <f t="shared" si="104"/>
        <v>1.2853487059859005E-2</v>
      </c>
      <c r="BP244" s="23">
        <f t="shared" si="105"/>
        <v>2.7866790322285378E-3</v>
      </c>
      <c r="BQ244" s="23">
        <f t="shared" si="106"/>
        <v>9.0313371178953501E-3</v>
      </c>
      <c r="BR244" s="23">
        <f t="shared" si="107"/>
        <v>1.5039669543679909E-2</v>
      </c>
      <c r="BS244" s="23">
        <f t="shared" si="108"/>
        <v>4.3535120394399014E-3</v>
      </c>
      <c r="BT244" s="23">
        <f t="shared" si="109"/>
        <v>8.3375463249122494E-3</v>
      </c>
      <c r="BU244" s="23">
        <f t="shared" si="110"/>
        <v>7.6711316007565069E-4</v>
      </c>
      <c r="BV244" s="23">
        <f t="shared" si="111"/>
        <v>3.6959672539059528E-3</v>
      </c>
      <c r="BW244" s="23">
        <f t="shared" si="112"/>
        <v>9.4727475723231924E-3</v>
      </c>
      <c r="BX244" s="23">
        <f t="shared" si="113"/>
        <v>-1.6215510475865148E-2</v>
      </c>
      <c r="BY244" s="23">
        <f t="shared" si="114"/>
        <v>-2.0014129141595477E-2</v>
      </c>
      <c r="BZ244" s="23">
        <f t="shared" si="115"/>
        <v>-1.3185317065993745E-2</v>
      </c>
      <c r="CA244" s="23">
        <f t="shared" si="116"/>
        <v>5.5939292498336868E-3</v>
      </c>
      <c r="CB244" s="23">
        <f t="shared" si="117"/>
        <v>2.0353462847222232E-3</v>
      </c>
      <c r="CC244" s="23">
        <f t="shared" si="118"/>
        <v>1.211268055555556E-3</v>
      </c>
      <c r="CD244" s="23">
        <f t="shared" si="119"/>
        <v>2.1773048611111114E-3</v>
      </c>
      <c r="CE244" s="23">
        <f t="shared" si="120"/>
        <v>2.7037916666666664E-4</v>
      </c>
      <c r="CF244" s="23">
        <f t="shared" si="121"/>
        <v>0</v>
      </c>
      <c r="CG244" s="23">
        <f t="shared" si="122"/>
        <v>4.710570727897502E-2</v>
      </c>
      <c r="CH244" s="23">
        <f t="shared" si="123"/>
        <v>3.2675797058976094E-2</v>
      </c>
      <c r="CI244" s="23">
        <f t="shared" si="124"/>
        <v>4.8877459233591797E-2</v>
      </c>
    </row>
    <row r="245" spans="1:87" x14ac:dyDescent="0.2">
      <c r="A245" s="20">
        <v>236</v>
      </c>
      <c r="B245" s="21">
        <v>45808</v>
      </c>
      <c r="C245" s="20">
        <v>247.78299999999999</v>
      </c>
      <c r="D245" s="20">
        <v>1344.752</v>
      </c>
      <c r="E245" s="20">
        <v>2230.4389999999999</v>
      </c>
      <c r="F245" s="20">
        <v>2066.3409999999999</v>
      </c>
      <c r="G245" s="20">
        <v>2696.4340000000002</v>
      </c>
      <c r="H245" s="20">
        <v>146.977</v>
      </c>
      <c r="I245" s="20">
        <v>362.84300000000002</v>
      </c>
      <c r="J245" s="20">
        <v>481.428</v>
      </c>
      <c r="K245" s="20">
        <v>122.184</v>
      </c>
      <c r="L245" s="20">
        <v>712.23199999999997</v>
      </c>
      <c r="M245" s="20">
        <v>869.90899999999999</v>
      </c>
      <c r="N245" s="20">
        <v>330.91300000000001</v>
      </c>
      <c r="O245" s="20">
        <v>380.88099999999997</v>
      </c>
      <c r="P245" s="20">
        <v>102.649</v>
      </c>
      <c r="Q245" s="20">
        <v>191.71899999999999</v>
      </c>
      <c r="R245" s="20">
        <v>252.03399999999999</v>
      </c>
      <c r="S245" s="20">
        <v>11269.58</v>
      </c>
      <c r="T245" s="20">
        <v>5366.59</v>
      </c>
      <c r="U245" s="20">
        <v>8772.3799999999992</v>
      </c>
      <c r="V245" s="20">
        <v>37965.1</v>
      </c>
      <c r="W245" s="20">
        <v>4.3222399999999999</v>
      </c>
      <c r="X245" s="20">
        <v>1.996</v>
      </c>
      <c r="Y245" s="20">
        <v>4.2066999999999997</v>
      </c>
      <c r="Z245" s="20">
        <v>0.23769999999999999</v>
      </c>
      <c r="AA245" s="20">
        <v>1</v>
      </c>
      <c r="AB245" s="20">
        <v>0.88129999999999997</v>
      </c>
      <c r="AC245" s="20">
        <v>0.74299999999999999</v>
      </c>
      <c r="AD245" s="20">
        <v>144.02000000000001</v>
      </c>
      <c r="AE245" s="21">
        <f t="shared" si="96"/>
        <v>45808</v>
      </c>
      <c r="AF245" s="22" cm="1">
        <f t="array" ref="AF245">IF(INDEX(calc_types,1,AF$7)="INDEX",C245/C244-1,IF(INDEX(calc_types,1,AF$7)="CASH", C244/1200,C244/C245-1))</f>
        <v>2.6179917130648711E-3</v>
      </c>
      <c r="AG245" s="22" cm="1">
        <f t="array" ref="AG245">IF(INDEX(calc_types,1,AG$7)="INDEX",D245/D244-1,IF(INDEX(calc_types,1,AG$7)="CASH", D244/1200,D244/D245-1))</f>
        <v>-2.1244940134980128E-3</v>
      </c>
      <c r="AH245" s="22" cm="1">
        <f t="array" ref="AH245">IF(INDEX(calc_types,1,AH$7)="INDEX",E245/E244-1,IF(INDEX(calc_types,1,AH$7)="CASH", E244/1200,E244/E245-1))</f>
        <v>-5.9794389657804592E-3</v>
      </c>
      <c r="AI245" s="22" cm="1">
        <f t="array" ref="AI245">IF(INDEX(calc_types,1,AI$7)="INDEX",F245/F244-1,IF(INDEX(calc_types,1,AI$7)="CASH", F244/1200,F244/F245-1))</f>
        <v>1.6772659208166285E-3</v>
      </c>
      <c r="AJ245" s="22" cm="1">
        <f t="array" ref="AJ245">IF(INDEX(calc_types,1,AJ$7)="INDEX",G245/G244-1,IF(INDEX(calc_types,1,AJ$7)="CASH", G244/1200,G244/G245-1))</f>
        <v>1.8700297725982029E-3</v>
      </c>
      <c r="AK245" s="22" cm="1">
        <f t="array" ref="AK245">IF(INDEX(calc_types,1,AK$7)="INDEX",H245/H244-1,IF(INDEX(calc_types,1,AK$7)="CASH", H244/1200,H244/H245-1))</f>
        <v>1.3967241708228162E-3</v>
      </c>
      <c r="AL245" s="22" cm="1">
        <f t="array" ref="AL245">IF(INDEX(calc_types,1,AL$7)="INDEX",I245/I244-1,IF(INDEX(calc_types,1,AL$7)="CASH", I244/1200,I244/I245-1))</f>
        <v>-1.7635372147672967E-4</v>
      </c>
      <c r="AM245" s="22" cm="1">
        <f t="array" ref="AM245">IF(INDEX(calc_types,1,AM$7)="INDEX",J245/J244-1,IF(INDEX(calc_types,1,AM$7)="CASH", J244/1200,J244/J245-1))</f>
        <v>-1.592713336485585E-3</v>
      </c>
      <c r="AN245" s="22" cm="1">
        <f t="array" ref="AN245">IF(INDEX(calc_types,1,AN$7)="INDEX",K245/K244-1,IF(INDEX(calc_types,1,AN$7)="CASH", K244/1200,K244/K245-1))</f>
        <v>2.9386173723178199E-3</v>
      </c>
      <c r="AO245" s="22" cm="1">
        <f t="array" ref="AO245">IF(INDEX(calc_types,1,AO$7)="INDEX",L245/L244-1,IF(INDEX(calc_types,1,AO$7)="CASH", L244/1200,L244/L245-1))</f>
        <v>-1.2592374461879441E-3</v>
      </c>
      <c r="AP245" s="22" cm="1">
        <f t="array" ref="AP245">IF(INDEX(calc_types,1,AP$7)="INDEX",M245/M244-1,IF(INDEX(calc_types,1,AP$7)="CASH", M244/1200,M244/M245-1))</f>
        <v>-5.879637142393479E-3</v>
      </c>
      <c r="AQ245" s="22" cm="1">
        <f t="array" ref="AQ245">IF(INDEX(calc_types,1,AQ$7)="INDEX",N245/N244-1,IF(INDEX(calc_types,1,AQ$7)="CASH", N244/1200,N244/N245-1))</f>
        <v>2.9307826129123526E-3</v>
      </c>
      <c r="AR245" s="22" cm="1">
        <f t="array" ref="AR245">IF(INDEX(calc_types,1,AR$7)="INDEX",O245/O244-1,IF(INDEX(calc_types,1,AR$7)="CASH", O244/1200,O244/O245-1))</f>
        <v>2.7575267348778354E-4</v>
      </c>
      <c r="AS245" s="22" cm="1">
        <f t="array" ref="AS245">IF(INDEX(calc_types,1,AS$7)="INDEX",P245/P244-1,IF(INDEX(calc_types,1,AS$7)="CASH", P244/1200,P244/P245-1))</f>
        <v>3.4108406260346946E-4</v>
      </c>
      <c r="AT245" s="22" cm="1">
        <f t="array" ref="AT245">IF(INDEX(calc_types,1,AT$7)="INDEX",Q245/Q244-1,IF(INDEX(calc_types,1,AT$7)="CASH", Q244/1200,Q244/Q245-1))</f>
        <v>-7.661597156349842E-4</v>
      </c>
      <c r="AU245" s="22" cm="1">
        <f t="array" ref="AU245">IF(INDEX(calc_types,1,AU$7)="INDEX",R245/R244-1,IF(INDEX(calc_types,1,AU$7)="CASH", R244/1200,R244/R245-1))</f>
        <v>-3.6764124539460097E-3</v>
      </c>
      <c r="AV245" s="22" cm="1">
        <f t="array" ref="AV245">IF(INDEX(calc_types,1,AV$7)="INDEX",S245/S244-1,IF(INDEX(calc_types,1,AV$7)="CASH", S244/1200,S244/S245-1))</f>
        <v>6.2517383224799161E-2</v>
      </c>
      <c r="AW245" s="22" cm="1">
        <f t="array" ref="AW245">IF(INDEX(calc_types,1,AW$7)="INDEX",T245/T244-1,IF(INDEX(calc_types,1,AW$7)="CASH", T244/1200,T244/T245-1))</f>
        <v>3.9992480940735042E-2</v>
      </c>
      <c r="AX245" s="22" cm="1">
        <f t="array" ref="AX245">IF(INDEX(calc_types,1,AX$7)="INDEX",U245/U244-1,IF(INDEX(calc_types,1,AX$7)="CASH", U244/1200,U244/U245-1))</f>
        <v>3.267038264360167E-2</v>
      </c>
      <c r="AY245" s="22" cm="1">
        <f t="array" ref="AY245">IF(INDEX(calc_types,1,AY$7)="INDEX",V245/V244-1,IF(INDEX(calc_types,1,AY$7)="CASH", V244/1200,V244/V245-1))</f>
        <v>5.325842035789341E-2</v>
      </c>
      <c r="AZ245" s="22" cm="1">
        <f t="array" ref="AZ245">IF(INDEX(calc_types,1,AZ$7)="INDEX",W245/W244-1,IF(INDEX(calc_types,1,AZ$7)="CASH", W244/1200,W244/W245-1))</f>
        <v>3.6025583333333337E-3</v>
      </c>
      <c r="BA245" s="22" cm="1">
        <f t="array" ref="BA245">IF(INDEX(calc_types,1,BA$7)="INDEX",X245/X244-1,IF(INDEX(calc_types,1,BA$7)="CASH", X244/1200,X244/X245-1))</f>
        <v>1.7841666666666668E-3</v>
      </c>
      <c r="BB245" s="22" cm="1">
        <f t="array" ref="BB245">IF(INDEX(calc_types,1,BB$7)="INDEX",Y245/Y244-1,IF(INDEX(calc_types,1,BB$7)="CASH", Y244/1200,Y244/Y245-1))</f>
        <v>3.5473333333333333E-3</v>
      </c>
      <c r="BC245" s="22" cm="1">
        <f t="array" ref="BC245">IF(INDEX(calc_types,1,BC$7)="INDEX",Z245/Z244-1,IF(INDEX(calc_types,1,BC$7)="CASH", Z244/1200,Z244/Z245-1))</f>
        <v>2.2308333333333333E-4</v>
      </c>
      <c r="BD245" s="22" cm="1">
        <f t="array" ref="BD245">IF(INDEX(calc_types,1,BD$7)="INDEX",AA245/AA244-1,IF(INDEX(calc_types,1,BD$7)="CASH", AA244/1200,AA244/AA245-1))</f>
        <v>0</v>
      </c>
      <c r="BE245" s="22" cm="1">
        <f t="array" ref="BE245">IF(INDEX(calc_types,1,BE$7)="INDEX",AB245/AB244-1,IF(INDEX(calc_types,1,BE$7)="CASH", AB244/1200,AB244/AB245-1))</f>
        <v>1.5885623510722979E-3</v>
      </c>
      <c r="BF245" s="22" cm="1">
        <f t="array" ref="BF245">IF(INDEX(calc_types,1,BF$7)="INDEX",AC245/AC244-1,IF(INDEX(calc_types,1,BF$7)="CASH", AC244/1200,AC244/AC245-1))</f>
        <v>9.6904441453566914E-3</v>
      </c>
      <c r="BG245" s="22" cm="1">
        <f t="array" ref="BG245">IF(INDEX(calc_types,1,BG$7)="INDEX",AD245/AD244-1,IF(INDEX(calc_types,1,BG$7)="CASH", AD244/1200,AD244/AD245-1))</f>
        <v>-6.5963060686017316E-3</v>
      </c>
      <c r="BH245" s="23">
        <f t="shared" si="97"/>
        <v>1.0831891274440267E-3</v>
      </c>
      <c r="BI245" s="23">
        <f t="shared" si="98"/>
        <v>-3.8765670983493469E-3</v>
      </c>
      <c r="BJ245" s="23">
        <f t="shared" si="99"/>
        <v>-8.3872940424204664E-3</v>
      </c>
      <c r="BK245" s="23">
        <f t="shared" si="100"/>
        <v>-9.727305924159815E-4</v>
      </c>
      <c r="BL245" s="23">
        <f t="shared" si="101"/>
        <v>-1.5098048929539031E-3</v>
      </c>
      <c r="BM245" s="23">
        <f t="shared" si="102"/>
        <v>6.5361114188242499E-4</v>
      </c>
      <c r="BN245" s="23">
        <f t="shared" si="103"/>
        <v>-1.0409217990936304E-3</v>
      </c>
      <c r="BO245" s="23">
        <f t="shared" si="104"/>
        <v>-2.9150911305773058E-3</v>
      </c>
      <c r="BP245" s="23">
        <f t="shared" si="105"/>
        <v>1.5710622178367864E-3</v>
      </c>
      <c r="BQ245" s="23">
        <f t="shared" si="106"/>
        <v>-2.9469390588455031E-3</v>
      </c>
      <c r="BR245" s="23">
        <f t="shared" si="107"/>
        <v>-8.0418237903589519E-3</v>
      </c>
      <c r="BS245" s="23">
        <f t="shared" si="108"/>
        <v>1.4771679100567155E-4</v>
      </c>
      <c r="BT245" s="23">
        <f t="shared" si="109"/>
        <v>-3.0153185058971899E-3</v>
      </c>
      <c r="BU245" s="23">
        <f t="shared" si="110"/>
        <v>2.7916348588268394E-4</v>
      </c>
      <c r="BV245" s="23">
        <f t="shared" si="111"/>
        <v>-9.0521833376579946E-4</v>
      </c>
      <c r="BW245" s="23">
        <f t="shared" si="112"/>
        <v>-4.0158051098009304E-3</v>
      </c>
      <c r="BX245" s="23">
        <f t="shared" si="113"/>
        <v>5.3335450052751275E-2</v>
      </c>
      <c r="BY245" s="23">
        <f t="shared" si="114"/>
        <v>3.6777789340938144E-2</v>
      </c>
      <c r="BZ245" s="23">
        <f t="shared" si="115"/>
        <v>2.9733457421304673E-2</v>
      </c>
      <c r="CA245" s="23">
        <f t="shared" si="116"/>
        <v>4.6840858646526963E-2</v>
      </c>
      <c r="CB245" s="23">
        <f t="shared" si="117"/>
        <v>2.0384296180555568E-3</v>
      </c>
      <c r="CC245" s="23">
        <f t="shared" si="118"/>
        <v>1.0196013888888896E-3</v>
      </c>
      <c r="CD245" s="23">
        <f t="shared" si="119"/>
        <v>2.0058881944444444E-3</v>
      </c>
      <c r="CE245" s="23">
        <f t="shared" si="120"/>
        <v>2.7262916666666661E-4</v>
      </c>
      <c r="CF245" s="23">
        <f t="shared" si="121"/>
        <v>0</v>
      </c>
      <c r="CG245" s="23">
        <f t="shared" si="122"/>
        <v>1.3395624815259082E-3</v>
      </c>
      <c r="CH245" s="23">
        <f t="shared" si="123"/>
        <v>1.0508070049973936E-2</v>
      </c>
      <c r="CI245" s="23">
        <f t="shared" si="124"/>
        <v>-5.8770910511280749E-3</v>
      </c>
    </row>
    <row r="246" spans="1:87" x14ac:dyDescent="0.2">
      <c r="A246" s="20">
        <v>237</v>
      </c>
      <c r="B246" s="21">
        <v>45838</v>
      </c>
      <c r="C246" s="20">
        <v>248.696</v>
      </c>
      <c r="D246" s="20">
        <v>1352.8219999999999</v>
      </c>
      <c r="E246" s="20">
        <v>2251.8560000000002</v>
      </c>
      <c r="F246" s="20">
        <v>2081.453</v>
      </c>
      <c r="G246" s="20">
        <v>2727.99</v>
      </c>
      <c r="H246" s="20">
        <v>147.18600000000001</v>
      </c>
      <c r="I246" s="20">
        <v>362.95</v>
      </c>
      <c r="J246" s="20">
        <v>480.88099999999997</v>
      </c>
      <c r="K246" s="20">
        <v>122.608</v>
      </c>
      <c r="L246" s="20">
        <v>716.96900000000005</v>
      </c>
      <c r="M246" s="20">
        <v>879.26599999999996</v>
      </c>
      <c r="N246" s="20">
        <v>333.95600000000002</v>
      </c>
      <c r="O246" s="20">
        <v>386.54399999999998</v>
      </c>
      <c r="P246" s="20">
        <v>102.694</v>
      </c>
      <c r="Q246" s="20">
        <v>191.95599999999999</v>
      </c>
      <c r="R246" s="20">
        <v>252.56899999999999</v>
      </c>
      <c r="S246" s="20">
        <v>11838.46</v>
      </c>
      <c r="T246" s="20">
        <v>5303.24</v>
      </c>
      <c r="U246" s="20">
        <v>8760.9599999999991</v>
      </c>
      <c r="V246" s="20">
        <v>40487.39</v>
      </c>
      <c r="W246" s="20">
        <v>4.3222899999999997</v>
      </c>
      <c r="X246" s="20">
        <v>1.9502999999999999</v>
      </c>
      <c r="Y246" s="20">
        <v>4.2309000000000001</v>
      </c>
      <c r="Z246" s="20">
        <v>0.29709999999999998</v>
      </c>
      <c r="AA246" s="20">
        <v>1</v>
      </c>
      <c r="AB246" s="20">
        <v>0.84840000000000004</v>
      </c>
      <c r="AC246" s="20">
        <v>0.72819999999999996</v>
      </c>
      <c r="AD246" s="20">
        <v>144.03</v>
      </c>
      <c r="AE246" s="21">
        <f t="shared" si="96"/>
        <v>45838</v>
      </c>
      <c r="AF246" s="22" cm="1">
        <f t="array" ref="AF246">IF(INDEX(calc_types,1,AF$7)="INDEX",C246/C245-1,IF(INDEX(calc_types,1,AF$7)="CASH", C245/1200,C245/C246-1))</f>
        <v>3.6846757041444356E-3</v>
      </c>
      <c r="AG246" s="22" cm="1">
        <f t="array" ref="AG246">IF(INDEX(calc_types,1,AG$7)="INDEX",D246/D245-1,IF(INDEX(calc_types,1,AG$7)="CASH", D245/1200,D245/D246-1))</f>
        <v>6.0011065237306482E-3</v>
      </c>
      <c r="AH246" s="22" cm="1">
        <f t="array" ref="AH246">IF(INDEX(calc_types,1,AH$7)="INDEX",E246/E245-1,IF(INDEX(calc_types,1,AH$7)="CASH", E245/1200,E245/E246-1))</f>
        <v>9.6021455865864525E-3</v>
      </c>
      <c r="AI246" s="22" cm="1">
        <f t="array" ref="AI246">IF(INDEX(calc_types,1,AI$7)="INDEX",F246/F245-1,IF(INDEX(calc_types,1,AI$7)="CASH", F245/1200,F245/F246-1))</f>
        <v>7.3134105164636143E-3</v>
      </c>
      <c r="AJ246" s="22" cm="1">
        <f t="array" ref="AJ246">IF(INDEX(calc_types,1,AJ$7)="INDEX",G246/G245-1,IF(INDEX(calc_types,1,AJ$7)="CASH", G245/1200,G245/G246-1))</f>
        <v>1.1702863856485779E-2</v>
      </c>
      <c r="AK246" s="22" cm="1">
        <f t="array" ref="AK246">IF(INDEX(calc_types,1,AK$7)="INDEX",H246/H245-1,IF(INDEX(calc_types,1,AK$7)="CASH", H245/1200,H245/H246-1))</f>
        <v>1.421991195901473E-3</v>
      </c>
      <c r="AL246" s="22" cm="1">
        <f t="array" ref="AL246">IF(INDEX(calc_types,1,AL$7)="INDEX",I246/I245-1,IF(INDEX(calc_types,1,AL$7)="CASH", I245/1200,I245/I246-1))</f>
        <v>2.9489338363974937E-4</v>
      </c>
      <c r="AM246" s="22" cm="1">
        <f t="array" ref="AM246">IF(INDEX(calc_types,1,AM$7)="INDEX",J246/J245-1,IF(INDEX(calc_types,1,AM$7)="CASH", J245/1200,J245/J246-1))</f>
        <v>-1.1362031290245156E-3</v>
      </c>
      <c r="AN246" s="22" cm="1">
        <f t="array" ref="AN246">IF(INDEX(calc_types,1,AN$7)="INDEX",K246/K245-1,IF(INDEX(calc_types,1,AN$7)="CASH", K245/1200,K245/K246-1))</f>
        <v>3.4701761278073118E-3</v>
      </c>
      <c r="AO246" s="22" cm="1">
        <f t="array" ref="AO246">IF(INDEX(calc_types,1,AO$7)="INDEX",L246/L245-1,IF(INDEX(calc_types,1,AO$7)="CASH", L245/1200,L245/L246-1))</f>
        <v>6.6509227330422416E-3</v>
      </c>
      <c r="AP246" s="22" cm="1">
        <f t="array" ref="AP246">IF(INDEX(calc_types,1,AP$7)="INDEX",M246/M245-1,IF(INDEX(calc_types,1,AP$7)="CASH", M245/1200,M245/M246-1))</f>
        <v>1.0756297497784173E-2</v>
      </c>
      <c r="AQ246" s="22" cm="1">
        <f t="array" ref="AQ246">IF(INDEX(calc_types,1,AQ$7)="INDEX",N246/N245-1,IF(INDEX(calc_types,1,AQ$7)="CASH", N245/1200,N245/N246-1))</f>
        <v>9.1957704895244685E-3</v>
      </c>
      <c r="AR246" s="22" cm="1">
        <f t="array" ref="AR246">IF(INDEX(calc_types,1,AR$7)="INDEX",O246/O245-1,IF(INDEX(calc_types,1,AR$7)="CASH", O245/1200,O245/O246-1))</f>
        <v>1.4868160921652773E-2</v>
      </c>
      <c r="AS246" s="22" cm="1">
        <f t="array" ref="AS246">IF(INDEX(calc_types,1,AS$7)="INDEX",P246/P245-1,IF(INDEX(calc_types,1,AS$7)="CASH", P245/1200,P245/P246-1))</f>
        <v>4.3838712505728239E-4</v>
      </c>
      <c r="AT246" s="22" cm="1">
        <f t="array" ref="AT246">IF(INDEX(calc_types,1,AT$7)="INDEX",Q246/Q245-1,IF(INDEX(calc_types,1,AT$7)="CASH", Q245/1200,Q245/Q246-1))</f>
        <v>1.2361842070947038E-3</v>
      </c>
      <c r="AU246" s="22" cm="1">
        <f t="array" ref="AU246">IF(INDEX(calc_types,1,AU$7)="INDEX",R246/R245-1,IF(INDEX(calc_types,1,AU$7)="CASH", R245/1200,R245/R246-1))</f>
        <v>2.1227294730075119E-3</v>
      </c>
      <c r="AV246" s="22" cm="1">
        <f t="array" ref="AV246">IF(INDEX(calc_types,1,AV$7)="INDEX",S246/S245-1,IF(INDEX(calc_types,1,AV$7)="CASH", S245/1200,S245/S246-1))</f>
        <v>5.0479254772582305E-2</v>
      </c>
      <c r="AW246" s="22" cm="1">
        <f t="array" ref="AW246">IF(INDEX(calc_types,1,AW$7)="INDEX",T246/T245-1,IF(INDEX(calc_types,1,AW$7)="CASH", T245/1200,T245/T246-1))</f>
        <v>-1.1804516462036507E-2</v>
      </c>
      <c r="AX246" s="22" cm="1">
        <f t="array" ref="AX246">IF(INDEX(calc_types,1,AX$7)="INDEX",U246/U245-1,IF(INDEX(calc_types,1,AX$7)="CASH", U245/1200,U245/U246-1))</f>
        <v>-1.301813190947021E-3</v>
      </c>
      <c r="AY246" s="22" cm="1">
        <f t="array" ref="AY246">IF(INDEX(calc_types,1,AY$7)="INDEX",V246/V245-1,IF(INDEX(calc_types,1,AY$7)="CASH", V245/1200,V245/V246-1))</f>
        <v>6.6437069835190821E-2</v>
      </c>
      <c r="AZ246" s="22" cm="1">
        <f t="array" ref="AZ246">IF(INDEX(calc_types,1,AZ$7)="INDEX",W246/W245-1,IF(INDEX(calc_types,1,AZ$7)="CASH", W245/1200,W245/W246-1))</f>
        <v>3.6018666666666668E-3</v>
      </c>
      <c r="BA246" s="22" cm="1">
        <f t="array" ref="BA246">IF(INDEX(calc_types,1,BA$7)="INDEX",X246/X245-1,IF(INDEX(calc_types,1,BA$7)="CASH", X245/1200,X245/X246-1))</f>
        <v>1.6633333333333333E-3</v>
      </c>
      <c r="BB246" s="22" cm="1">
        <f t="array" ref="BB246">IF(INDEX(calc_types,1,BB$7)="INDEX",Y246/Y245-1,IF(INDEX(calc_types,1,BB$7)="CASH", Y245/1200,Y245/Y246-1))</f>
        <v>3.5055833333333332E-3</v>
      </c>
      <c r="BC246" s="22" cm="1">
        <f t="array" ref="BC246">IF(INDEX(calc_types,1,BC$7)="INDEX",Z246/Z245-1,IF(INDEX(calc_types,1,BC$7)="CASH", Z245/1200,Z245/Z246-1))</f>
        <v>1.9808333333333334E-4</v>
      </c>
      <c r="BD246" s="22" cm="1">
        <f t="array" ref="BD246">IF(INDEX(calc_types,1,BD$7)="INDEX",AA246/AA245-1,IF(INDEX(calc_types,1,BD$7)="CASH", AA245/1200,AA245/AA246-1))</f>
        <v>0</v>
      </c>
      <c r="BE246" s="22" cm="1">
        <f t="array" ref="BE246">IF(INDEX(calc_types,1,BE$7)="INDEX",AB246/AB245-1,IF(INDEX(calc_types,1,BE$7)="CASH", AB245/1200,AB245/AB246-1))</f>
        <v>3.8778877887788665E-2</v>
      </c>
      <c r="BF246" s="22" cm="1">
        <f t="array" ref="BF246">IF(INDEX(calc_types,1,BF$7)="INDEX",AC246/AC245-1,IF(INDEX(calc_types,1,BF$7)="CASH", AC245/1200,AC245/AC246-1))</f>
        <v>2.032408678934372E-2</v>
      </c>
      <c r="BG246" s="22" cm="1">
        <f t="array" ref="BG246">IF(INDEX(calc_types,1,BG$7)="INDEX",AD246/AD245-1,IF(INDEX(calc_types,1,BG$7)="CASH", AD245/1200,AD245/AD246-1))</f>
        <v>-6.9429979865254232E-5</v>
      </c>
      <c r="BH246" s="23">
        <f t="shared" si="97"/>
        <v>2.1498731185235912E-3</v>
      </c>
      <c r="BI246" s="23">
        <f t="shared" si="98"/>
        <v>4.2490334388793141E-3</v>
      </c>
      <c r="BJ246" s="23">
        <f t="shared" si="99"/>
        <v>7.1942905099464452E-3</v>
      </c>
      <c r="BK246" s="23">
        <f t="shared" si="100"/>
        <v>4.6634140032310043E-3</v>
      </c>
      <c r="BL246" s="23">
        <f t="shared" si="101"/>
        <v>8.3230291909336725E-3</v>
      </c>
      <c r="BM246" s="23">
        <f t="shared" si="102"/>
        <v>6.7887816696108184E-4</v>
      </c>
      <c r="BN246" s="23">
        <f t="shared" si="103"/>
        <v>-5.6967469397715129E-4</v>
      </c>
      <c r="BO246" s="23">
        <f t="shared" si="104"/>
        <v>-2.4585809231162364E-3</v>
      </c>
      <c r="BP246" s="23">
        <f t="shared" si="105"/>
        <v>2.1026209733262784E-3</v>
      </c>
      <c r="BQ246" s="23">
        <f t="shared" si="106"/>
        <v>4.9632211203846826E-3</v>
      </c>
      <c r="BR246" s="23">
        <f t="shared" si="107"/>
        <v>8.5941108498187001E-3</v>
      </c>
      <c r="BS246" s="23">
        <f t="shared" si="108"/>
        <v>6.4127046676177874E-3</v>
      </c>
      <c r="BT246" s="23">
        <f t="shared" si="109"/>
        <v>1.15770897422678E-2</v>
      </c>
      <c r="BU246" s="23">
        <f t="shared" si="110"/>
        <v>3.7646654833649686E-4</v>
      </c>
      <c r="BV246" s="23">
        <f t="shared" si="111"/>
        <v>1.0971255889638885E-3</v>
      </c>
      <c r="BW246" s="23">
        <f t="shared" si="112"/>
        <v>1.7833368171525916E-3</v>
      </c>
      <c r="BX246" s="23">
        <f t="shared" si="113"/>
        <v>4.1297321600534419E-2</v>
      </c>
      <c r="BY246" s="23">
        <f t="shared" si="114"/>
        <v>-1.5019208061833404E-2</v>
      </c>
      <c r="BZ246" s="23">
        <f t="shared" si="115"/>
        <v>-4.2387384132440194E-3</v>
      </c>
      <c r="CA246" s="23">
        <f t="shared" si="116"/>
        <v>6.0019508123824374E-2</v>
      </c>
      <c r="CB246" s="23">
        <f t="shared" si="117"/>
        <v>2.0377379513888899E-3</v>
      </c>
      <c r="CC246" s="23">
        <f t="shared" si="118"/>
        <v>8.9876805555555602E-4</v>
      </c>
      <c r="CD246" s="23">
        <f t="shared" si="119"/>
        <v>1.9641381944444443E-3</v>
      </c>
      <c r="CE246" s="23">
        <f t="shared" si="120"/>
        <v>2.4762916666666666E-4</v>
      </c>
      <c r="CF246" s="23">
        <f t="shared" si="121"/>
        <v>0</v>
      </c>
      <c r="CG246" s="23">
        <f t="shared" si="122"/>
        <v>3.8529878018242272E-2</v>
      </c>
      <c r="CH246" s="23">
        <f t="shared" si="123"/>
        <v>2.1141712693960965E-2</v>
      </c>
      <c r="CI246" s="23">
        <f t="shared" si="124"/>
        <v>6.4978503760840288E-4</v>
      </c>
    </row>
    <row r="247" spans="1:87" x14ac:dyDescent="0.2">
      <c r="A247" s="20">
        <v>238</v>
      </c>
      <c r="B247" s="21">
        <v>45869</v>
      </c>
      <c r="C247" s="20">
        <v>249.43700000000001</v>
      </c>
      <c r="D247" s="20">
        <v>1352.136</v>
      </c>
      <c r="E247" s="20">
        <v>2245.2330000000002</v>
      </c>
      <c r="F247" s="20">
        <v>2084.2719999999999</v>
      </c>
      <c r="G247" s="20">
        <v>2731.6089999999999</v>
      </c>
      <c r="H247" s="20">
        <v>147.381</v>
      </c>
      <c r="I247" s="20">
        <v>362.98599999999999</v>
      </c>
      <c r="J247" s="20">
        <v>480.30099999999999</v>
      </c>
      <c r="K247" s="20">
        <v>123.015</v>
      </c>
      <c r="L247" s="20">
        <v>718.64599999999996</v>
      </c>
      <c r="M247" s="20">
        <v>880.41700000000003</v>
      </c>
      <c r="N247" s="20">
        <v>335.673</v>
      </c>
      <c r="O247" s="20">
        <v>388.60599999999999</v>
      </c>
      <c r="P247" s="20">
        <v>102.709</v>
      </c>
      <c r="Q247" s="20">
        <v>191.786</v>
      </c>
      <c r="R247" s="20">
        <v>251.89500000000001</v>
      </c>
      <c r="S247" s="20">
        <v>12101.39</v>
      </c>
      <c r="T247" s="20">
        <v>5319.92</v>
      </c>
      <c r="U247" s="20">
        <v>9132.81</v>
      </c>
      <c r="V247" s="20">
        <v>41069.82</v>
      </c>
      <c r="W247" s="20">
        <v>4.3511800000000003</v>
      </c>
      <c r="X247" s="20">
        <v>1.9513</v>
      </c>
      <c r="Y247" s="20">
        <v>4.0514999999999999</v>
      </c>
      <c r="Z247" s="20">
        <v>0.33789999999999998</v>
      </c>
      <c r="AA247" s="20">
        <v>1</v>
      </c>
      <c r="AB247" s="20">
        <v>0.876</v>
      </c>
      <c r="AC247" s="20">
        <v>0.75719999999999998</v>
      </c>
      <c r="AD247" s="20">
        <v>150.75</v>
      </c>
      <c r="AE247" s="21">
        <f t="shared" si="96"/>
        <v>45869</v>
      </c>
      <c r="AF247" s="22" cm="1">
        <f t="array" ref="AF247">IF(INDEX(calc_types,1,AF$7)="INDEX",C247/C246-1,IF(INDEX(calc_types,1,AF$7)="CASH", C246/1200,C246/C247-1))</f>
        <v>2.9795412873550031E-3</v>
      </c>
      <c r="AG247" s="22" cm="1">
        <f t="array" ref="AG247">IF(INDEX(calc_types,1,AG$7)="INDEX",D247/D246-1,IF(INDEX(calc_types,1,AG$7)="CASH", D246/1200,D246/D247-1))</f>
        <v>-5.0708814611233333E-4</v>
      </c>
      <c r="AH247" s="22" cm="1">
        <f t="array" ref="AH247">IF(INDEX(calc_types,1,AH$7)="INDEX",E247/E246-1,IF(INDEX(calc_types,1,AH$7)="CASH", E246/1200,E246/E247-1))</f>
        <v>-2.9411294505510277E-3</v>
      </c>
      <c r="AI247" s="22" cm="1">
        <f t="array" ref="AI247">IF(INDEX(calc_types,1,AI$7)="INDEX",F247/F246-1,IF(INDEX(calc_types,1,AI$7)="CASH", F246/1200,F246/F247-1))</f>
        <v>1.354342375254225E-3</v>
      </c>
      <c r="AJ247" s="22" cm="1">
        <f t="array" ref="AJ247">IF(INDEX(calc_types,1,AJ$7)="INDEX",G247/G246-1,IF(INDEX(calc_types,1,AJ$7)="CASH", G246/1200,G246/G247-1))</f>
        <v>1.3266177661941381E-3</v>
      </c>
      <c r="AK247" s="22" cm="1">
        <f t="array" ref="AK247">IF(INDEX(calc_types,1,AK$7)="INDEX",H247/H246-1,IF(INDEX(calc_types,1,AK$7)="CASH", H246/1200,H246/H247-1))</f>
        <v>1.3248542660306839E-3</v>
      </c>
      <c r="AL247" s="22" cm="1">
        <f t="array" ref="AL247">IF(INDEX(calc_types,1,AL$7)="INDEX",I247/I246-1,IF(INDEX(calc_types,1,AL$7)="CASH", I246/1200,I246/I247-1))</f>
        <v>9.9187215869989132E-5</v>
      </c>
      <c r="AM247" s="22" cm="1">
        <f t="array" ref="AM247">IF(INDEX(calc_types,1,AM$7)="INDEX",J247/J246-1,IF(INDEX(calc_types,1,AM$7)="CASH", J246/1200,J246/J247-1))</f>
        <v>-1.2061196013150033E-3</v>
      </c>
      <c r="AN247" s="22" cm="1">
        <f t="array" ref="AN247">IF(INDEX(calc_types,1,AN$7)="INDEX",K247/K246-1,IF(INDEX(calc_types,1,AN$7)="CASH", K246/1200,K246/K247-1))</f>
        <v>3.3195223802688911E-3</v>
      </c>
      <c r="AO247" s="22" cm="1">
        <f t="array" ref="AO247">IF(INDEX(calc_types,1,AO$7)="INDEX",L247/L246-1,IF(INDEX(calc_types,1,AO$7)="CASH", L246/1200,L246/L247-1))</f>
        <v>2.3390132627769677E-3</v>
      </c>
      <c r="AP247" s="22" cm="1">
        <f t="array" ref="AP247">IF(INDEX(calc_types,1,AP$7)="INDEX",M247/M246-1,IF(INDEX(calc_types,1,AP$7)="CASH", M246/1200,M246/M247-1))</f>
        <v>1.3090464091640719E-3</v>
      </c>
      <c r="AQ247" s="22" cm="1">
        <f t="array" ref="AQ247">IF(INDEX(calc_types,1,AQ$7)="INDEX",N247/N246-1,IF(INDEX(calc_types,1,AQ$7)="CASH", N246/1200,N246/N247-1))</f>
        <v>5.1413958725101683E-3</v>
      </c>
      <c r="AR247" s="22" cm="1">
        <f t="array" ref="AR247">IF(INDEX(calc_types,1,AR$7)="INDEX",O247/O246-1,IF(INDEX(calc_types,1,AR$7)="CASH", O246/1200,O246/O247-1))</f>
        <v>5.3344509292603259E-3</v>
      </c>
      <c r="AS247" s="22" cm="1">
        <f t="array" ref="AS247">IF(INDEX(calc_types,1,AS$7)="INDEX",P247/P246-1,IF(INDEX(calc_types,1,AS$7)="CASH", P246/1200,P246/P247-1))</f>
        <v>1.4606500866642946E-4</v>
      </c>
      <c r="AT247" s="22" cm="1">
        <f t="array" ref="AT247">IF(INDEX(calc_types,1,AT$7)="INDEX",Q247/Q246-1,IF(INDEX(calc_types,1,AT$7)="CASH", Q246/1200,Q246/Q247-1))</f>
        <v>-8.8561962116306958E-4</v>
      </c>
      <c r="AU247" s="22" cm="1">
        <f t="array" ref="AU247">IF(INDEX(calc_types,1,AU$7)="INDEX",R247/R246-1,IF(INDEX(calc_types,1,AU$7)="CASH", R246/1200,R246/R247-1))</f>
        <v>-2.6685776955999163E-3</v>
      </c>
      <c r="AV247" s="22" cm="1">
        <f t="array" ref="AV247">IF(INDEX(calc_types,1,AV$7)="INDEX",S247/S246-1,IF(INDEX(calc_types,1,AV$7)="CASH", S246/1200,S246/S247-1))</f>
        <v>2.2209814452217591E-2</v>
      </c>
      <c r="AW247" s="22" cm="1">
        <f t="array" ref="AW247">IF(INDEX(calc_types,1,AW$7)="INDEX",T247/T246-1,IF(INDEX(calc_types,1,AW$7)="CASH", T246/1200,T246/T247-1))</f>
        <v>3.1452470565165314E-3</v>
      </c>
      <c r="AX247" s="22" cm="1">
        <f t="array" ref="AX247">IF(INDEX(calc_types,1,AX$7)="INDEX",U247/U246-1,IF(INDEX(calc_types,1,AX$7)="CASH", U246/1200,U246/U247-1))</f>
        <v>4.2443978742055632E-2</v>
      </c>
      <c r="AY247" s="22" cm="1">
        <f t="array" ref="AY247">IF(INDEX(calc_types,1,AY$7)="INDEX",V247/V246-1,IF(INDEX(calc_types,1,AY$7)="CASH", V246/1200,V246/V247-1))</f>
        <v>1.438546668481222E-2</v>
      </c>
      <c r="AZ247" s="22" cm="1">
        <f t="array" ref="AZ247">IF(INDEX(calc_types,1,AZ$7)="INDEX",W247/W246-1,IF(INDEX(calc_types,1,AZ$7)="CASH", W246/1200,W246/W247-1))</f>
        <v>3.6019083333333332E-3</v>
      </c>
      <c r="BA247" s="22" cm="1">
        <f t="array" ref="BA247">IF(INDEX(calc_types,1,BA$7)="INDEX",X247/X246-1,IF(INDEX(calc_types,1,BA$7)="CASH", X246/1200,X246/X247-1))</f>
        <v>1.62525E-3</v>
      </c>
      <c r="BB247" s="22" cm="1">
        <f t="array" ref="BB247">IF(INDEX(calc_types,1,BB$7)="INDEX",Y247/Y246-1,IF(INDEX(calc_types,1,BB$7)="CASH", Y246/1200,Y246/Y247-1))</f>
        <v>3.5257500000000002E-3</v>
      </c>
      <c r="BC247" s="22" cm="1">
        <f t="array" ref="BC247">IF(INDEX(calc_types,1,BC$7)="INDEX",Z247/Z246-1,IF(INDEX(calc_types,1,BC$7)="CASH", Z246/1200,Z246/Z247-1))</f>
        <v>2.4758333333333332E-4</v>
      </c>
      <c r="BD247" s="22" cm="1">
        <f t="array" ref="BD247">IF(INDEX(calc_types,1,BD$7)="INDEX",AA247/AA246-1,IF(INDEX(calc_types,1,BD$7)="CASH", AA246/1200,AA246/AA247-1))</f>
        <v>0</v>
      </c>
      <c r="BE247" s="22" cm="1">
        <f t="array" ref="BE247">IF(INDEX(calc_types,1,BE$7)="INDEX",AB247/AB246-1,IF(INDEX(calc_types,1,BE$7)="CASH", AB246/1200,AB246/AB247-1))</f>
        <v>-3.1506849315068419E-2</v>
      </c>
      <c r="BF247" s="22" cm="1">
        <f t="array" ref="BF247">IF(INDEX(calc_types,1,BF$7)="INDEX",AC247/AC246-1,IF(INDEX(calc_types,1,BF$7)="CASH", AC246/1200,AC246/AC247-1))</f>
        <v>-3.8298996302165933E-2</v>
      </c>
      <c r="BG247" s="22" cm="1">
        <f t="array" ref="BG247">IF(INDEX(calc_types,1,BG$7)="INDEX",AD247/AD246-1,IF(INDEX(calc_types,1,BG$7)="CASH", AD246/1200,AD246/AD247-1))</f>
        <v>-4.457711442786072E-2</v>
      </c>
      <c r="BH247" s="23">
        <f t="shared" si="97"/>
        <v>1.4447387017341587E-3</v>
      </c>
      <c r="BI247" s="23">
        <f t="shared" si="98"/>
        <v>-2.2591612309636674E-3</v>
      </c>
      <c r="BJ247" s="23">
        <f t="shared" si="99"/>
        <v>-5.348984527191035E-3</v>
      </c>
      <c r="BK247" s="23">
        <f t="shared" si="100"/>
        <v>-1.295654137978385E-3</v>
      </c>
      <c r="BL247" s="23">
        <f t="shared" si="101"/>
        <v>-2.0532168993579679E-3</v>
      </c>
      <c r="BM247" s="23">
        <f t="shared" si="102"/>
        <v>5.817412370902927E-4</v>
      </c>
      <c r="BN247" s="23">
        <f t="shared" si="103"/>
        <v>-7.6538086174691153E-4</v>
      </c>
      <c r="BO247" s="23">
        <f t="shared" si="104"/>
        <v>-2.5284973954067241E-3</v>
      </c>
      <c r="BP247" s="23">
        <f t="shared" si="105"/>
        <v>1.9519672257878576E-3</v>
      </c>
      <c r="BQ247" s="23">
        <f t="shared" si="106"/>
        <v>6.5131165011940851E-4</v>
      </c>
      <c r="BR247" s="23">
        <f t="shared" si="107"/>
        <v>-8.5314023880140016E-4</v>
      </c>
      <c r="BS247" s="23">
        <f t="shared" si="108"/>
        <v>2.3583300506034872E-3</v>
      </c>
      <c r="BT247" s="23">
        <f t="shared" si="109"/>
        <v>2.0433797498753525E-3</v>
      </c>
      <c r="BU247" s="23">
        <f t="shared" si="110"/>
        <v>8.4144431945643952E-5</v>
      </c>
      <c r="BV247" s="23">
        <f t="shared" si="111"/>
        <v>-1.0246782392938848E-3</v>
      </c>
      <c r="BW247" s="23">
        <f t="shared" si="112"/>
        <v>-3.0079703514548366E-3</v>
      </c>
      <c r="BX247" s="23">
        <f t="shared" si="113"/>
        <v>1.3027881280169705E-2</v>
      </c>
      <c r="BY247" s="23">
        <f t="shared" si="114"/>
        <v>-6.9444543280365242E-5</v>
      </c>
      <c r="BZ247" s="23">
        <f t="shared" si="115"/>
        <v>3.9507053519758632E-2</v>
      </c>
      <c r="CA247" s="23">
        <f t="shared" si="116"/>
        <v>7.9679049734457733E-3</v>
      </c>
      <c r="CB247" s="23">
        <f t="shared" si="117"/>
        <v>2.0377796180555564E-3</v>
      </c>
      <c r="CC247" s="23">
        <f t="shared" si="118"/>
        <v>8.6068472222222269E-4</v>
      </c>
      <c r="CD247" s="23">
        <f t="shared" si="119"/>
        <v>1.9843048611111113E-3</v>
      </c>
      <c r="CE247" s="23">
        <f t="shared" si="120"/>
        <v>2.9712916666666661E-4</v>
      </c>
      <c r="CF247" s="23">
        <f t="shared" si="121"/>
        <v>0</v>
      </c>
      <c r="CG247" s="23">
        <f t="shared" si="122"/>
        <v>-3.1755849184614812E-2</v>
      </c>
      <c r="CH247" s="23">
        <f t="shared" si="123"/>
        <v>-3.7481370397548688E-2</v>
      </c>
      <c r="CI247" s="23">
        <f t="shared" si="124"/>
        <v>-4.3857899410387063E-2</v>
      </c>
    </row>
    <row r="248" spans="1:87" x14ac:dyDescent="0.2">
      <c r="A248" s="20">
        <v>239</v>
      </c>
      <c r="B248" s="21">
        <v>45900</v>
      </c>
      <c r="C248" s="20">
        <v>250.596</v>
      </c>
      <c r="D248" s="20">
        <v>1363.7660000000001</v>
      </c>
      <c r="E248" s="20">
        <v>2275.4569999999999</v>
      </c>
      <c r="F248" s="20">
        <v>2102.6999999999998</v>
      </c>
      <c r="G248" s="20">
        <v>2767.21</v>
      </c>
      <c r="H248" s="20">
        <v>147.59899999999999</v>
      </c>
      <c r="I248" s="20">
        <v>363.67</v>
      </c>
      <c r="J248" s="20">
        <v>481.67099999999999</v>
      </c>
      <c r="K248" s="20">
        <v>123.383</v>
      </c>
      <c r="L248" s="20">
        <v>719.62699999999995</v>
      </c>
      <c r="M248" s="20">
        <v>880.26400000000001</v>
      </c>
      <c r="N248" s="20">
        <v>336.52800000000002</v>
      </c>
      <c r="O248" s="20">
        <v>388.834</v>
      </c>
      <c r="P248" s="20">
        <v>102.748</v>
      </c>
      <c r="Q248" s="20">
        <v>191.71700000000001</v>
      </c>
      <c r="R248" s="20">
        <v>251.499</v>
      </c>
      <c r="S248" s="20">
        <v>12342.33</v>
      </c>
      <c r="T248" s="20">
        <v>5351.73</v>
      </c>
      <c r="U248" s="20">
        <v>9187.34</v>
      </c>
      <c r="V248" s="20">
        <v>42718.47</v>
      </c>
      <c r="W248" s="20">
        <v>4.2725600000000004</v>
      </c>
      <c r="X248" s="20">
        <v>1.9561999999999999</v>
      </c>
      <c r="Y248" s="20">
        <v>3.9842</v>
      </c>
      <c r="Z248" s="20">
        <v>0.27979999999999999</v>
      </c>
      <c r="AA248" s="20">
        <v>1</v>
      </c>
      <c r="AB248" s="20">
        <v>0.85580000000000001</v>
      </c>
      <c r="AC248" s="20">
        <v>0.74050000000000005</v>
      </c>
      <c r="AD248" s="20">
        <v>147.05000000000001</v>
      </c>
      <c r="AE248" s="21">
        <f t="shared" si="96"/>
        <v>45900</v>
      </c>
      <c r="AF248" s="22" cm="1">
        <f t="array" ref="AF248">IF(INDEX(calc_types,1,AF$7)="INDEX",C248/C247-1,IF(INDEX(calc_types,1,AF$7)="CASH", C247/1200,C247/C248-1))</f>
        <v>4.6464638365599775E-3</v>
      </c>
      <c r="AG248" s="22" cm="1">
        <f t="array" ref="AG248">IF(INDEX(calc_types,1,AG$7)="INDEX",D248/D247-1,IF(INDEX(calc_types,1,AG$7)="CASH", D247/1200,D247/D248-1))</f>
        <v>8.6012057958668731E-3</v>
      </c>
      <c r="AH248" s="22" cm="1">
        <f t="array" ref="AH248">IF(INDEX(calc_types,1,AH$7)="INDEX",E248/E247-1,IF(INDEX(calc_types,1,AH$7)="CASH", E247/1200,E247/E248-1))</f>
        <v>1.3461409127693891E-2</v>
      </c>
      <c r="AI248" s="22" cm="1">
        <f t="array" ref="AI248">IF(INDEX(calc_types,1,AI$7)="INDEX",F248/F247-1,IF(INDEX(calc_types,1,AI$7)="CASH", F247/1200,F247/F248-1))</f>
        <v>8.8414563934073875E-3</v>
      </c>
      <c r="AJ248" s="22" cm="1">
        <f t="array" ref="AJ248">IF(INDEX(calc_types,1,AJ$7)="INDEX",G248/G247-1,IF(INDEX(calc_types,1,AJ$7)="CASH", G247/1200,G247/G248-1))</f>
        <v>1.3032977999413609E-2</v>
      </c>
      <c r="AK248" s="22" cm="1">
        <f t="array" ref="AK248">IF(INDEX(calc_types,1,AK$7)="INDEX",H248/H247-1,IF(INDEX(calc_types,1,AK$7)="CASH", H247/1200,H247/H248-1))</f>
        <v>1.4791594574605771E-3</v>
      </c>
      <c r="AL248" s="22" cm="1">
        <f t="array" ref="AL248">IF(INDEX(calc_types,1,AL$7)="INDEX",I248/I247-1,IF(INDEX(calc_types,1,AL$7)="CASH", I247/1200,I247/I248-1))</f>
        <v>1.8843701960957748E-3</v>
      </c>
      <c r="AM248" s="22" cm="1">
        <f t="array" ref="AM248">IF(INDEX(calc_types,1,AM$7)="INDEX",J248/J247-1,IF(INDEX(calc_types,1,AM$7)="CASH", J247/1200,J247/J248-1))</f>
        <v>2.8523779879701117E-3</v>
      </c>
      <c r="AN248" s="22" cm="1">
        <f t="array" ref="AN248">IF(INDEX(calc_types,1,AN$7)="INDEX",K248/K247-1,IF(INDEX(calc_types,1,AN$7)="CASH", K247/1200,K247/K248-1))</f>
        <v>2.9915051010038773E-3</v>
      </c>
      <c r="AO248" s="22" cm="1">
        <f t="array" ref="AO248">IF(INDEX(calc_types,1,AO$7)="INDEX",L248/L247-1,IF(INDEX(calc_types,1,AO$7)="CASH", L247/1200,L247/L248-1))</f>
        <v>1.3650670844893575E-3</v>
      </c>
      <c r="AP248" s="22" cm="1">
        <f t="array" ref="AP248">IF(INDEX(calc_types,1,AP$7)="INDEX",M248/M247-1,IF(INDEX(calc_types,1,AP$7)="CASH", M247/1200,M247/M248-1))</f>
        <v>-1.7378128773071211E-4</v>
      </c>
      <c r="AQ248" s="22" cm="1">
        <f t="array" ref="AQ248">IF(INDEX(calc_types,1,AQ$7)="INDEX",N248/N247-1,IF(INDEX(calc_types,1,AQ$7)="CASH", N247/1200,N247/N248-1))</f>
        <v>2.5471217524197787E-3</v>
      </c>
      <c r="AR248" s="22" cm="1">
        <f t="array" ref="AR248">IF(INDEX(calc_types,1,AR$7)="INDEX",O248/O247-1,IF(INDEX(calc_types,1,AR$7)="CASH", O247/1200,O247/O248-1))</f>
        <v>5.8671250572550626E-4</v>
      </c>
      <c r="AS248" s="22" cm="1">
        <f t="array" ref="AS248">IF(INDEX(calc_types,1,AS$7)="INDEX",P248/P247-1,IF(INDEX(calc_types,1,AS$7)="CASH", P247/1200,P247/P248-1))</f>
        <v>3.7971355966859299E-4</v>
      </c>
      <c r="AT248" s="22" cm="1">
        <f t="array" ref="AT248">IF(INDEX(calc_types,1,AT$7)="INDEX",Q248/Q247-1,IF(INDEX(calc_types,1,AT$7)="CASH", Q247/1200,Q247/Q248-1))</f>
        <v>-3.5977600033365587E-4</v>
      </c>
      <c r="AU248" s="22" cm="1">
        <f t="array" ref="AU248">IF(INDEX(calc_types,1,AU$7)="INDEX",R248/R247-1,IF(INDEX(calc_types,1,AU$7)="CASH", R247/1200,R247/R248-1))</f>
        <v>-1.572083606264596E-3</v>
      </c>
      <c r="AV248" s="22" cm="1">
        <f t="array" ref="AV248">IF(INDEX(calc_types,1,AV$7)="INDEX",S248/S247-1,IF(INDEX(calc_types,1,AV$7)="CASH", S247/1200,S247/S248-1))</f>
        <v>1.9910109499817752E-2</v>
      </c>
      <c r="AW248" s="22" cm="1">
        <f t="array" ref="AW248">IF(INDEX(calc_types,1,AW$7)="INDEX",T248/T247-1,IF(INDEX(calc_types,1,AW$7)="CASH", T247/1200,T247/T248-1))</f>
        <v>5.9794132242589892E-3</v>
      </c>
      <c r="AX248" s="22" cm="1">
        <f t="array" ref="AX248">IF(INDEX(calc_types,1,AX$7)="INDEX",U248/U247-1,IF(INDEX(calc_types,1,AX$7)="CASH", U247/1200,U247/U248-1))</f>
        <v>5.9707800775445907E-3</v>
      </c>
      <c r="AY248" s="22" cm="1">
        <f t="array" ref="AY248">IF(INDEX(calc_types,1,AY$7)="INDEX",V248/V247-1,IF(INDEX(calc_types,1,AY$7)="CASH", V247/1200,V247/V248-1))</f>
        <v>4.0142615672530413E-2</v>
      </c>
      <c r="AZ248" s="22" cm="1">
        <f t="array" ref="AZ248">IF(INDEX(calc_types,1,AZ$7)="INDEX",W248/W247-1,IF(INDEX(calc_types,1,AZ$7)="CASH", W247/1200,W247/W248-1))</f>
        <v>3.6259833333333337E-3</v>
      </c>
      <c r="BA248" s="22" cm="1">
        <f t="array" ref="BA248">IF(INDEX(calc_types,1,BA$7)="INDEX",X248/X247-1,IF(INDEX(calc_types,1,BA$7)="CASH", X247/1200,X247/X248-1))</f>
        <v>1.6260833333333333E-3</v>
      </c>
      <c r="BB248" s="22" cm="1">
        <f t="array" ref="BB248">IF(INDEX(calc_types,1,BB$7)="INDEX",Y248/Y247-1,IF(INDEX(calc_types,1,BB$7)="CASH", Y247/1200,Y247/Y248-1))</f>
        <v>3.3762499999999999E-3</v>
      </c>
      <c r="BC248" s="22" cm="1">
        <f t="array" ref="BC248">IF(INDEX(calc_types,1,BC$7)="INDEX",Z248/Z247-1,IF(INDEX(calc_types,1,BC$7)="CASH", Z247/1200,Z247/Z248-1))</f>
        <v>2.8158333333333334E-4</v>
      </c>
      <c r="BD248" s="22" cm="1">
        <f t="array" ref="BD248">IF(INDEX(calc_types,1,BD$7)="INDEX",AA248/AA247-1,IF(INDEX(calc_types,1,BD$7)="CASH", AA247/1200,AA247/AA248-1))</f>
        <v>0</v>
      </c>
      <c r="BE248" s="22" cm="1">
        <f t="array" ref="BE248">IF(INDEX(calc_types,1,BE$7)="INDEX",AB248/AB247-1,IF(INDEX(calc_types,1,BE$7)="CASH", AB247/1200,AB247/AB248-1))</f>
        <v>2.3603645711614885E-2</v>
      </c>
      <c r="BF248" s="22" cm="1">
        <f t="array" ref="BF248">IF(INDEX(calc_types,1,BF$7)="INDEX",AC248/AC247-1,IF(INDEX(calc_types,1,BF$7)="CASH", AC247/1200,AC247/AC248-1))</f>
        <v>2.2552329507089741E-2</v>
      </c>
      <c r="BG248" s="22" cm="1">
        <f t="array" ref="BG248">IF(INDEX(calc_types,1,BG$7)="INDEX",AD248/AD247-1,IF(INDEX(calc_types,1,BG$7)="CASH", AD247/1200,AD247/AD248-1))</f>
        <v>2.5161509690581285E-2</v>
      </c>
      <c r="BH248" s="23">
        <f t="shared" si="97"/>
        <v>3.1116612509391331E-3</v>
      </c>
      <c r="BI248" s="23">
        <f t="shared" si="98"/>
        <v>6.8491327110155389E-3</v>
      </c>
      <c r="BJ248" s="23">
        <f t="shared" si="99"/>
        <v>1.1053554051053884E-2</v>
      </c>
      <c r="BK248" s="23">
        <f t="shared" si="100"/>
        <v>6.1914598801747775E-3</v>
      </c>
      <c r="BL248" s="23">
        <f t="shared" si="101"/>
        <v>9.6531433338615021E-3</v>
      </c>
      <c r="BM248" s="23">
        <f t="shared" si="102"/>
        <v>7.3604642852018588E-4</v>
      </c>
      <c r="BN248" s="23">
        <f t="shared" si="103"/>
        <v>1.0198021184788741E-3</v>
      </c>
      <c r="BO248" s="23">
        <f t="shared" si="104"/>
        <v>1.5300001938783911E-3</v>
      </c>
      <c r="BP248" s="23">
        <f t="shared" si="105"/>
        <v>1.6239499465228438E-3</v>
      </c>
      <c r="BQ248" s="23">
        <f t="shared" si="106"/>
        <v>-3.2263452816820169E-4</v>
      </c>
      <c r="BR248" s="23">
        <f t="shared" si="107"/>
        <v>-2.3359679356961842E-3</v>
      </c>
      <c r="BS248" s="23">
        <f t="shared" si="108"/>
        <v>-2.3594406948690243E-4</v>
      </c>
      <c r="BT248" s="23">
        <f t="shared" si="109"/>
        <v>-2.7043586736594672E-3</v>
      </c>
      <c r="BU248" s="23">
        <f t="shared" si="110"/>
        <v>3.1779298294780747E-4</v>
      </c>
      <c r="BV248" s="23">
        <f t="shared" si="111"/>
        <v>-4.9883461846447113E-4</v>
      </c>
      <c r="BW248" s="23">
        <f t="shared" si="112"/>
        <v>-1.9114762621195163E-3</v>
      </c>
      <c r="BX248" s="23">
        <f t="shared" si="113"/>
        <v>1.0728176327769866E-2</v>
      </c>
      <c r="BY248" s="23">
        <f t="shared" si="114"/>
        <v>2.7647216244620926E-3</v>
      </c>
      <c r="BZ248" s="23">
        <f t="shared" si="115"/>
        <v>3.0338548552475927E-3</v>
      </c>
      <c r="CA248" s="23">
        <f t="shared" si="116"/>
        <v>3.3725053961163966E-2</v>
      </c>
      <c r="CB248" s="23">
        <f t="shared" si="117"/>
        <v>2.0618546180555569E-3</v>
      </c>
      <c r="CC248" s="23">
        <f t="shared" si="118"/>
        <v>8.6151805555555606E-4</v>
      </c>
      <c r="CD248" s="23">
        <f t="shared" si="119"/>
        <v>1.834804861111111E-3</v>
      </c>
      <c r="CE248" s="23">
        <f t="shared" si="120"/>
        <v>3.3112916666666663E-4</v>
      </c>
      <c r="CF248" s="23">
        <f t="shared" si="121"/>
        <v>0</v>
      </c>
      <c r="CG248" s="23">
        <f t="shared" si="122"/>
        <v>2.3354645842068495E-2</v>
      </c>
      <c r="CH248" s="23">
        <f t="shared" si="123"/>
        <v>2.3369955411706986E-2</v>
      </c>
      <c r="CI248" s="23">
        <f t="shared" si="124"/>
        <v>2.5880724708054942E-2</v>
      </c>
    </row>
    <row r="249" spans="1:87" x14ac:dyDescent="0.2">
      <c r="A249" s="20">
        <v>240</v>
      </c>
      <c r="B249" s="21">
        <v>45930</v>
      </c>
      <c r="C249" s="20">
        <v>251.559</v>
      </c>
      <c r="D249" s="20">
        <v>1367.9349999999999</v>
      </c>
      <c r="E249" s="20">
        <v>2278.2220000000002</v>
      </c>
      <c r="F249" s="20">
        <v>2111.6489999999999</v>
      </c>
      <c r="G249" s="20">
        <v>2778.7359999999999</v>
      </c>
      <c r="H249" s="20">
        <v>147.78700000000001</v>
      </c>
      <c r="I249" s="20">
        <v>363.73099999999999</v>
      </c>
      <c r="J249" s="20">
        <v>481.31</v>
      </c>
      <c r="K249" s="20">
        <v>123.741</v>
      </c>
      <c r="L249" s="20">
        <v>721.27800000000002</v>
      </c>
      <c r="M249" s="20">
        <v>881.60199999999998</v>
      </c>
      <c r="N249" s="20">
        <v>338.10199999999998</v>
      </c>
      <c r="O249" s="20">
        <v>390.91199999999998</v>
      </c>
      <c r="P249" s="20">
        <v>102.782</v>
      </c>
      <c r="Q249" s="20">
        <v>191.66499999999999</v>
      </c>
      <c r="R249" s="20">
        <v>251.02199999999999</v>
      </c>
      <c r="S249" s="20">
        <v>12788.46</v>
      </c>
      <c r="T249" s="20">
        <v>5529.96</v>
      </c>
      <c r="U249" s="20">
        <v>9350.43</v>
      </c>
      <c r="V249" s="20">
        <v>44932.63</v>
      </c>
      <c r="W249" s="20">
        <v>4.1292</v>
      </c>
      <c r="X249" s="20">
        <v>1.9401999999999999</v>
      </c>
      <c r="Y249" s="20">
        <v>3.9883999999999999</v>
      </c>
      <c r="Z249" s="20">
        <v>0.33250000000000002</v>
      </c>
      <c r="AA249" s="20">
        <v>1</v>
      </c>
      <c r="AB249" s="20">
        <v>0.85229999999999995</v>
      </c>
      <c r="AC249" s="20">
        <v>0.74370000000000003</v>
      </c>
      <c r="AD249" s="20">
        <v>147.9</v>
      </c>
      <c r="AE249" s="21">
        <f t="shared" si="96"/>
        <v>45930</v>
      </c>
      <c r="AF249" s="22" cm="1">
        <f t="array" ref="AF249">IF(INDEX(calc_types,1,AF$7)="INDEX",C249/C248-1,IF(INDEX(calc_types,1,AF$7)="CASH", C248/1200,C248/C249-1))</f>
        <v>3.8428386726043762E-3</v>
      </c>
      <c r="AG249" s="22" cm="1">
        <f t="array" ref="AG249">IF(INDEX(calc_types,1,AG$7)="INDEX",D249/D248-1,IF(INDEX(calc_types,1,AG$7)="CASH", D248/1200,D248/D249-1))</f>
        <v>3.056976050143323E-3</v>
      </c>
      <c r="AH249" s="22" cm="1">
        <f t="array" ref="AH249">IF(INDEX(calc_types,1,AH$7)="INDEX",E249/E248-1,IF(INDEX(calc_types,1,AH$7)="CASH", E248/1200,E248/E249-1))</f>
        <v>1.2151405190254927E-3</v>
      </c>
      <c r="AI249" s="22" cm="1">
        <f t="array" ref="AI249">IF(INDEX(calc_types,1,AI$7)="INDEX",F249/F248-1,IF(INDEX(calc_types,1,AI$7)="CASH", F248/1200,F248/F249-1))</f>
        <v>4.25595662719358E-3</v>
      </c>
      <c r="AJ249" s="22" cm="1">
        <f t="array" ref="AJ249">IF(INDEX(calc_types,1,AJ$7)="INDEX",G249/G248-1,IF(INDEX(calc_types,1,AJ$7)="CASH", G248/1200,G248/G249-1))</f>
        <v>4.1652061101253857E-3</v>
      </c>
      <c r="AK249" s="22" cm="1">
        <f t="array" ref="AK249">IF(INDEX(calc_types,1,AK$7)="INDEX",H249/H248-1,IF(INDEX(calc_types,1,AK$7)="CASH", H248/1200,H248/H249-1))</f>
        <v>1.2737213666760283E-3</v>
      </c>
      <c r="AL249" s="22" cm="1">
        <f t="array" ref="AL249">IF(INDEX(calc_types,1,AL$7)="INDEX",I249/I248-1,IF(INDEX(calc_types,1,AL$7)="CASH", I248/1200,I248/I249-1))</f>
        <v>1.6773448456008921E-4</v>
      </c>
      <c r="AM249" s="22" cm="1">
        <f t="array" ref="AM249">IF(INDEX(calc_types,1,AM$7)="INDEX",J249/J248-1,IF(INDEX(calc_types,1,AM$7)="CASH", J248/1200,J248/J249-1))</f>
        <v>-7.4947422618343307E-4</v>
      </c>
      <c r="AN249" s="22" cm="1">
        <f t="array" ref="AN249">IF(INDEX(calc_types,1,AN$7)="INDEX",K249/K248-1,IF(INDEX(calc_types,1,AN$7)="CASH", K248/1200,K248/K249-1))</f>
        <v>2.9015342470195549E-3</v>
      </c>
      <c r="AO249" s="22" cm="1">
        <f t="array" ref="AO249">IF(INDEX(calc_types,1,AO$7)="INDEX",L249/L248-1,IF(INDEX(calc_types,1,AO$7)="CASH", L248/1200,L248/L249-1))</f>
        <v>2.294244101458176E-3</v>
      </c>
      <c r="AP249" s="22" cm="1">
        <f t="array" ref="AP249">IF(INDEX(calc_types,1,AP$7)="INDEX",M249/M248-1,IF(INDEX(calc_types,1,AP$7)="CASH", M248/1200,M248/M249-1))</f>
        <v>1.5199985458906884E-3</v>
      </c>
      <c r="AQ249" s="22" cm="1">
        <f t="array" ref="AQ249">IF(INDEX(calc_types,1,AQ$7)="INDEX",N249/N248-1,IF(INDEX(calc_types,1,AQ$7)="CASH", N248/1200,N248/N249-1))</f>
        <v>4.6771739647220034E-3</v>
      </c>
      <c r="AR249" s="22" cm="1">
        <f t="array" ref="AR249">IF(INDEX(calc_types,1,AR$7)="INDEX",O249/O248-1,IF(INDEX(calc_types,1,AR$7)="CASH", O248/1200,O248/O249-1))</f>
        <v>5.3441828646672018E-3</v>
      </c>
      <c r="AS249" s="22" cm="1">
        <f t="array" ref="AS249">IF(INDEX(calc_types,1,AS$7)="INDEX",P249/P248-1,IF(INDEX(calc_types,1,AS$7)="CASH", P248/1200,P248/P249-1))</f>
        <v>3.3090668431490222E-4</v>
      </c>
      <c r="AT249" s="22" cm="1">
        <f t="array" ref="AT249">IF(INDEX(calc_types,1,AT$7)="INDEX",Q249/Q248-1,IF(INDEX(calc_types,1,AT$7)="CASH", Q248/1200,Q248/Q249-1))</f>
        <v>-2.7123311965038255E-4</v>
      </c>
      <c r="AU249" s="22" cm="1">
        <f t="array" ref="AU249">IF(INDEX(calc_types,1,AU$7)="INDEX",R249/R248-1,IF(INDEX(calc_types,1,AU$7)="CASH", R248/1200,R248/R249-1))</f>
        <v>-1.8966278195937658E-3</v>
      </c>
      <c r="AV249" s="22" cm="1">
        <f t="array" ref="AV249">IF(INDEX(calc_types,1,AV$7)="INDEX",S249/S248-1,IF(INDEX(calc_types,1,AV$7)="CASH", S248/1200,S248/S249-1))</f>
        <v>3.6146335416408437E-2</v>
      </c>
      <c r="AW249" s="22" cm="1">
        <f t="array" ref="AW249">IF(INDEX(calc_types,1,AW$7)="INDEX",T249/T248-1,IF(INDEX(calc_types,1,AW$7)="CASH", T248/1200,T248/T249-1))</f>
        <v>3.3303249603399365E-2</v>
      </c>
      <c r="AX249" s="22" cm="1">
        <f t="array" ref="AX249">IF(INDEX(calc_types,1,AX$7)="INDEX",U249/U248-1,IF(INDEX(calc_types,1,AX$7)="CASH", U248/1200,U248/U249-1))</f>
        <v>1.7751601660545901E-2</v>
      </c>
      <c r="AY249" s="22" cm="1">
        <f t="array" ref="AY249">IF(INDEX(calc_types,1,AY$7)="INDEX",V249/V248-1,IF(INDEX(calc_types,1,AY$7)="CASH", V248/1200,V248/V249-1))</f>
        <v>5.1831444337776977E-2</v>
      </c>
      <c r="AZ249" s="22" cm="1">
        <f t="array" ref="AZ249">IF(INDEX(calc_types,1,AZ$7)="INDEX",W249/W248-1,IF(INDEX(calc_types,1,AZ$7)="CASH", W248/1200,W248/W249-1))</f>
        <v>3.5604666666666672E-3</v>
      </c>
      <c r="BA249" s="22" cm="1">
        <f t="array" ref="BA249">IF(INDEX(calc_types,1,BA$7)="INDEX",X249/X248-1,IF(INDEX(calc_types,1,BA$7)="CASH", X248/1200,X248/X249-1))</f>
        <v>1.6301666666666667E-3</v>
      </c>
      <c r="BB249" s="22" cm="1">
        <f t="array" ref="BB249">IF(INDEX(calc_types,1,BB$7)="INDEX",Y249/Y248-1,IF(INDEX(calc_types,1,BB$7)="CASH", Y248/1200,Y248/Y249-1))</f>
        <v>3.3201666666666666E-3</v>
      </c>
      <c r="BC249" s="22" cm="1">
        <f t="array" ref="BC249">IF(INDEX(calc_types,1,BC$7)="INDEX",Z249/Z248-1,IF(INDEX(calc_types,1,BC$7)="CASH", Z248/1200,Z248/Z249-1))</f>
        <v>2.3316666666666665E-4</v>
      </c>
      <c r="BD249" s="22" cm="1">
        <f t="array" ref="BD249">IF(INDEX(calc_types,1,BD$7)="INDEX",AA249/AA248-1,IF(INDEX(calc_types,1,BD$7)="CASH", AA248/1200,AA248/AA249-1))</f>
        <v>0</v>
      </c>
      <c r="BE249" s="22" cm="1">
        <f t="array" ref="BE249">IF(INDEX(calc_types,1,BE$7)="INDEX",AB249/AB248-1,IF(INDEX(calc_types,1,BE$7)="CASH", AB248/1200,AB248/AB249-1))</f>
        <v>4.1065352575384573E-3</v>
      </c>
      <c r="BF249" s="22" cm="1">
        <f t="array" ref="BF249">IF(INDEX(calc_types,1,BF$7)="INDEX",AC249/AC248-1,IF(INDEX(calc_types,1,BF$7)="CASH", AC248/1200,AC248/AC249-1))</f>
        <v>-4.3028102729595341E-3</v>
      </c>
      <c r="BG249" s="22" cm="1">
        <f t="array" ref="BG249">IF(INDEX(calc_types,1,BG$7)="INDEX",AD249/AD248-1,IF(INDEX(calc_types,1,BG$7)="CASH", AD248/1200,AD248/AD249-1))</f>
        <v>-5.7471264367815467E-3</v>
      </c>
      <c r="BH249" s="23">
        <f t="shared" si="97"/>
        <v>2.3080360869835318E-3</v>
      </c>
      <c r="BI249" s="23">
        <f t="shared" si="98"/>
        <v>1.3049029652919888E-3</v>
      </c>
      <c r="BJ249" s="23">
        <f t="shared" si="99"/>
        <v>-1.1927145576145141E-3</v>
      </c>
      <c r="BK249" s="23">
        <f t="shared" si="100"/>
        <v>1.60596011396097E-3</v>
      </c>
      <c r="BL249" s="23">
        <f t="shared" si="101"/>
        <v>7.8537144457327965E-4</v>
      </c>
      <c r="BM249" s="23">
        <f t="shared" si="102"/>
        <v>5.306083377356371E-4</v>
      </c>
      <c r="BN249" s="23">
        <f t="shared" si="103"/>
        <v>-6.9683359305681145E-4</v>
      </c>
      <c r="BO249" s="23">
        <f t="shared" si="104"/>
        <v>-2.0718520202751538E-3</v>
      </c>
      <c r="BP249" s="23">
        <f t="shared" si="105"/>
        <v>1.5339790925385213E-3</v>
      </c>
      <c r="BQ249" s="23">
        <f t="shared" si="106"/>
        <v>6.065424888006168E-4</v>
      </c>
      <c r="BR249" s="23">
        <f t="shared" si="107"/>
        <v>-6.4218810207478366E-4</v>
      </c>
      <c r="BS249" s="23">
        <f t="shared" si="108"/>
        <v>1.8941081428153223E-3</v>
      </c>
      <c r="BT249" s="23">
        <f t="shared" si="109"/>
        <v>2.0531116852822284E-3</v>
      </c>
      <c r="BU249" s="23">
        <f t="shared" si="110"/>
        <v>2.689861075941167E-4</v>
      </c>
      <c r="BV249" s="23">
        <f t="shared" si="111"/>
        <v>-4.1029173778119781E-4</v>
      </c>
      <c r="BW249" s="23">
        <f t="shared" si="112"/>
        <v>-2.2360204754486861E-3</v>
      </c>
      <c r="BX249" s="23">
        <f t="shared" si="113"/>
        <v>2.6964402244360551E-2</v>
      </c>
      <c r="BY249" s="23">
        <f t="shared" si="114"/>
        <v>3.0088558003602467E-2</v>
      </c>
      <c r="BZ249" s="23">
        <f t="shared" si="115"/>
        <v>1.4814676438248903E-2</v>
      </c>
      <c r="CA249" s="23">
        <f t="shared" si="116"/>
        <v>4.541388262641053E-2</v>
      </c>
      <c r="CB249" s="23">
        <f t="shared" si="117"/>
        <v>1.9963379513888903E-3</v>
      </c>
      <c r="CC249" s="23">
        <f t="shared" si="118"/>
        <v>8.6560138888888943E-4</v>
      </c>
      <c r="CD249" s="23">
        <f t="shared" si="119"/>
        <v>1.7787215277777777E-3</v>
      </c>
      <c r="CE249" s="23">
        <f t="shared" si="120"/>
        <v>2.8271249999999997E-4</v>
      </c>
      <c r="CF249" s="23">
        <f t="shared" si="121"/>
        <v>0</v>
      </c>
      <c r="CG249" s="23">
        <f t="shared" si="122"/>
        <v>3.8575353879920678E-3</v>
      </c>
      <c r="CH249" s="23">
        <f t="shared" si="123"/>
        <v>-3.4851843683422895E-3</v>
      </c>
      <c r="CI249" s="23">
        <f t="shared" si="124"/>
        <v>-5.02791141930789E-3</v>
      </c>
    </row>
    <row r="250" spans="1:87" x14ac:dyDescent="0.2">
      <c r="AE250" s="21"/>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3"/>
      <c r="BI250" s="23"/>
      <c r="BJ250" s="23"/>
      <c r="BK250" s="23"/>
      <c r="BL250" s="23"/>
      <c r="BM250" s="23"/>
      <c r="BN250" s="23"/>
      <c r="BO250" s="23"/>
      <c r="BP250" s="23"/>
      <c r="BQ250" s="23"/>
      <c r="BR250" s="23"/>
      <c r="BS250" s="23"/>
      <c r="BT250" s="23"/>
      <c r="BU250" s="23"/>
      <c r="BV250" s="23"/>
      <c r="BW250" s="23"/>
      <c r="BX250" s="23"/>
      <c r="BY250" s="23"/>
      <c r="BZ250" s="23"/>
      <c r="CA250" s="23"/>
      <c r="CB250" s="23"/>
      <c r="CC250" s="23"/>
      <c r="CD250" s="23"/>
      <c r="CE250" s="23"/>
      <c r="CF250" s="23"/>
      <c r="CG250" s="23"/>
      <c r="CH250" s="23"/>
      <c r="CI250" s="23"/>
    </row>
    <row r="251" spans="1:87" x14ac:dyDescent="0.2">
      <c r="AE251" s="21"/>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3"/>
      <c r="BI251" s="23"/>
      <c r="BJ251" s="23"/>
      <c r="BK251" s="23"/>
      <c r="BL251" s="23"/>
      <c r="BM251" s="23"/>
      <c r="BN251" s="23"/>
      <c r="BO251" s="23"/>
      <c r="BP251" s="23"/>
      <c r="BQ251" s="23"/>
      <c r="BR251" s="23"/>
      <c r="BS251" s="23"/>
      <c r="BT251" s="23"/>
      <c r="BU251" s="23"/>
      <c r="BV251" s="23"/>
      <c r="BW251" s="23"/>
      <c r="BX251" s="23"/>
      <c r="BY251" s="23"/>
      <c r="BZ251" s="23"/>
      <c r="CA251" s="23"/>
      <c r="CB251" s="23"/>
      <c r="CC251" s="23"/>
      <c r="CD251" s="23"/>
      <c r="CE251" s="23"/>
      <c r="CF251" s="23"/>
      <c r="CG251" s="23"/>
      <c r="CH251" s="23"/>
      <c r="CI251" s="23"/>
    </row>
    <row r="252" spans="1:87" x14ac:dyDescent="0.2">
      <c r="AE252" s="21"/>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3"/>
      <c r="BI252" s="23"/>
      <c r="BJ252" s="23"/>
      <c r="BK252" s="23"/>
      <c r="BL252" s="23"/>
      <c r="BM252" s="23"/>
      <c r="BN252" s="23"/>
      <c r="BO252" s="23"/>
      <c r="BP252" s="23"/>
      <c r="BQ252" s="23"/>
      <c r="BR252" s="23"/>
      <c r="BS252" s="23"/>
      <c r="BT252" s="23"/>
      <c r="BU252" s="23"/>
      <c r="BV252" s="23"/>
      <c r="BW252" s="23"/>
      <c r="BX252" s="23"/>
      <c r="BY252" s="23"/>
      <c r="BZ252" s="23"/>
      <c r="CA252" s="23"/>
      <c r="CB252" s="23"/>
      <c r="CC252" s="23"/>
      <c r="CD252" s="23"/>
      <c r="CE252" s="23"/>
      <c r="CF252" s="23"/>
      <c r="CG252" s="23"/>
      <c r="CH252" s="23"/>
      <c r="CI252" s="23"/>
    </row>
    <row r="253" spans="1:87" x14ac:dyDescent="0.2">
      <c r="AE253" s="21"/>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3"/>
      <c r="BI253" s="23"/>
      <c r="BJ253" s="23"/>
      <c r="BK253" s="23"/>
      <c r="BL253" s="23"/>
      <c r="BM253" s="23"/>
      <c r="BN253" s="23"/>
      <c r="BO253" s="23"/>
      <c r="BP253" s="23"/>
      <c r="BQ253" s="23"/>
      <c r="BR253" s="23"/>
      <c r="BS253" s="23"/>
      <c r="BT253" s="23"/>
      <c r="BU253" s="23"/>
      <c r="BV253" s="23"/>
      <c r="BW253" s="23"/>
      <c r="BX253" s="23"/>
      <c r="BY253" s="23"/>
      <c r="BZ253" s="23"/>
      <c r="CA253" s="23"/>
      <c r="CB253" s="23"/>
      <c r="CC253" s="23"/>
      <c r="CD253" s="23"/>
      <c r="CE253" s="23"/>
      <c r="CF253" s="23"/>
      <c r="CG253" s="23"/>
      <c r="CH253" s="23"/>
      <c r="CI253" s="23"/>
    </row>
    <row r="254" spans="1:87" x14ac:dyDescent="0.2">
      <c r="AE254" s="21"/>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3"/>
      <c r="BI254" s="23"/>
      <c r="BJ254" s="23"/>
      <c r="BK254" s="23"/>
      <c r="BL254" s="23"/>
      <c r="BM254" s="23"/>
      <c r="BN254" s="23"/>
      <c r="BO254" s="23"/>
      <c r="BP254" s="23"/>
      <c r="BQ254" s="23"/>
      <c r="BR254" s="23"/>
      <c r="BS254" s="23"/>
      <c r="BT254" s="23"/>
      <c r="BU254" s="23"/>
      <c r="BV254" s="23"/>
      <c r="BW254" s="23"/>
      <c r="BX254" s="23"/>
      <c r="BY254" s="23"/>
      <c r="BZ254" s="23"/>
      <c r="CA254" s="23"/>
      <c r="CB254" s="23"/>
      <c r="CC254" s="23"/>
      <c r="CD254" s="23"/>
      <c r="CE254" s="23"/>
      <c r="CF254" s="23"/>
      <c r="CG254" s="23"/>
      <c r="CH254" s="23"/>
      <c r="CI254" s="23"/>
    </row>
    <row r="255" spans="1:87" x14ac:dyDescent="0.2">
      <c r="AE255" s="21"/>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3"/>
      <c r="BI255" s="23"/>
      <c r="BJ255" s="23"/>
      <c r="BK255" s="23"/>
      <c r="BL255" s="23"/>
      <c r="BM255" s="23"/>
      <c r="BN255" s="23"/>
      <c r="BO255" s="23"/>
      <c r="BP255" s="23"/>
      <c r="BQ255" s="23"/>
      <c r="BR255" s="23"/>
      <c r="BS255" s="23"/>
      <c r="BT255" s="23"/>
      <c r="BU255" s="23"/>
      <c r="BV255" s="23"/>
      <c r="BW255" s="23"/>
      <c r="BX255" s="23"/>
      <c r="BY255" s="23"/>
      <c r="BZ255" s="23"/>
      <c r="CA255" s="23"/>
      <c r="CB255" s="23"/>
      <c r="CC255" s="23"/>
      <c r="CD255" s="23"/>
      <c r="CE255" s="23"/>
      <c r="CF255" s="23"/>
      <c r="CG255" s="23"/>
      <c r="CH255" s="23"/>
      <c r="CI255" s="23"/>
    </row>
    <row r="256" spans="1:87" x14ac:dyDescent="0.2">
      <c r="AE256" s="21"/>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3"/>
      <c r="BI256" s="23"/>
      <c r="BJ256" s="23"/>
      <c r="BK256" s="23"/>
      <c r="BL256" s="23"/>
      <c r="BM256" s="23"/>
      <c r="BN256" s="23"/>
      <c r="BO256" s="23"/>
      <c r="BP256" s="23"/>
      <c r="BQ256" s="23"/>
      <c r="BR256" s="23"/>
      <c r="BS256" s="23"/>
      <c r="BT256" s="23"/>
      <c r="BU256" s="23"/>
      <c r="BV256" s="23"/>
      <c r="BW256" s="23"/>
      <c r="BX256" s="23"/>
      <c r="BY256" s="23"/>
      <c r="BZ256" s="23"/>
      <c r="CA256" s="23"/>
      <c r="CB256" s="23"/>
      <c r="CC256" s="23"/>
      <c r="CD256" s="23"/>
      <c r="CE256" s="23"/>
      <c r="CF256" s="23"/>
      <c r="CG256" s="23"/>
      <c r="CH256" s="23"/>
      <c r="CI256" s="23"/>
    </row>
    <row r="257" spans="31:87" x14ac:dyDescent="0.2">
      <c r="AE257" s="21"/>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3"/>
      <c r="BI257" s="23"/>
      <c r="BJ257" s="23"/>
      <c r="BK257" s="23"/>
      <c r="BL257" s="23"/>
      <c r="BM257" s="23"/>
      <c r="BN257" s="23"/>
      <c r="BO257" s="23"/>
      <c r="BP257" s="23"/>
      <c r="BQ257" s="23"/>
      <c r="BR257" s="23"/>
      <c r="BS257" s="23"/>
      <c r="BT257" s="23"/>
      <c r="BU257" s="23"/>
      <c r="BV257" s="23"/>
      <c r="BW257" s="23"/>
      <c r="BX257" s="23"/>
      <c r="BY257" s="23"/>
      <c r="BZ257" s="23"/>
      <c r="CA257" s="23"/>
      <c r="CB257" s="23"/>
      <c r="CC257" s="23"/>
      <c r="CD257" s="23"/>
      <c r="CE257" s="23"/>
      <c r="CF257" s="23"/>
      <c r="CG257" s="23"/>
      <c r="CH257" s="23"/>
      <c r="CI257" s="23"/>
    </row>
    <row r="258" spans="31:87" x14ac:dyDescent="0.2">
      <c r="AE258" s="21"/>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3"/>
      <c r="BI258" s="23"/>
      <c r="BJ258" s="23"/>
      <c r="BK258" s="23"/>
      <c r="BL258" s="23"/>
      <c r="BM258" s="23"/>
      <c r="BN258" s="23"/>
      <c r="BO258" s="23"/>
      <c r="BP258" s="23"/>
      <c r="BQ258" s="23"/>
      <c r="BR258" s="23"/>
      <c r="BS258" s="23"/>
      <c r="BT258" s="23"/>
      <c r="BU258" s="23"/>
      <c r="BV258" s="23"/>
      <c r="BW258" s="23"/>
      <c r="BX258" s="23"/>
      <c r="BY258" s="23"/>
      <c r="BZ258" s="23"/>
      <c r="CA258" s="23"/>
      <c r="CB258" s="23"/>
      <c r="CC258" s="23"/>
      <c r="CD258" s="23"/>
      <c r="CE258" s="23"/>
      <c r="CF258" s="23"/>
      <c r="CG258" s="23"/>
      <c r="CH258" s="23"/>
      <c r="CI258" s="23"/>
    </row>
    <row r="259" spans="31:87" x14ac:dyDescent="0.2">
      <c r="AE259" s="21"/>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3"/>
      <c r="BI259" s="23"/>
      <c r="BJ259" s="23"/>
      <c r="BK259" s="23"/>
      <c r="BL259" s="23"/>
      <c r="BM259" s="23"/>
      <c r="BN259" s="23"/>
      <c r="BO259" s="23"/>
      <c r="BP259" s="23"/>
      <c r="BQ259" s="23"/>
      <c r="BR259" s="23"/>
      <c r="BS259" s="23"/>
      <c r="BT259" s="23"/>
      <c r="BU259" s="23"/>
      <c r="BV259" s="23"/>
      <c r="BW259" s="23"/>
      <c r="BX259" s="23"/>
      <c r="BY259" s="23"/>
      <c r="BZ259" s="23"/>
      <c r="CA259" s="23"/>
      <c r="CB259" s="23"/>
      <c r="CC259" s="23"/>
      <c r="CD259" s="23"/>
      <c r="CE259" s="23"/>
      <c r="CF259" s="23"/>
      <c r="CG259" s="23"/>
      <c r="CH259" s="23"/>
      <c r="CI259" s="23"/>
    </row>
    <row r="260" spans="31:87" x14ac:dyDescent="0.2">
      <c r="AE260" s="21"/>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3"/>
      <c r="BI260" s="23"/>
      <c r="BJ260" s="23"/>
      <c r="BK260" s="23"/>
      <c r="BL260" s="23"/>
      <c r="BM260" s="23"/>
      <c r="BN260" s="23"/>
      <c r="BO260" s="23"/>
      <c r="BP260" s="23"/>
      <c r="BQ260" s="23"/>
      <c r="BR260" s="23"/>
      <c r="BS260" s="23"/>
      <c r="BT260" s="23"/>
      <c r="BU260" s="23"/>
      <c r="BV260" s="23"/>
      <c r="BW260" s="23"/>
      <c r="BX260" s="23"/>
      <c r="BY260" s="23"/>
      <c r="BZ260" s="23"/>
      <c r="CA260" s="23"/>
      <c r="CB260" s="23"/>
      <c r="CC260" s="23"/>
      <c r="CD260" s="23"/>
      <c r="CE260" s="23"/>
      <c r="CF260" s="23"/>
      <c r="CG260" s="23"/>
      <c r="CH260" s="23"/>
      <c r="CI260" s="23"/>
    </row>
    <row r="261" spans="31:87" x14ac:dyDescent="0.2">
      <c r="AE261" s="21"/>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3"/>
      <c r="BI261" s="23"/>
      <c r="BJ261" s="23"/>
      <c r="BK261" s="23"/>
      <c r="BL261" s="23"/>
      <c r="BM261" s="23"/>
      <c r="BN261" s="23"/>
      <c r="BO261" s="23"/>
      <c r="BP261" s="23"/>
      <c r="BQ261" s="23"/>
      <c r="BR261" s="23"/>
      <c r="BS261" s="23"/>
      <c r="BT261" s="23"/>
      <c r="BU261" s="23"/>
      <c r="BV261" s="23"/>
      <c r="BW261" s="23"/>
      <c r="BX261" s="23"/>
      <c r="BY261" s="23"/>
      <c r="BZ261" s="23"/>
      <c r="CA261" s="23"/>
      <c r="CB261" s="23"/>
      <c r="CC261" s="23"/>
      <c r="CD261" s="23"/>
      <c r="CE261" s="23"/>
      <c r="CF261" s="23"/>
      <c r="CG261" s="23"/>
      <c r="CH261" s="23"/>
      <c r="CI261" s="23"/>
    </row>
    <row r="262" spans="31:87" x14ac:dyDescent="0.2">
      <c r="AE262" s="21"/>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3"/>
      <c r="BI262" s="23"/>
      <c r="BJ262" s="23"/>
      <c r="BK262" s="23"/>
      <c r="BL262" s="23"/>
      <c r="BM262" s="23"/>
      <c r="BN262" s="23"/>
      <c r="BO262" s="23"/>
      <c r="BP262" s="23"/>
      <c r="BQ262" s="23"/>
      <c r="BR262" s="23"/>
      <c r="BS262" s="23"/>
      <c r="BT262" s="23"/>
      <c r="BU262" s="23"/>
      <c r="BV262" s="23"/>
      <c r="BW262" s="23"/>
      <c r="BX262" s="23"/>
      <c r="BY262" s="23"/>
      <c r="BZ262" s="23"/>
      <c r="CA262" s="23"/>
      <c r="CB262" s="23"/>
      <c r="CC262" s="23"/>
      <c r="CD262" s="23"/>
      <c r="CE262" s="23"/>
      <c r="CF262" s="23"/>
      <c r="CG262" s="23"/>
      <c r="CH262" s="23"/>
      <c r="CI262" s="23"/>
    </row>
    <row r="263" spans="31:87" x14ac:dyDescent="0.2">
      <c r="AE263" s="21"/>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3"/>
      <c r="BI263" s="23"/>
      <c r="BJ263" s="23"/>
      <c r="BK263" s="23"/>
      <c r="BL263" s="23"/>
      <c r="BM263" s="23"/>
      <c r="BN263" s="23"/>
      <c r="BO263" s="23"/>
      <c r="BP263" s="23"/>
      <c r="BQ263" s="23"/>
      <c r="BR263" s="23"/>
      <c r="BS263" s="23"/>
      <c r="BT263" s="23"/>
      <c r="BU263" s="23"/>
      <c r="BV263" s="23"/>
      <c r="BW263" s="23"/>
      <c r="BX263" s="23"/>
      <c r="BY263" s="23"/>
      <c r="BZ263" s="23"/>
      <c r="CA263" s="23"/>
      <c r="CB263" s="23"/>
      <c r="CC263" s="23"/>
      <c r="CD263" s="23"/>
      <c r="CE263" s="23"/>
      <c r="CF263" s="23"/>
      <c r="CG263" s="23"/>
      <c r="CH263" s="23"/>
      <c r="CI263" s="23"/>
    </row>
    <row r="264" spans="31:87" x14ac:dyDescent="0.2">
      <c r="AE264" s="21"/>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3"/>
      <c r="BI264" s="23"/>
      <c r="BJ264" s="23"/>
      <c r="BK264" s="23"/>
      <c r="BL264" s="23"/>
      <c r="BM264" s="23"/>
      <c r="BN264" s="23"/>
      <c r="BO264" s="23"/>
      <c r="BP264" s="23"/>
      <c r="BQ264" s="23"/>
      <c r="BR264" s="23"/>
      <c r="BS264" s="23"/>
      <c r="BT264" s="23"/>
      <c r="BU264" s="23"/>
      <c r="BV264" s="23"/>
      <c r="BW264" s="23"/>
      <c r="BX264" s="23"/>
      <c r="BY264" s="23"/>
      <c r="BZ264" s="23"/>
      <c r="CA264" s="23"/>
      <c r="CB264" s="23"/>
      <c r="CC264" s="23"/>
      <c r="CD264" s="23"/>
      <c r="CE264" s="23"/>
      <c r="CF264" s="23"/>
      <c r="CG264" s="23"/>
      <c r="CH264" s="23"/>
      <c r="CI264" s="23"/>
    </row>
    <row r="265" spans="31:87" x14ac:dyDescent="0.2">
      <c r="AE265" s="21"/>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3"/>
      <c r="BI265" s="23"/>
      <c r="BJ265" s="23"/>
      <c r="BK265" s="23"/>
      <c r="BL265" s="23"/>
      <c r="BM265" s="23"/>
      <c r="BN265" s="23"/>
      <c r="BO265" s="23"/>
      <c r="BP265" s="23"/>
      <c r="BQ265" s="23"/>
      <c r="BR265" s="23"/>
      <c r="BS265" s="23"/>
      <c r="BT265" s="23"/>
      <c r="BU265" s="23"/>
      <c r="BV265" s="23"/>
      <c r="BW265" s="23"/>
      <c r="BX265" s="23"/>
      <c r="BY265" s="23"/>
      <c r="BZ265" s="23"/>
      <c r="CA265" s="23"/>
      <c r="CB265" s="23"/>
      <c r="CC265" s="23"/>
      <c r="CD265" s="23"/>
      <c r="CE265" s="23"/>
      <c r="CF265" s="23"/>
      <c r="CG265" s="23"/>
      <c r="CH265" s="23"/>
      <c r="CI265" s="23"/>
    </row>
    <row r="266" spans="31:87" x14ac:dyDescent="0.2">
      <c r="AE266" s="21"/>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3"/>
      <c r="BI266" s="23"/>
      <c r="BJ266" s="23"/>
      <c r="BK266" s="23"/>
      <c r="BL266" s="23"/>
      <c r="BM266" s="23"/>
      <c r="BN266" s="23"/>
      <c r="BO266" s="23"/>
      <c r="BP266" s="23"/>
      <c r="BQ266" s="23"/>
      <c r="BR266" s="23"/>
      <c r="BS266" s="23"/>
      <c r="BT266" s="23"/>
      <c r="BU266" s="23"/>
      <c r="BV266" s="23"/>
      <c r="BW266" s="23"/>
      <c r="BX266" s="23"/>
      <c r="BY266" s="23"/>
      <c r="BZ266" s="23"/>
      <c r="CA266" s="23"/>
      <c r="CB266" s="23"/>
      <c r="CC266" s="23"/>
      <c r="CD266" s="23"/>
      <c r="CE266" s="23"/>
      <c r="CF266" s="23"/>
      <c r="CG266" s="23"/>
      <c r="CH266" s="23"/>
      <c r="CI266" s="23"/>
    </row>
    <row r="267" spans="31:87" x14ac:dyDescent="0.2">
      <c r="AE267" s="21"/>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3"/>
      <c r="BI267" s="23"/>
      <c r="BJ267" s="23"/>
      <c r="BK267" s="23"/>
      <c r="BL267" s="23"/>
      <c r="BM267" s="23"/>
      <c r="BN267" s="23"/>
      <c r="BO267" s="23"/>
      <c r="BP267" s="23"/>
      <c r="BQ267" s="23"/>
      <c r="BR267" s="23"/>
      <c r="BS267" s="23"/>
      <c r="BT267" s="23"/>
      <c r="BU267" s="23"/>
      <c r="BV267" s="23"/>
      <c r="BW267" s="23"/>
      <c r="BX267" s="23"/>
      <c r="BY267" s="23"/>
      <c r="BZ267" s="23"/>
      <c r="CA267" s="23"/>
      <c r="CB267" s="23"/>
      <c r="CC267" s="23"/>
      <c r="CD267" s="23"/>
      <c r="CE267" s="23"/>
      <c r="CF267" s="23"/>
      <c r="CG267" s="23"/>
      <c r="CH267" s="23"/>
      <c r="CI267" s="23"/>
    </row>
    <row r="268" spans="31:87" x14ac:dyDescent="0.2">
      <c r="AE268" s="21"/>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3"/>
      <c r="BI268" s="23"/>
      <c r="BJ268" s="23"/>
      <c r="BK268" s="23"/>
      <c r="BL268" s="23"/>
      <c r="BM268" s="23"/>
      <c r="BN268" s="23"/>
      <c r="BO268" s="23"/>
      <c r="BP268" s="23"/>
      <c r="BQ268" s="23"/>
      <c r="BR268" s="23"/>
      <c r="BS268" s="23"/>
      <c r="BT268" s="23"/>
      <c r="BU268" s="23"/>
      <c r="BV268" s="23"/>
      <c r="BW268" s="23"/>
      <c r="BX268" s="23"/>
      <c r="BY268" s="23"/>
      <c r="BZ268" s="23"/>
      <c r="CA268" s="23"/>
      <c r="CB268" s="23"/>
      <c r="CC268" s="23"/>
      <c r="CD268" s="23"/>
      <c r="CE268" s="23"/>
      <c r="CF268" s="23"/>
      <c r="CG268" s="23"/>
      <c r="CH268" s="23"/>
      <c r="CI268" s="23"/>
    </row>
    <row r="269" spans="31:87" x14ac:dyDescent="0.2">
      <c r="AE269" s="21"/>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3"/>
      <c r="BI269" s="23"/>
      <c r="BJ269" s="23"/>
      <c r="BK269" s="23"/>
      <c r="BL269" s="23"/>
      <c r="BM269" s="23"/>
      <c r="BN269" s="23"/>
      <c r="BO269" s="23"/>
      <c r="BP269" s="23"/>
      <c r="BQ269" s="23"/>
      <c r="BR269" s="23"/>
      <c r="BS269" s="23"/>
      <c r="BT269" s="23"/>
      <c r="BU269" s="23"/>
      <c r="BV269" s="23"/>
      <c r="BW269" s="23"/>
      <c r="BX269" s="23"/>
      <c r="BY269" s="23"/>
      <c r="BZ269" s="23"/>
      <c r="CA269" s="23"/>
      <c r="CB269" s="23"/>
      <c r="CC269" s="23"/>
      <c r="CD269" s="23"/>
      <c r="CE269" s="23"/>
      <c r="CF269" s="23"/>
      <c r="CG269" s="23"/>
      <c r="CH269" s="23"/>
      <c r="CI269" s="23"/>
    </row>
    <row r="270" spans="31:87" x14ac:dyDescent="0.2">
      <c r="AE270" s="21"/>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3"/>
      <c r="BI270" s="23"/>
      <c r="BJ270" s="23"/>
      <c r="BK270" s="23"/>
      <c r="BL270" s="23"/>
      <c r="BM270" s="23"/>
      <c r="BN270" s="23"/>
      <c r="BO270" s="23"/>
      <c r="BP270" s="23"/>
      <c r="BQ270" s="23"/>
      <c r="BR270" s="23"/>
      <c r="BS270" s="23"/>
      <c r="BT270" s="23"/>
      <c r="BU270" s="23"/>
      <c r="BV270" s="23"/>
      <c r="BW270" s="23"/>
      <c r="BX270" s="23"/>
      <c r="BY270" s="23"/>
      <c r="BZ270" s="23"/>
      <c r="CA270" s="23"/>
      <c r="CB270" s="23"/>
      <c r="CC270" s="23"/>
      <c r="CD270" s="23"/>
      <c r="CE270" s="23"/>
      <c r="CF270" s="23"/>
      <c r="CG270" s="23"/>
      <c r="CH270" s="23"/>
      <c r="CI270" s="23"/>
    </row>
    <row r="271" spans="31:87" x14ac:dyDescent="0.2">
      <c r="AE271" s="21"/>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3"/>
      <c r="BI271" s="23"/>
      <c r="BJ271" s="23"/>
      <c r="BK271" s="23"/>
      <c r="BL271" s="23"/>
      <c r="BM271" s="23"/>
      <c r="BN271" s="23"/>
      <c r="BO271" s="23"/>
      <c r="BP271" s="23"/>
      <c r="BQ271" s="23"/>
      <c r="BR271" s="23"/>
      <c r="BS271" s="23"/>
      <c r="BT271" s="23"/>
      <c r="BU271" s="23"/>
      <c r="BV271" s="23"/>
      <c r="BW271" s="23"/>
      <c r="BX271" s="23"/>
      <c r="BY271" s="23"/>
      <c r="BZ271" s="23"/>
      <c r="CA271" s="23"/>
      <c r="CB271" s="23"/>
      <c r="CC271" s="23"/>
      <c r="CD271" s="23"/>
      <c r="CE271" s="23"/>
      <c r="CF271" s="23"/>
      <c r="CG271" s="23"/>
      <c r="CH271" s="23"/>
      <c r="CI271" s="23"/>
    </row>
    <row r="272" spans="31:87" x14ac:dyDescent="0.2">
      <c r="AE272" s="21"/>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3"/>
      <c r="BI272" s="23"/>
      <c r="BJ272" s="23"/>
      <c r="BK272" s="23"/>
      <c r="BL272" s="23"/>
      <c r="BM272" s="23"/>
      <c r="BN272" s="23"/>
      <c r="BO272" s="23"/>
      <c r="BP272" s="23"/>
      <c r="BQ272" s="23"/>
      <c r="BR272" s="23"/>
      <c r="BS272" s="23"/>
      <c r="BT272" s="23"/>
      <c r="BU272" s="23"/>
      <c r="BV272" s="23"/>
      <c r="BW272" s="23"/>
      <c r="BX272" s="23"/>
      <c r="BY272" s="23"/>
      <c r="BZ272" s="23"/>
      <c r="CA272" s="23"/>
      <c r="CB272" s="23"/>
      <c r="CC272" s="23"/>
      <c r="CD272" s="23"/>
      <c r="CE272" s="23"/>
      <c r="CF272" s="23"/>
      <c r="CG272" s="23"/>
      <c r="CH272" s="23"/>
      <c r="CI272" s="23"/>
    </row>
    <row r="273" spans="31:87" x14ac:dyDescent="0.2">
      <c r="AE273" s="21"/>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3"/>
      <c r="BI273" s="23"/>
      <c r="BJ273" s="23"/>
      <c r="BK273" s="23"/>
      <c r="BL273" s="23"/>
      <c r="BM273" s="23"/>
      <c r="BN273" s="23"/>
      <c r="BO273" s="23"/>
      <c r="BP273" s="23"/>
      <c r="BQ273" s="23"/>
      <c r="BR273" s="23"/>
      <c r="BS273" s="23"/>
      <c r="BT273" s="23"/>
      <c r="BU273" s="23"/>
      <c r="BV273" s="23"/>
      <c r="BW273" s="23"/>
      <c r="BX273" s="23"/>
      <c r="BY273" s="23"/>
      <c r="BZ273" s="23"/>
      <c r="CA273" s="23"/>
      <c r="CB273" s="23"/>
      <c r="CC273" s="23"/>
      <c r="CD273" s="23"/>
      <c r="CE273" s="23"/>
      <c r="CF273" s="23"/>
      <c r="CG273" s="23"/>
      <c r="CH273" s="23"/>
      <c r="CI273" s="23"/>
    </row>
    <row r="274" spans="31:87" x14ac:dyDescent="0.2">
      <c r="AE274" s="21"/>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3"/>
      <c r="BI274" s="23"/>
      <c r="BJ274" s="23"/>
      <c r="BK274" s="23"/>
      <c r="BL274" s="23"/>
      <c r="BM274" s="23"/>
      <c r="BN274" s="23"/>
      <c r="BO274" s="23"/>
      <c r="BP274" s="23"/>
      <c r="BQ274" s="23"/>
      <c r="BR274" s="23"/>
      <c r="BS274" s="23"/>
      <c r="BT274" s="23"/>
      <c r="BU274" s="23"/>
      <c r="BV274" s="23"/>
      <c r="BW274" s="23"/>
      <c r="BX274" s="23"/>
      <c r="BY274" s="23"/>
      <c r="BZ274" s="23"/>
      <c r="CA274" s="23"/>
      <c r="CB274" s="23"/>
      <c r="CC274" s="23"/>
      <c r="CD274" s="23"/>
      <c r="CE274" s="23"/>
      <c r="CF274" s="23"/>
      <c r="CG274" s="23"/>
      <c r="CH274" s="23"/>
      <c r="CI274" s="23"/>
    </row>
    <row r="275" spans="31:87" x14ac:dyDescent="0.2">
      <c r="AE275" s="21"/>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3"/>
      <c r="BI275" s="23"/>
      <c r="BJ275" s="23"/>
      <c r="BK275" s="23"/>
      <c r="BL275" s="23"/>
      <c r="BM275" s="23"/>
      <c r="BN275" s="23"/>
      <c r="BO275" s="23"/>
      <c r="BP275" s="23"/>
      <c r="BQ275" s="23"/>
      <c r="BR275" s="23"/>
      <c r="BS275" s="23"/>
      <c r="BT275" s="23"/>
      <c r="BU275" s="23"/>
      <c r="BV275" s="23"/>
      <c r="BW275" s="23"/>
      <c r="BX275" s="23"/>
      <c r="BY275" s="23"/>
      <c r="BZ275" s="23"/>
      <c r="CA275" s="23"/>
      <c r="CB275" s="23"/>
      <c r="CC275" s="23"/>
      <c r="CD275" s="23"/>
      <c r="CE275" s="23"/>
      <c r="CF275" s="23"/>
      <c r="CG275" s="23"/>
      <c r="CH275" s="23"/>
      <c r="CI275" s="23"/>
    </row>
    <row r="276" spans="31:87" x14ac:dyDescent="0.2">
      <c r="AE276" s="21"/>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3"/>
      <c r="BI276" s="23"/>
      <c r="BJ276" s="23"/>
      <c r="BK276" s="23"/>
      <c r="BL276" s="23"/>
      <c r="BM276" s="23"/>
      <c r="BN276" s="23"/>
      <c r="BO276" s="23"/>
      <c r="BP276" s="23"/>
      <c r="BQ276" s="23"/>
      <c r="BR276" s="23"/>
      <c r="BS276" s="23"/>
      <c r="BT276" s="23"/>
      <c r="BU276" s="23"/>
      <c r="BV276" s="23"/>
      <c r="BW276" s="23"/>
      <c r="BX276" s="23"/>
      <c r="BY276" s="23"/>
      <c r="BZ276" s="23"/>
      <c r="CA276" s="23"/>
      <c r="CB276" s="23"/>
      <c r="CC276" s="23"/>
      <c r="CD276" s="23"/>
      <c r="CE276" s="23"/>
      <c r="CF276" s="23"/>
      <c r="CG276" s="23"/>
      <c r="CH276" s="23"/>
      <c r="CI276" s="23"/>
    </row>
    <row r="277" spans="31:87" x14ac:dyDescent="0.2">
      <c r="AE277" s="21"/>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3"/>
      <c r="BI277" s="23"/>
      <c r="BJ277" s="23"/>
      <c r="BK277" s="23"/>
      <c r="BL277" s="23"/>
      <c r="BM277" s="23"/>
      <c r="BN277" s="23"/>
      <c r="BO277" s="23"/>
      <c r="BP277" s="23"/>
      <c r="BQ277" s="23"/>
      <c r="BR277" s="23"/>
      <c r="BS277" s="23"/>
      <c r="BT277" s="23"/>
      <c r="BU277" s="23"/>
      <c r="BV277" s="23"/>
      <c r="BW277" s="23"/>
      <c r="BX277" s="23"/>
      <c r="BY277" s="23"/>
      <c r="BZ277" s="23"/>
      <c r="CA277" s="23"/>
      <c r="CB277" s="23"/>
      <c r="CC277" s="23"/>
      <c r="CD277" s="23"/>
      <c r="CE277" s="23"/>
      <c r="CF277" s="23"/>
      <c r="CG277" s="23"/>
      <c r="CH277" s="23"/>
      <c r="CI277" s="23"/>
    </row>
    <row r="278" spans="31:87" x14ac:dyDescent="0.2">
      <c r="AE278" s="21"/>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3"/>
      <c r="BI278" s="23"/>
      <c r="BJ278" s="23"/>
      <c r="BK278" s="23"/>
      <c r="BL278" s="23"/>
      <c r="BM278" s="23"/>
      <c r="BN278" s="23"/>
      <c r="BO278" s="23"/>
      <c r="BP278" s="23"/>
      <c r="BQ278" s="23"/>
      <c r="BR278" s="23"/>
      <c r="BS278" s="23"/>
      <c r="BT278" s="23"/>
      <c r="BU278" s="23"/>
      <c r="BV278" s="23"/>
      <c r="BW278" s="23"/>
      <c r="BX278" s="23"/>
      <c r="BY278" s="23"/>
      <c r="BZ278" s="23"/>
      <c r="CA278" s="23"/>
      <c r="CB278" s="23"/>
      <c r="CC278" s="23"/>
      <c r="CD278" s="23"/>
      <c r="CE278" s="23"/>
      <c r="CF278" s="23"/>
      <c r="CG278" s="23"/>
      <c r="CH278" s="23"/>
      <c r="CI278" s="23"/>
    </row>
    <row r="279" spans="31:87" x14ac:dyDescent="0.2">
      <c r="AE279" s="21"/>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3"/>
      <c r="BI279" s="23"/>
      <c r="BJ279" s="23"/>
      <c r="BK279" s="23"/>
      <c r="BL279" s="23"/>
      <c r="BM279" s="23"/>
      <c r="BN279" s="23"/>
      <c r="BO279" s="23"/>
      <c r="BP279" s="23"/>
      <c r="BQ279" s="23"/>
      <c r="BR279" s="23"/>
      <c r="BS279" s="23"/>
      <c r="BT279" s="23"/>
      <c r="BU279" s="23"/>
      <c r="BV279" s="23"/>
      <c r="BW279" s="23"/>
      <c r="BX279" s="23"/>
      <c r="BY279" s="23"/>
      <c r="BZ279" s="23"/>
      <c r="CA279" s="23"/>
      <c r="CB279" s="23"/>
      <c r="CC279" s="23"/>
      <c r="CD279" s="23"/>
      <c r="CE279" s="23"/>
      <c r="CF279" s="23"/>
      <c r="CG279" s="23"/>
      <c r="CH279" s="23"/>
      <c r="CI279" s="23"/>
    </row>
    <row r="280" spans="31:87" x14ac:dyDescent="0.2">
      <c r="AE280" s="21"/>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3"/>
      <c r="BI280" s="23"/>
      <c r="BJ280" s="23"/>
      <c r="BK280" s="23"/>
      <c r="BL280" s="23"/>
      <c r="BM280" s="23"/>
      <c r="BN280" s="23"/>
      <c r="BO280" s="23"/>
      <c r="BP280" s="23"/>
      <c r="BQ280" s="23"/>
      <c r="BR280" s="23"/>
      <c r="BS280" s="23"/>
      <c r="BT280" s="23"/>
      <c r="BU280" s="23"/>
      <c r="BV280" s="23"/>
      <c r="BW280" s="23"/>
      <c r="BX280" s="23"/>
      <c r="BY280" s="23"/>
      <c r="BZ280" s="23"/>
      <c r="CA280" s="23"/>
      <c r="CB280" s="23"/>
      <c r="CC280" s="23"/>
      <c r="CD280" s="23"/>
      <c r="CE280" s="23"/>
      <c r="CF280" s="23"/>
      <c r="CG280" s="23"/>
      <c r="CH280" s="23"/>
      <c r="CI280" s="23"/>
    </row>
    <row r="281" spans="31:87" x14ac:dyDescent="0.2">
      <c r="AE281" s="21"/>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3"/>
      <c r="BI281" s="23"/>
      <c r="BJ281" s="23"/>
      <c r="BK281" s="23"/>
      <c r="BL281" s="23"/>
      <c r="BM281" s="23"/>
      <c r="BN281" s="23"/>
      <c r="BO281" s="23"/>
      <c r="BP281" s="23"/>
      <c r="BQ281" s="23"/>
      <c r="BR281" s="23"/>
      <c r="BS281" s="23"/>
      <c r="BT281" s="23"/>
      <c r="BU281" s="23"/>
      <c r="BV281" s="23"/>
      <c r="BW281" s="23"/>
      <c r="BX281" s="23"/>
      <c r="BY281" s="23"/>
      <c r="BZ281" s="23"/>
      <c r="CA281" s="23"/>
      <c r="CB281" s="23"/>
      <c r="CC281" s="23"/>
      <c r="CD281" s="23"/>
      <c r="CE281" s="23"/>
      <c r="CF281" s="23"/>
      <c r="CG281" s="23"/>
      <c r="CH281" s="23"/>
      <c r="CI281" s="23"/>
    </row>
    <row r="282" spans="31:87" x14ac:dyDescent="0.2">
      <c r="AE282" s="21"/>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3"/>
      <c r="BI282" s="23"/>
      <c r="BJ282" s="23"/>
      <c r="BK282" s="23"/>
      <c r="BL282" s="23"/>
      <c r="BM282" s="23"/>
      <c r="BN282" s="23"/>
      <c r="BO282" s="23"/>
      <c r="BP282" s="23"/>
      <c r="BQ282" s="23"/>
      <c r="BR282" s="23"/>
      <c r="BS282" s="23"/>
      <c r="BT282" s="23"/>
      <c r="BU282" s="23"/>
      <c r="BV282" s="23"/>
      <c r="BW282" s="23"/>
      <c r="BX282" s="23"/>
      <c r="BY282" s="23"/>
      <c r="BZ282" s="23"/>
      <c r="CA282" s="23"/>
      <c r="CB282" s="23"/>
      <c r="CC282" s="23"/>
      <c r="CD282" s="23"/>
      <c r="CE282" s="23"/>
      <c r="CF282" s="23"/>
      <c r="CG282" s="23"/>
      <c r="CH282" s="23"/>
      <c r="CI282" s="23"/>
    </row>
    <row r="283" spans="31:87" x14ac:dyDescent="0.2">
      <c r="AE283" s="21"/>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3"/>
      <c r="BI283" s="23"/>
      <c r="BJ283" s="23"/>
      <c r="BK283" s="23"/>
      <c r="BL283" s="23"/>
      <c r="BM283" s="23"/>
      <c r="BN283" s="23"/>
      <c r="BO283" s="23"/>
      <c r="BP283" s="23"/>
      <c r="BQ283" s="23"/>
      <c r="BR283" s="23"/>
      <c r="BS283" s="23"/>
      <c r="BT283" s="23"/>
      <c r="BU283" s="23"/>
      <c r="BV283" s="23"/>
      <c r="BW283" s="23"/>
      <c r="BX283" s="23"/>
      <c r="BY283" s="23"/>
      <c r="BZ283" s="23"/>
      <c r="CA283" s="23"/>
      <c r="CB283" s="23"/>
      <c r="CC283" s="23"/>
      <c r="CD283" s="23"/>
      <c r="CE283" s="23"/>
      <c r="CF283" s="23"/>
      <c r="CG283" s="23"/>
      <c r="CH283" s="23"/>
      <c r="CI283" s="23"/>
    </row>
    <row r="284" spans="31:87" x14ac:dyDescent="0.2">
      <c r="AE284" s="21"/>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3"/>
      <c r="BI284" s="23"/>
      <c r="BJ284" s="23"/>
      <c r="BK284" s="23"/>
      <c r="BL284" s="23"/>
      <c r="BM284" s="23"/>
      <c r="BN284" s="23"/>
      <c r="BO284" s="23"/>
      <c r="BP284" s="23"/>
      <c r="BQ284" s="23"/>
      <c r="BR284" s="23"/>
      <c r="BS284" s="23"/>
      <c r="BT284" s="23"/>
      <c r="BU284" s="23"/>
      <c r="BV284" s="23"/>
      <c r="BW284" s="23"/>
      <c r="BX284" s="23"/>
      <c r="BY284" s="23"/>
      <c r="BZ284" s="23"/>
      <c r="CA284" s="23"/>
      <c r="CB284" s="23"/>
      <c r="CC284" s="23"/>
      <c r="CD284" s="23"/>
      <c r="CE284" s="23"/>
      <c r="CF284" s="23"/>
      <c r="CG284" s="23"/>
      <c r="CH284" s="23"/>
      <c r="CI284" s="23"/>
    </row>
    <row r="285" spans="31:87" x14ac:dyDescent="0.2">
      <c r="AE285" s="21"/>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3"/>
      <c r="BI285" s="23"/>
      <c r="BJ285" s="23"/>
      <c r="BK285" s="23"/>
      <c r="BL285" s="23"/>
      <c r="BM285" s="23"/>
      <c r="BN285" s="23"/>
      <c r="BO285" s="23"/>
      <c r="BP285" s="23"/>
      <c r="BQ285" s="23"/>
      <c r="BR285" s="23"/>
      <c r="BS285" s="23"/>
      <c r="BT285" s="23"/>
      <c r="BU285" s="23"/>
      <c r="BV285" s="23"/>
      <c r="BW285" s="23"/>
      <c r="BX285" s="23"/>
      <c r="BY285" s="23"/>
      <c r="BZ285" s="23"/>
      <c r="CA285" s="23"/>
      <c r="CB285" s="23"/>
      <c r="CC285" s="23"/>
      <c r="CD285" s="23"/>
      <c r="CE285" s="23"/>
      <c r="CF285" s="23"/>
      <c r="CG285" s="23"/>
      <c r="CH285" s="23"/>
      <c r="CI285" s="23"/>
    </row>
    <row r="286" spans="31:87" x14ac:dyDescent="0.2">
      <c r="AE286" s="21"/>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3"/>
      <c r="BI286" s="23"/>
      <c r="BJ286" s="23"/>
      <c r="BK286" s="23"/>
      <c r="BL286" s="23"/>
      <c r="BM286" s="23"/>
      <c r="BN286" s="23"/>
      <c r="BO286" s="23"/>
      <c r="BP286" s="23"/>
      <c r="BQ286" s="23"/>
      <c r="BR286" s="23"/>
      <c r="BS286" s="23"/>
      <c r="BT286" s="23"/>
      <c r="BU286" s="23"/>
      <c r="BV286" s="23"/>
      <c r="BW286" s="23"/>
      <c r="BX286" s="23"/>
      <c r="BY286" s="23"/>
      <c r="BZ286" s="23"/>
      <c r="CA286" s="23"/>
      <c r="CB286" s="23"/>
      <c r="CC286" s="23"/>
      <c r="CD286" s="23"/>
      <c r="CE286" s="23"/>
      <c r="CF286" s="23"/>
      <c r="CG286" s="23"/>
      <c r="CH286" s="23"/>
      <c r="CI286" s="23"/>
    </row>
    <row r="287" spans="31:87" x14ac:dyDescent="0.2">
      <c r="AE287" s="21"/>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3"/>
      <c r="BI287" s="23"/>
      <c r="BJ287" s="23"/>
      <c r="BK287" s="23"/>
      <c r="BL287" s="23"/>
      <c r="BM287" s="23"/>
      <c r="BN287" s="23"/>
      <c r="BO287" s="23"/>
      <c r="BP287" s="23"/>
      <c r="BQ287" s="23"/>
      <c r="BR287" s="23"/>
      <c r="BS287" s="23"/>
      <c r="BT287" s="23"/>
      <c r="BU287" s="23"/>
      <c r="BV287" s="23"/>
      <c r="BW287" s="23"/>
      <c r="BX287" s="23"/>
      <c r="BY287" s="23"/>
      <c r="BZ287" s="23"/>
      <c r="CA287" s="23"/>
      <c r="CB287" s="23"/>
      <c r="CC287" s="23"/>
      <c r="CD287" s="23"/>
      <c r="CE287" s="23"/>
      <c r="CF287" s="23"/>
      <c r="CG287" s="23"/>
      <c r="CH287" s="23"/>
      <c r="CI287" s="23"/>
    </row>
    <row r="288" spans="31:87" x14ac:dyDescent="0.2">
      <c r="AE288" s="21"/>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3"/>
      <c r="BI288" s="23"/>
      <c r="BJ288" s="23"/>
      <c r="BK288" s="23"/>
      <c r="BL288" s="23"/>
      <c r="BM288" s="23"/>
      <c r="BN288" s="23"/>
      <c r="BO288" s="23"/>
      <c r="BP288" s="23"/>
      <c r="BQ288" s="23"/>
      <c r="BR288" s="23"/>
      <c r="BS288" s="23"/>
      <c r="BT288" s="23"/>
      <c r="BU288" s="23"/>
      <c r="BV288" s="23"/>
      <c r="BW288" s="23"/>
      <c r="BX288" s="23"/>
      <c r="BY288" s="23"/>
      <c r="BZ288" s="23"/>
      <c r="CA288" s="23"/>
      <c r="CB288" s="23"/>
      <c r="CC288" s="23"/>
      <c r="CD288" s="23"/>
      <c r="CE288" s="23"/>
      <c r="CF288" s="23"/>
      <c r="CG288" s="23"/>
      <c r="CH288" s="23"/>
      <c r="CI288" s="23"/>
    </row>
    <row r="289" spans="31:87" x14ac:dyDescent="0.2">
      <c r="AE289" s="21"/>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3"/>
      <c r="BI289" s="23"/>
      <c r="BJ289" s="23"/>
      <c r="BK289" s="23"/>
      <c r="BL289" s="23"/>
      <c r="BM289" s="23"/>
      <c r="BN289" s="23"/>
      <c r="BO289" s="23"/>
      <c r="BP289" s="23"/>
      <c r="BQ289" s="23"/>
      <c r="BR289" s="23"/>
      <c r="BS289" s="23"/>
      <c r="BT289" s="23"/>
      <c r="BU289" s="23"/>
      <c r="BV289" s="23"/>
      <c r="BW289" s="23"/>
      <c r="BX289" s="23"/>
      <c r="BY289" s="23"/>
      <c r="BZ289" s="23"/>
      <c r="CA289" s="23"/>
      <c r="CB289" s="23"/>
      <c r="CC289" s="23"/>
      <c r="CD289" s="23"/>
      <c r="CE289" s="23"/>
      <c r="CF289" s="23"/>
      <c r="CG289" s="23"/>
      <c r="CH289" s="23"/>
      <c r="CI289" s="23"/>
    </row>
    <row r="290" spans="31:87" x14ac:dyDescent="0.2">
      <c r="AE290" s="21"/>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3"/>
      <c r="BI290" s="23"/>
      <c r="BJ290" s="23"/>
      <c r="BK290" s="23"/>
      <c r="BL290" s="23"/>
      <c r="BM290" s="23"/>
      <c r="BN290" s="23"/>
      <c r="BO290" s="23"/>
      <c r="BP290" s="23"/>
      <c r="BQ290" s="23"/>
      <c r="BR290" s="23"/>
      <c r="BS290" s="23"/>
      <c r="BT290" s="23"/>
      <c r="BU290" s="23"/>
      <c r="BV290" s="23"/>
      <c r="BW290" s="23"/>
      <c r="BX290" s="23"/>
      <c r="BY290" s="23"/>
      <c r="BZ290" s="23"/>
      <c r="CA290" s="23"/>
      <c r="CB290" s="23"/>
      <c r="CC290" s="23"/>
      <c r="CD290" s="23"/>
      <c r="CE290" s="23"/>
      <c r="CF290" s="23"/>
      <c r="CG290" s="23"/>
      <c r="CH290" s="23"/>
      <c r="CI290" s="23"/>
    </row>
    <row r="291" spans="31:87" x14ac:dyDescent="0.2">
      <c r="AE291" s="21"/>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3"/>
      <c r="BI291" s="23"/>
      <c r="BJ291" s="23"/>
      <c r="BK291" s="23"/>
      <c r="BL291" s="23"/>
      <c r="BM291" s="23"/>
      <c r="BN291" s="23"/>
      <c r="BO291" s="23"/>
      <c r="BP291" s="23"/>
      <c r="BQ291" s="23"/>
      <c r="BR291" s="23"/>
      <c r="BS291" s="23"/>
      <c r="BT291" s="23"/>
      <c r="BU291" s="23"/>
      <c r="BV291" s="23"/>
      <c r="BW291" s="23"/>
      <c r="BX291" s="23"/>
      <c r="BY291" s="23"/>
      <c r="BZ291" s="23"/>
      <c r="CA291" s="23"/>
      <c r="CB291" s="23"/>
      <c r="CC291" s="23"/>
      <c r="CD291" s="23"/>
      <c r="CE291" s="23"/>
      <c r="CF291" s="23"/>
      <c r="CG291" s="23"/>
      <c r="CH291" s="23"/>
      <c r="CI291" s="23"/>
    </row>
    <row r="292" spans="31:87" x14ac:dyDescent="0.2">
      <c r="AE292" s="21"/>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3"/>
      <c r="BI292" s="23"/>
      <c r="BJ292" s="23"/>
      <c r="BK292" s="23"/>
      <c r="BL292" s="23"/>
      <c r="BM292" s="23"/>
      <c r="BN292" s="23"/>
      <c r="BO292" s="23"/>
      <c r="BP292" s="23"/>
      <c r="BQ292" s="23"/>
      <c r="BR292" s="23"/>
      <c r="BS292" s="23"/>
      <c r="BT292" s="23"/>
      <c r="BU292" s="23"/>
      <c r="BV292" s="23"/>
      <c r="BW292" s="23"/>
      <c r="BX292" s="23"/>
      <c r="BY292" s="23"/>
      <c r="BZ292" s="23"/>
      <c r="CA292" s="23"/>
      <c r="CB292" s="23"/>
      <c r="CC292" s="23"/>
      <c r="CD292" s="23"/>
      <c r="CE292" s="23"/>
      <c r="CF292" s="23"/>
      <c r="CG292" s="23"/>
      <c r="CH292" s="23"/>
      <c r="CI292" s="23"/>
    </row>
    <row r="293" spans="31:87" x14ac:dyDescent="0.2">
      <c r="AE293" s="21"/>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3"/>
      <c r="BI293" s="23"/>
      <c r="BJ293" s="23"/>
      <c r="BK293" s="23"/>
      <c r="BL293" s="23"/>
      <c r="BM293" s="23"/>
      <c r="BN293" s="23"/>
      <c r="BO293" s="23"/>
      <c r="BP293" s="23"/>
      <c r="BQ293" s="23"/>
      <c r="BR293" s="23"/>
      <c r="BS293" s="23"/>
      <c r="BT293" s="23"/>
      <c r="BU293" s="23"/>
      <c r="BV293" s="23"/>
      <c r="BW293" s="23"/>
      <c r="BX293" s="23"/>
      <c r="BY293" s="23"/>
      <c r="BZ293" s="23"/>
      <c r="CA293" s="23"/>
      <c r="CB293" s="23"/>
      <c r="CC293" s="23"/>
      <c r="CD293" s="23"/>
      <c r="CE293" s="23"/>
      <c r="CF293" s="23"/>
      <c r="CG293" s="23"/>
      <c r="CH293" s="23"/>
      <c r="CI293" s="23"/>
    </row>
    <row r="294" spans="31:87" x14ac:dyDescent="0.2">
      <c r="AE294" s="21"/>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3"/>
      <c r="BI294" s="23"/>
      <c r="BJ294" s="23"/>
      <c r="BK294" s="23"/>
      <c r="BL294" s="23"/>
      <c r="BM294" s="23"/>
      <c r="BN294" s="23"/>
      <c r="BO294" s="23"/>
      <c r="BP294" s="23"/>
      <c r="BQ294" s="23"/>
      <c r="BR294" s="23"/>
      <c r="BS294" s="23"/>
      <c r="BT294" s="23"/>
      <c r="BU294" s="23"/>
      <c r="BV294" s="23"/>
      <c r="BW294" s="23"/>
      <c r="BX294" s="23"/>
      <c r="BY294" s="23"/>
      <c r="BZ294" s="23"/>
      <c r="CA294" s="23"/>
      <c r="CB294" s="23"/>
      <c r="CC294" s="23"/>
      <c r="CD294" s="23"/>
      <c r="CE294" s="23"/>
      <c r="CF294" s="23"/>
      <c r="CG294" s="23"/>
      <c r="CH294" s="23"/>
      <c r="CI294" s="23"/>
    </row>
    <row r="295" spans="31:87" x14ac:dyDescent="0.2">
      <c r="AE295" s="21"/>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3"/>
      <c r="BI295" s="23"/>
      <c r="BJ295" s="23"/>
      <c r="BK295" s="23"/>
      <c r="BL295" s="23"/>
      <c r="BM295" s="23"/>
      <c r="BN295" s="23"/>
      <c r="BO295" s="23"/>
      <c r="BP295" s="23"/>
      <c r="BQ295" s="23"/>
      <c r="BR295" s="23"/>
      <c r="BS295" s="23"/>
      <c r="BT295" s="23"/>
      <c r="BU295" s="23"/>
      <c r="BV295" s="23"/>
      <c r="BW295" s="23"/>
      <c r="BX295" s="23"/>
      <c r="BY295" s="23"/>
      <c r="BZ295" s="23"/>
      <c r="CA295" s="23"/>
      <c r="CB295" s="23"/>
      <c r="CC295" s="23"/>
      <c r="CD295" s="23"/>
      <c r="CE295" s="23"/>
      <c r="CF295" s="23"/>
      <c r="CG295" s="23"/>
      <c r="CH295" s="23"/>
      <c r="CI295" s="23"/>
    </row>
    <row r="296" spans="31:87" x14ac:dyDescent="0.2">
      <c r="AE296" s="21"/>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3"/>
      <c r="BI296" s="23"/>
      <c r="BJ296" s="23"/>
      <c r="BK296" s="23"/>
      <c r="BL296" s="23"/>
      <c r="BM296" s="23"/>
      <c r="BN296" s="23"/>
      <c r="BO296" s="23"/>
      <c r="BP296" s="23"/>
      <c r="BQ296" s="23"/>
      <c r="BR296" s="23"/>
      <c r="BS296" s="23"/>
      <c r="BT296" s="23"/>
      <c r="BU296" s="23"/>
      <c r="BV296" s="23"/>
      <c r="BW296" s="23"/>
      <c r="BX296" s="23"/>
      <c r="BY296" s="23"/>
      <c r="BZ296" s="23"/>
      <c r="CA296" s="23"/>
      <c r="CB296" s="23"/>
      <c r="CC296" s="23"/>
      <c r="CD296" s="23"/>
      <c r="CE296" s="23"/>
      <c r="CF296" s="23"/>
      <c r="CG296" s="23"/>
      <c r="CH296" s="23"/>
      <c r="CI296" s="23"/>
    </row>
    <row r="297" spans="31:87" x14ac:dyDescent="0.2">
      <c r="AE297" s="21"/>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3"/>
      <c r="BI297" s="23"/>
      <c r="BJ297" s="23"/>
      <c r="BK297" s="23"/>
      <c r="BL297" s="23"/>
      <c r="BM297" s="23"/>
      <c r="BN297" s="23"/>
      <c r="BO297" s="23"/>
      <c r="BP297" s="23"/>
      <c r="BQ297" s="23"/>
      <c r="BR297" s="23"/>
      <c r="BS297" s="23"/>
      <c r="BT297" s="23"/>
      <c r="BU297" s="23"/>
      <c r="BV297" s="23"/>
      <c r="BW297" s="23"/>
      <c r="BX297" s="23"/>
      <c r="BY297" s="23"/>
      <c r="BZ297" s="23"/>
      <c r="CA297" s="23"/>
      <c r="CB297" s="23"/>
      <c r="CC297" s="23"/>
      <c r="CD297" s="23"/>
      <c r="CE297" s="23"/>
      <c r="CF297" s="23"/>
      <c r="CG297" s="23"/>
      <c r="CH297" s="23"/>
      <c r="CI297" s="23"/>
    </row>
    <row r="298" spans="31:87" x14ac:dyDescent="0.2">
      <c r="AE298" s="21"/>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3"/>
      <c r="BI298" s="23"/>
      <c r="BJ298" s="23"/>
      <c r="BK298" s="23"/>
      <c r="BL298" s="23"/>
      <c r="BM298" s="23"/>
      <c r="BN298" s="23"/>
      <c r="BO298" s="23"/>
      <c r="BP298" s="23"/>
      <c r="BQ298" s="23"/>
      <c r="BR298" s="23"/>
      <c r="BS298" s="23"/>
      <c r="BT298" s="23"/>
      <c r="BU298" s="23"/>
      <c r="BV298" s="23"/>
      <c r="BW298" s="23"/>
      <c r="BX298" s="23"/>
      <c r="BY298" s="23"/>
      <c r="BZ298" s="23"/>
      <c r="CA298" s="23"/>
      <c r="CB298" s="23"/>
      <c r="CC298" s="23"/>
      <c r="CD298" s="23"/>
      <c r="CE298" s="23"/>
      <c r="CF298" s="23"/>
      <c r="CG298" s="23"/>
      <c r="CH298" s="23"/>
      <c r="CI298" s="23"/>
    </row>
    <row r="299" spans="31:87" x14ac:dyDescent="0.2">
      <c r="AE299" s="21"/>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3"/>
      <c r="BI299" s="23"/>
      <c r="BJ299" s="23"/>
      <c r="BK299" s="23"/>
      <c r="BL299" s="23"/>
      <c r="BM299" s="23"/>
      <c r="BN299" s="23"/>
      <c r="BO299" s="23"/>
      <c r="BP299" s="23"/>
      <c r="BQ299" s="23"/>
      <c r="BR299" s="23"/>
      <c r="BS299" s="23"/>
      <c r="BT299" s="23"/>
      <c r="BU299" s="23"/>
      <c r="BV299" s="23"/>
      <c r="BW299" s="23"/>
      <c r="BX299" s="23"/>
      <c r="BY299" s="23"/>
      <c r="BZ299" s="23"/>
      <c r="CA299" s="23"/>
      <c r="CB299" s="23"/>
      <c r="CC299" s="23"/>
      <c r="CD299" s="23"/>
      <c r="CE299" s="23"/>
      <c r="CF299" s="23"/>
      <c r="CG299" s="23"/>
      <c r="CH299" s="23"/>
      <c r="CI299" s="2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cae05f8-4ff4-4d26-9b70-a7037a17c4b9" xsi:nil="true"/>
    <lcf76f155ced4ddcb4097134ff3c332f xmlns="909f915b-ce8e-490f-99f5-b5325376a70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A68072A6084CD4F91BAAE6C620D7BEF" ma:contentTypeVersion="13" ma:contentTypeDescription="Create a new document." ma:contentTypeScope="" ma:versionID="602af3a9fdec44957105dace1585cb49">
  <xsd:schema xmlns:xsd="http://www.w3.org/2001/XMLSchema" xmlns:xs="http://www.w3.org/2001/XMLSchema" xmlns:p="http://schemas.microsoft.com/office/2006/metadata/properties" xmlns:ns2="909f915b-ce8e-490f-99f5-b5325376a70b" xmlns:ns3="6a327845-9b51-4b97-9d66-4acf00a098f1" xmlns:ns4="1cae05f8-4ff4-4d26-9b70-a7037a17c4b9" targetNamespace="http://schemas.microsoft.com/office/2006/metadata/properties" ma:root="true" ma:fieldsID="238f25a8d994d35418597c8e6063e3de" ns2:_="" ns3:_="" ns4:_="">
    <xsd:import namespace="909f915b-ce8e-490f-99f5-b5325376a70b"/>
    <xsd:import namespace="6a327845-9b51-4b97-9d66-4acf00a098f1"/>
    <xsd:import namespace="1cae05f8-4ff4-4d26-9b70-a7037a17c4b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lcf76f155ced4ddcb4097134ff3c332f" minOccurs="0"/>
                <xsd:element ref="ns4: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9f915b-ce8e-490f-99f5-b5325376a7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e5fe2d55-6608-44ee-b2b9-a60f141b6e75"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a327845-9b51-4b97-9d66-4acf00a098f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ae05f8-4ff4-4d26-9b70-a7037a17c4b9"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3f96ad9-353b-42d4-9b4a-e14bcd77756f}" ma:internalName="TaxCatchAll" ma:showField="CatchAllData" ma:web="6a327845-9b51-4b97-9d66-4acf00a098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B55E6E-5E37-4835-869B-904584ED0515}">
  <ds:schemaRefs>
    <ds:schemaRef ds:uri="http://schemas.microsoft.com/sharepoint/v3/contenttype/forms"/>
  </ds:schemaRefs>
</ds:datastoreItem>
</file>

<file path=customXml/itemProps2.xml><?xml version="1.0" encoding="utf-8"?>
<ds:datastoreItem xmlns:ds="http://schemas.openxmlformats.org/officeDocument/2006/customXml" ds:itemID="{C6217C19-7C6A-4D23-89E6-A81304AE5550}">
  <ds:schemaRefs>
    <ds:schemaRef ds:uri="909f915b-ce8e-490f-99f5-b5325376a70b"/>
    <ds:schemaRef ds:uri="http://www.w3.org/XML/1998/namespace"/>
    <ds:schemaRef ds:uri="http://purl.org/dc/terms/"/>
    <ds:schemaRef ds:uri="http://purl.org/dc/elements/1.1/"/>
    <ds:schemaRef ds:uri="http://schemas.microsoft.com/office/2006/documentManagement/type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1cae05f8-4ff4-4d26-9b70-a7037a17c4b9"/>
    <ds:schemaRef ds:uri="6a327845-9b51-4b97-9d66-4acf00a098f1"/>
  </ds:schemaRefs>
</ds:datastoreItem>
</file>

<file path=customXml/itemProps3.xml><?xml version="1.0" encoding="utf-8"?>
<ds:datastoreItem xmlns:ds="http://schemas.openxmlformats.org/officeDocument/2006/customXml" ds:itemID="{2356B34D-3C48-4743-8FC2-BFCEA4B62C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9f915b-ce8e-490f-99f5-b5325376a70b"/>
    <ds:schemaRef ds:uri="6a327845-9b51-4b97-9d66-4acf00a098f1"/>
    <ds:schemaRef ds:uri="1cae05f8-4ff4-4d26-9b70-a7037a17c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33</vt:i4>
      </vt:variant>
    </vt:vector>
  </HeadingPairs>
  <TitlesOfParts>
    <vt:vector size="38" baseType="lpstr">
      <vt:lpstr>Disclaimer</vt:lpstr>
      <vt:lpstr>README</vt:lpstr>
      <vt:lpstr>Control Panel</vt:lpstr>
      <vt:lpstr>Returns</vt:lpstr>
      <vt:lpstr>Boiler Room</vt:lpstr>
      <vt:lpstr>asset_mu</vt:lpstr>
      <vt:lpstr>asset_names</vt:lpstr>
      <vt:lpstr>asset_rets_base</vt:lpstr>
      <vt:lpstr>asset_rets_loc</vt:lpstr>
      <vt:lpstr>asset_rets_norm</vt:lpstr>
      <vt:lpstr>asset_rets_usd</vt:lpstr>
      <vt:lpstr>base_fx_rets</vt:lpstr>
      <vt:lpstr>base_fx_wts</vt:lpstr>
      <vt:lpstr>calc_types</vt:lpstr>
      <vt:lpstr>durations</vt:lpstr>
      <vt:lpstr>fx_ix</vt:lpstr>
      <vt:lpstr>fx_mu</vt:lpstr>
      <vt:lpstr>fx_names</vt:lpstr>
      <vt:lpstr>fx_rets</vt:lpstr>
      <vt:lpstr>fx_rets_norm</vt:lpstr>
      <vt:lpstr>glb</vt:lpstr>
      <vt:lpstr>gub</vt:lpstr>
      <vt:lpstr>hist_mean_assets</vt:lpstr>
      <vt:lpstr>hist_mean_fx</vt:lpstr>
      <vt:lpstr>lb</vt:lpstr>
      <vt:lpstr>opt_results</vt:lpstr>
      <vt:lpstr>opt_wts</vt:lpstr>
      <vt:lpstr>port_ix</vt:lpstr>
      <vt:lpstr>port_names</vt:lpstr>
      <vt:lpstr>port_rets</vt:lpstr>
      <vt:lpstr>port_wts</vt:lpstr>
      <vt:lpstr>scen_ix</vt:lpstr>
      <vt:lpstr>scenarios</vt:lpstr>
      <vt:lpstr>ub</vt:lpstr>
      <vt:lpstr>wts</vt:lpstr>
      <vt:lpstr>wts_a</vt:lpstr>
      <vt:lpstr>wts_hedge_a</vt:lpstr>
      <vt:lpstr>yields_now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AgentUser</dc:creator>
  <cp:lastModifiedBy>Roberts Grava</cp:lastModifiedBy>
  <dcterms:created xsi:type="dcterms:W3CDTF">2023-03-06T10:20:29Z</dcterms:created>
  <dcterms:modified xsi:type="dcterms:W3CDTF">2025-10-07T14:14:25Z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readsheetBuilder_1">
    <vt:lpwstr>eyIwIjoiSGlzdG9yeSIsIjEiOjAsIjIiOjEsIjMiOjAsIjQiOjEsIjUiOjEsIjYiOjEsIjciOjEsIjgiOjAsIjkiOjEsIjEwIjoxLCIxMSI6MCwiMTIiOjB9</vt:lpwstr>
  </property>
  <property fmtid="{D5CDD505-2E9C-101B-9397-08002B2CF9AE}" pid="3" name="ContentTypeId">
    <vt:lpwstr>0x0101000A68072A6084CD4F91BAAE6C620D7BEF</vt:lpwstr>
  </property>
</Properties>
</file>